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<sst xmlns="http://schemas.openxmlformats.org/spreadsheetml/2006/main" count="14131" uniqueCount="1612">
  <si>
    <t>File opened</t>
  </si>
  <si>
    <t>2022-07-29 11:09:55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</si>
  <si>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</si>
  <si>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</si>
  <si>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</si>
  <si>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</si>
  <si>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</si>
  <si>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</si>
  <si>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</si>
  <si>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</si>
  <si>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</si>
  <si>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</si>
  <si>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</si>
  <si>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</si>
  <si>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</si>
  <si>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Fri Jul 29 11:01</t>
  </si>
  <si>
    <t>H2O rangematch</t>
  </si>
  <si>
    <t>Fri Jul 29 11:07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</si>
  <si>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</si>
  <si>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</si>
  <si>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</si>
  <si>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</si>
  <si>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</si>
  <si>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</si>
  <si>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</si>
  <si>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</si>
  <si>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</si>
  <si>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11:09:55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</si>
  <si>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</si>
  <si>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</si>
  <si>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</si>
  <si>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</si>
  <si>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</si>
  <si>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</si>
  <si>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</si>
  <si>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</si>
  <si>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</si>
  <si>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</si>
  <si>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</si>
  <si>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</si>
  <si>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</si>
  <si>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</si>
  <si>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</si>
  <si>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</si>
  <si>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</si>
  <si>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</si>
  <si>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</si>
  <si>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</si>
  <si>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</si>
  <si>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</si>
  <si>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</si>
  <si>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</si>
  <si>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</si>
  <si>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</si>
  <si>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</si>
  <si>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</si>
  <si>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</si>
  <si>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</si>
  <si>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</si>
  <si>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</si>
  <si>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</si>
  <si>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</si>
  <si>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</si>
  <si>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</si>
  <si>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</si>
  <si>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</si>
  <si>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</si>
  <si>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</si>
  <si>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</si>
  <si>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</si>
  <si>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</si>
  <si>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</si>
  <si>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</si>
  <si>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</si>
  <si>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</si>
  <si>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</si>
  <si>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</si>
  <si>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</si>
  <si>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</si>
  <si>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</si>
  <si>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3.9528 81.2269 385.482 641.906 896.965 1106.59 1293.92 1462.06</t>
  </si>
  <si>
    <t>Fs_true</t>
  </si>
  <si>
    <t>0.206536 103.53 401.233 602.977 801.82 1002.15 1201.03 1401.33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</si>
  <si>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</si>
  <si>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</si>
  <si>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</si>
  <si>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</si>
  <si>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</si>
  <si>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</si>
  <si>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</si>
  <si>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</si>
  <si>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</si>
  <si>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</si>
  <si>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</si>
  <si>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</si>
  <si>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</si>
  <si>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</si>
  <si>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</si>
  <si>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</si>
  <si>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</si>
  <si>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</si>
  <si>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</si>
  <si>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</si>
  <si>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</si>
  <si>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</si>
  <si>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</si>
  <si>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</si>
  <si>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</si>
  <si>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</si>
  <si>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</si>
  <si>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</si>
  <si>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</si>
  <si>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</si>
  <si>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</si>
  <si>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</si>
  <si>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</si>
  <si>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</si>
  <si>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</si>
  <si>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</si>
  <si>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</si>
  <si>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</si>
  <si>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</si>
  <si>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</si>
  <si>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</si>
  <si>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</si>
  <si>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</si>
  <si>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</si>
  <si>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</si>
  <si>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</si>
  <si>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</si>
  <si>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</si>
  <si>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</si>
  <si>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</si>
  <si>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</si>
  <si>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</si>
  <si>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</si>
  <si>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</si>
  <si>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</si>
  <si>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</si>
  <si>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</si>
  <si>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</si>
  <si>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</si>
  <si>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</si>
  <si>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</si>
  <si>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</si>
  <si>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</si>
  <si>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</si>
  <si>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</si>
  <si>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</si>
  <si>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</si>
  <si>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</si>
  <si>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</si>
  <si>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</si>
  <si>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</si>
  <si>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</si>
  <si>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</si>
  <si>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</si>
  <si>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</si>
  <si>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</si>
  <si>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</si>
  <si>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</si>
  <si>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</si>
  <si>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</si>
  <si>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</si>
  <si>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</si>
  <si>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</si>
  <si>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</si>
  <si>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</si>
  <si>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</si>
  <si>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</si>
  <si>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</si>
  <si>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</si>
  <si>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</si>
  <si>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</si>
  <si>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</si>
  <si>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</si>
  <si>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</si>
  <si>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</si>
  <si>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</si>
  <si>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</si>
  <si>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</si>
  <si>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</si>
  <si>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</si>
  <si>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</si>
  <si>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</si>
  <si>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</si>
  <si>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</si>
  <si>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</si>
  <si>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</si>
  <si>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</si>
  <si>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</si>
  <si>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</si>
  <si>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</si>
  <si>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</si>
  <si>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</si>
  <si>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</si>
  <si>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</si>
  <si>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</si>
  <si>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</si>
  <si>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</si>
  <si>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</si>
  <si>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</si>
  <si>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</si>
  <si>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</si>
  <si>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</si>
  <si>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</si>
  <si>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</si>
  <si>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</si>
  <si>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</si>
  <si>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</si>
  <si>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</si>
  <si>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</si>
  <si>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</si>
  <si>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</si>
  <si>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</si>
  <si>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</si>
  <si>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</si>
  <si>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</si>
  <si>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</si>
  <si>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</si>
  <si>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</si>
  <si>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</si>
  <si>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</si>
  <si>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</si>
  <si>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</si>
  <si>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</si>
  <si>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</si>
  <si>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</si>
  <si>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</si>
  <si>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</si>
  <si>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</si>
  <si>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</si>
  <si>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</si>
  <si>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</si>
  <si>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</si>
  <si>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</si>
  <si>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</si>
  <si>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</si>
  <si>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</si>
  <si>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</si>
  <si>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</si>
  <si>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</si>
  <si>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</si>
  <si>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</si>
  <si>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</si>
  <si>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</si>
  <si>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</si>
  <si>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</si>
  <si>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</si>
  <si>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</si>
  <si>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</si>
  <si>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</si>
  <si>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</si>
  <si>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</si>
  <si>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</si>
  <si>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</si>
  <si>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</si>
  <si>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</si>
  <si>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</si>
  <si>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</si>
  <si>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</si>
  <si>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</si>
  <si>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</si>
  <si>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</si>
  <si>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</si>
  <si>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</si>
  <si>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</si>
  <si>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</si>
  <si>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</si>
  <si>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</si>
  <si>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</si>
  <si>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</si>
  <si>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</si>
  <si>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</si>
  <si>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</si>
  <si>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</si>
  <si>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</si>
  <si>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</si>
  <si>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</si>
  <si>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</si>
  <si>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</si>
  <si>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</si>
  <si>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</si>
  <si>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</si>
  <si>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</si>
  <si>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</si>
  <si>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</si>
  <si>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</si>
  <si>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</si>
  <si>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</si>
  <si>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</si>
  <si>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</si>
  <si>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</si>
  <si>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</si>
  <si>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</si>
  <si>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</si>
  <si>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</si>
  <si>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</si>
  <si>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</si>
  <si>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</si>
  <si>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</si>
  <si>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</si>
  <si>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</si>
  <si>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</si>
  <si>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</si>
  <si>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</si>
  <si>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</si>
  <si>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</si>
  <si>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</si>
  <si>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</si>
  <si>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</si>
  <si>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</si>
  <si>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</si>
  <si>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</si>
  <si>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</si>
  <si>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</si>
  <si>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</si>
  <si>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</si>
  <si>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</si>
  <si>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</si>
  <si>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</si>
  <si>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</si>
  <si>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</si>
  <si>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</si>
  <si>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</si>
  <si>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</si>
  <si>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</si>
  <si>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</si>
  <si>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</si>
  <si>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</si>
  <si>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</si>
  <si>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</si>
  <si>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</si>
  <si>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</si>
  <si>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</si>
  <si>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</si>
  <si>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</si>
  <si>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</si>
  <si>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</si>
  <si>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</si>
  <si>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</si>
  <si>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</si>
  <si>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</si>
  <si>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</si>
  <si>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</si>
  <si>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</si>
  <si>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</si>
  <si>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</si>
  <si>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</si>
  <si>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</si>
  <si>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</si>
  <si>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</si>
  <si>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</si>
  <si>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</si>
  <si>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</si>
  <si>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</si>
  <si>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</si>
  <si>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</si>
  <si>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</si>
  <si>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</si>
  <si>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</si>
  <si>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</si>
  <si>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</si>
  <si>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</si>
  <si>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</si>
  <si>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</si>
  <si>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</si>
  <si>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</si>
  <si>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</si>
  <si>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</si>
  <si>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</si>
  <si>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</si>
  <si>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</si>
  <si>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</si>
  <si>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</si>
  <si>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</si>
  <si>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</si>
  <si>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</si>
  <si>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</si>
  <si>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</si>
  <si>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</si>
  <si>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</si>
  <si>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</si>
  <si>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</si>
  <si>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</si>
  <si>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</si>
  <si>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</si>
  <si>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</si>
  <si>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</si>
  <si>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</si>
  <si>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</si>
  <si>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</si>
  <si>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</si>
  <si>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</si>
  <si>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</si>
  <si>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</si>
  <si>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</si>
  <si>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</si>
  <si>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</si>
  <si>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</si>
  <si>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</si>
  <si>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</si>
  <si>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</si>
  <si>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</si>
  <si>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</si>
  <si>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</si>
  <si>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</si>
  <si>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</si>
  <si>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</si>
  <si>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</si>
  <si>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</si>
  <si>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</si>
  <si>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</si>
  <si>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20220729 11:32:38</t>
  </si>
  <si>
    <t>11:32:38</t>
  </si>
  <si>
    <t>e_y_630_35_DAT</t>
  </si>
  <si>
    <t>stan</t>
  </si>
  <si>
    <t>-</t>
  </si>
  <si>
    <t>0: Broadleaf</t>
  </si>
  <si>
    <t>--:--:--</t>
  </si>
  <si>
    <t>3/3</t>
  </si>
  <si>
    <t>00000000</t>
  </si>
  <si>
    <t>iiiiiiii</t>
  </si>
  <si>
    <t>off</t>
  </si>
  <si>
    <t>20220729 11:32:43</t>
  </si>
  <si>
    <t>11:32:43</t>
  </si>
  <si>
    <t>1/3</t>
  </si>
  <si>
    <t>20220729 11:32:48</t>
  </si>
  <si>
    <t>11:32:48</t>
  </si>
  <si>
    <t>20220729 11:32:53</t>
  </si>
  <si>
    <t>11:32:53</t>
  </si>
  <si>
    <t>2/3</t>
  </si>
  <si>
    <t>20220729 11:32:58</t>
  </si>
  <si>
    <t>11:32:58</t>
  </si>
  <si>
    <t>20220729 11:33:03</t>
  </si>
  <si>
    <t>11:33:03</t>
  </si>
  <si>
    <t>20220729 11:33:08</t>
  </si>
  <si>
    <t>11:33:08</t>
  </si>
  <si>
    <t>20220729 11:33:13</t>
  </si>
  <si>
    <t>11:33:13</t>
  </si>
  <si>
    <t>20220729 11:33:18</t>
  </si>
  <si>
    <t>11:33:18</t>
  </si>
  <si>
    <t>20220729 11:33:23</t>
  </si>
  <si>
    <t>11:33:23</t>
  </si>
  <si>
    <t>20220729 11:33:28</t>
  </si>
  <si>
    <t>11:33:28</t>
  </si>
  <si>
    <t>20220729 11:33:33</t>
  </si>
  <si>
    <t>11:33:33</t>
  </si>
  <si>
    <t>20220729 11:33:38</t>
  </si>
  <si>
    <t>11:33:38</t>
  </si>
  <si>
    <t>20220729 11:33:43</t>
  </si>
  <si>
    <t>11:33:43</t>
  </si>
  <si>
    <t>20220729 11:33:48</t>
  </si>
  <si>
    <t>11:33:48</t>
  </si>
  <si>
    <t>20220729 11:33:53</t>
  </si>
  <si>
    <t>11:33:53</t>
  </si>
  <si>
    <t>20220729 11:33:58</t>
  </si>
  <si>
    <t>11:33:58</t>
  </si>
  <si>
    <t>20220729 11:34:03</t>
  </si>
  <si>
    <t>11:34:03</t>
  </si>
  <si>
    <t>20220729 11:34:08</t>
  </si>
  <si>
    <t>11:34:08</t>
  </si>
  <si>
    <t>0/3</t>
  </si>
  <si>
    <t>20220729 11:34:13</t>
  </si>
  <si>
    <t>11:34:13</t>
  </si>
  <si>
    <t>20220729 11:34:18</t>
  </si>
  <si>
    <t>11:34:18</t>
  </si>
  <si>
    <t>20220729 11:34:23</t>
  </si>
  <si>
    <t>11:34:23</t>
  </si>
  <si>
    <t>20220729 11:34:28</t>
  </si>
  <si>
    <t>11:34:28</t>
  </si>
  <si>
    <t>20220729 11:34:33</t>
  </si>
  <si>
    <t>11:34:33</t>
  </si>
  <si>
    <t>20220729 11:36:10</t>
  </si>
  <si>
    <t>11:36:10</t>
  </si>
  <si>
    <t>20220729 11:36:15</t>
  </si>
  <si>
    <t>11:36:15</t>
  </si>
  <si>
    <t>20220729 11:36:20</t>
  </si>
  <si>
    <t>11:36:20</t>
  </si>
  <si>
    <t>20220729 11:36:25</t>
  </si>
  <si>
    <t>11:36:25</t>
  </si>
  <si>
    <t>20220729 11:36:30</t>
  </si>
  <si>
    <t>11:36:30</t>
  </si>
  <si>
    <t>20220729 11:36:35</t>
  </si>
  <si>
    <t>11:36:35</t>
  </si>
  <si>
    <t>20220729 11:36:40</t>
  </si>
  <si>
    <t>11:36:40</t>
  </si>
  <si>
    <t>20220729 11:36:44</t>
  </si>
  <si>
    <t>11:36:44</t>
  </si>
  <si>
    <t>20220729 11:36:50</t>
  </si>
  <si>
    <t>11:36:50</t>
  </si>
  <si>
    <t>20220729 11:36:55</t>
  </si>
  <si>
    <t>11:36:55</t>
  </si>
  <si>
    <t>20220729 11:36:59</t>
  </si>
  <si>
    <t>11:36:59</t>
  </si>
  <si>
    <t>20220729 11:37:04</t>
  </si>
  <si>
    <t>11:37:04</t>
  </si>
  <si>
    <t>20220729 11:37:09</t>
  </si>
  <si>
    <t>11:37:09</t>
  </si>
  <si>
    <t>20220729 11:37:14</t>
  </si>
  <si>
    <t>11:37:14</t>
  </si>
  <si>
    <t>20220729 11:37:19</t>
  </si>
  <si>
    <t>11:37:19</t>
  </si>
  <si>
    <t>20220729 11:37:24</t>
  </si>
  <si>
    <t>11:37:24</t>
  </si>
  <si>
    <t>20220729 11:37:29</t>
  </si>
  <si>
    <t>11:37:29</t>
  </si>
  <si>
    <t>20220729 11:37:34</t>
  </si>
  <si>
    <t>11:37:34</t>
  </si>
  <si>
    <t>20220729 11:37:39</t>
  </si>
  <si>
    <t>11:37:39</t>
  </si>
  <si>
    <t>20220729 11:37:44</t>
  </si>
  <si>
    <t>11:37:44</t>
  </si>
  <si>
    <t>20220729 11:37:49</t>
  </si>
  <si>
    <t>11:37:49</t>
  </si>
  <si>
    <t>20220729 11:37:54</t>
  </si>
  <si>
    <t>11:37:54</t>
  </si>
  <si>
    <t>20220729 11:37:59</t>
  </si>
  <si>
    <t>11:37:59</t>
  </si>
  <si>
    <t>20220729 11:38:04</t>
  </si>
  <si>
    <t>11:38:04</t>
  </si>
  <si>
    <t>20220729 11:38:09</t>
  </si>
  <si>
    <t>11:38:09</t>
  </si>
  <si>
    <t>20220729 11:38:14</t>
  </si>
  <si>
    <t>11:38:14</t>
  </si>
  <si>
    <t>20220729 11:38:19</t>
  </si>
  <si>
    <t>11:38:19</t>
  </si>
  <si>
    <t>20220729 11:38:24</t>
  </si>
  <si>
    <t>11:38:24</t>
  </si>
  <si>
    <t>20220729 11:38:29</t>
  </si>
  <si>
    <t>11:38:29</t>
  </si>
  <si>
    <t>20220729 11:38:34</t>
  </si>
  <si>
    <t>11:38:34</t>
  </si>
  <si>
    <t>20220729 11:38:39</t>
  </si>
  <si>
    <t>11:38:39</t>
  </si>
  <si>
    <t>20220729 11:38:44</t>
  </si>
  <si>
    <t>11:38:44</t>
  </si>
  <si>
    <t>20220729 11:38:49</t>
  </si>
  <si>
    <t>11:38:49</t>
  </si>
  <si>
    <t>20220729 11:38:54</t>
  </si>
  <si>
    <t>11:38:54</t>
  </si>
  <si>
    <t>20220729 11:38:59</t>
  </si>
  <si>
    <t>11:38:59</t>
  </si>
  <si>
    <t>20220729 11:39:04</t>
  </si>
  <si>
    <t>11:39:04</t>
  </si>
  <si>
    <t>20220729 11:39:09</t>
  </si>
  <si>
    <t>11:39:09</t>
  </si>
  <si>
    <t>20220729 11:39:14</t>
  </si>
  <si>
    <t>11:39:14</t>
  </si>
  <si>
    <t>20220729 11:39:19</t>
  </si>
  <si>
    <t>11:39:19</t>
  </si>
  <si>
    <t>20220729 11:39:24</t>
  </si>
  <si>
    <t>11:39:24</t>
  </si>
  <si>
    <t>20220729 11:39:29</t>
  </si>
  <si>
    <t>11:39:29</t>
  </si>
  <si>
    <t>20220729 11:39:34</t>
  </si>
  <si>
    <t>11:39:34</t>
  </si>
  <si>
    <t>20220729 11:39:39</t>
  </si>
  <si>
    <t>11:39:39</t>
  </si>
  <si>
    <t>20220729 11:39:44</t>
  </si>
  <si>
    <t>11:39:44</t>
  </si>
  <si>
    <t>20220729 11:39:49</t>
  </si>
  <si>
    <t>11:39:49</t>
  </si>
  <si>
    <t>20220729 11:39:54</t>
  </si>
  <si>
    <t>11:39:54</t>
  </si>
  <si>
    <t>20220729 11:39:59</t>
  </si>
  <si>
    <t>11:39:59</t>
  </si>
  <si>
    <t>20220729 11:40:04</t>
  </si>
  <si>
    <t>11:40:04</t>
  </si>
  <si>
    <t>20220729 11:40:09</t>
  </si>
  <si>
    <t>11:40:09</t>
  </si>
  <si>
    <t>20220729 11:40:14</t>
  </si>
  <si>
    <t>11:40:14</t>
  </si>
  <si>
    <t>20220729 11:40:19</t>
  </si>
  <si>
    <t>11:40:19</t>
  </si>
  <si>
    <t>20220729 11:40:24</t>
  </si>
  <si>
    <t>11:40:24</t>
  </si>
  <si>
    <t>20220729 11:40:29</t>
  </si>
  <si>
    <t>11:40:29</t>
  </si>
  <si>
    <t>20220729 11:40:34</t>
  </si>
  <si>
    <t>11:40:34</t>
  </si>
  <si>
    <t>20220729 11:40:39</t>
  </si>
  <si>
    <t>11:40:39</t>
  </si>
  <si>
    <t>20220729 11:40:44</t>
  </si>
  <si>
    <t>11:40:44</t>
  </si>
  <si>
    <t>20220729 11:40:49</t>
  </si>
  <si>
    <t>11:40:49</t>
  </si>
  <si>
    <t>20220729 11:40:54</t>
  </si>
  <si>
    <t>11:40:54</t>
  </si>
  <si>
    <t>20220729 11:40:59</t>
  </si>
  <si>
    <t>11:40:59</t>
  </si>
  <si>
    <t>20220729 11:41:04</t>
  </si>
  <si>
    <t>11:41:04</t>
  </si>
  <si>
    <t>20220729 11:41:09</t>
  </si>
  <si>
    <t>11:41:09</t>
  </si>
  <si>
    <t>20220729 11:41:14</t>
  </si>
  <si>
    <t>11:41:14</t>
  </si>
  <si>
    <t>20220729 11:41:19</t>
  </si>
  <si>
    <t>11:41:19</t>
  </si>
  <si>
    <t>20220729 11:41:24</t>
  </si>
  <si>
    <t>11:41:24</t>
  </si>
  <si>
    <t>20220729 11:41:29</t>
  </si>
  <si>
    <t>11:41:29</t>
  </si>
  <si>
    <t>20220729 11:41:34</t>
  </si>
  <si>
    <t>11:41:34</t>
  </si>
  <si>
    <t>20220729 11:41:39</t>
  </si>
  <si>
    <t>11:41:39</t>
  </si>
  <si>
    <t>20220729 11:41:44</t>
  </si>
  <si>
    <t>11:41:44</t>
  </si>
  <si>
    <t>20220729 11:41:49</t>
  </si>
  <si>
    <t>11:41:49</t>
  </si>
  <si>
    <t>20220729 11:41:54</t>
  </si>
  <si>
    <t>11:41:54</t>
  </si>
  <si>
    <t>20220729 11:41:59</t>
  </si>
  <si>
    <t>11:41:59</t>
  </si>
  <si>
    <t>20220729 11:42:04</t>
  </si>
  <si>
    <t>11:42:04</t>
  </si>
  <si>
    <t>20220729 12:14:26</t>
  </si>
  <si>
    <t>12:14:26</t>
  </si>
  <si>
    <t>e_y_0_2_DAT</t>
  </si>
  <si>
    <t>20220729 12:14:31</t>
  </si>
  <si>
    <t>12:14:31</t>
  </si>
  <si>
    <t>20220729 12:14:36</t>
  </si>
  <si>
    <t>12:14:36</t>
  </si>
  <si>
    <t>20220729 12:14:41</t>
  </si>
  <si>
    <t>12:14:41</t>
  </si>
  <si>
    <t>20220729 12:14:46</t>
  </si>
  <si>
    <t>12:14:46</t>
  </si>
  <si>
    <t>20220729 12:14:51</t>
  </si>
  <si>
    <t>12:14:51</t>
  </si>
  <si>
    <t>20220729 12:14:56</t>
  </si>
  <si>
    <t>12:14:56</t>
  </si>
  <si>
    <t>20220729 12:15:01</t>
  </si>
  <si>
    <t>12:15:01</t>
  </si>
  <si>
    <t>20220729 12:15:06</t>
  </si>
  <si>
    <t>12:15:06</t>
  </si>
  <si>
    <t>20220729 12:15:11</t>
  </si>
  <si>
    <t>12:15:11</t>
  </si>
  <si>
    <t>20220729 12:15:16</t>
  </si>
  <si>
    <t>12:15:16</t>
  </si>
  <si>
    <t>20220729 12:15:21</t>
  </si>
  <si>
    <t>12:15:21</t>
  </si>
  <si>
    <t>20220729 12:15:26</t>
  </si>
  <si>
    <t>12:15:26</t>
  </si>
  <si>
    <t>20220729 12:15:31</t>
  </si>
  <si>
    <t>12:15:31</t>
  </si>
  <si>
    <t>20220729 12:15:36</t>
  </si>
  <si>
    <t>12:15:36</t>
  </si>
  <si>
    <t>20220729 12:15:41</t>
  </si>
  <si>
    <t>12:15:41</t>
  </si>
  <si>
    <t>20220729 12:15:46</t>
  </si>
  <si>
    <t>12:15:46</t>
  </si>
  <si>
    <t>20220729 12:15:51</t>
  </si>
  <si>
    <t>12:15:51</t>
  </si>
  <si>
    <t>20220729 12:15:56</t>
  </si>
  <si>
    <t>12:15:56</t>
  </si>
  <si>
    <t>20220729 12:16:01</t>
  </si>
  <si>
    <t>12:16:01</t>
  </si>
  <si>
    <t>20220729 12:16:06</t>
  </si>
  <si>
    <t>12:16:06</t>
  </si>
  <si>
    <t>20220729 12:16:11</t>
  </si>
  <si>
    <t>12:16:11</t>
  </si>
  <si>
    <t>20220729 12:16:16</t>
  </si>
  <si>
    <t>12:16:16</t>
  </si>
  <si>
    <t>20220729 12:16:21</t>
  </si>
  <si>
    <t>12:16:21</t>
  </si>
  <si>
    <t>20220729 12:17:58</t>
  </si>
  <si>
    <t>12:17:58</t>
  </si>
  <si>
    <t>20220729 12:18:03</t>
  </si>
  <si>
    <t>12:18:03</t>
  </si>
  <si>
    <t>20220729 12:18:08</t>
  </si>
  <si>
    <t>12:18:08</t>
  </si>
  <si>
    <t>20220729 12:18:13</t>
  </si>
  <si>
    <t>12:18:13</t>
  </si>
  <si>
    <t>20220729 12:18:18</t>
  </si>
  <si>
    <t>12:18:18</t>
  </si>
  <si>
    <t>20220729 12:18:23</t>
  </si>
  <si>
    <t>12:18:23</t>
  </si>
  <si>
    <t>20220729 12:18:28</t>
  </si>
  <si>
    <t>12:18:28</t>
  </si>
  <si>
    <t>20220729 12:18:33</t>
  </si>
  <si>
    <t>12:18:33</t>
  </si>
  <si>
    <t>20220729 12:18:38</t>
  </si>
  <si>
    <t>12:18:38</t>
  </si>
  <si>
    <t>20220729 12:18:43</t>
  </si>
  <si>
    <t>12:18:43</t>
  </si>
  <si>
    <t>20220729 12:18:48</t>
  </si>
  <si>
    <t>12:18:48</t>
  </si>
  <si>
    <t>20220729 12:18:53</t>
  </si>
  <si>
    <t>12:18:53</t>
  </si>
  <si>
    <t>20220729 12:18:58</t>
  </si>
  <si>
    <t>12:18:58</t>
  </si>
  <si>
    <t>20220729 12:19:03</t>
  </si>
  <si>
    <t>12:19:03</t>
  </si>
  <si>
    <t>20220729 12:19:08</t>
  </si>
  <si>
    <t>12:19:08</t>
  </si>
  <si>
    <t>20220729 12:19:12</t>
  </si>
  <si>
    <t>12:19:12</t>
  </si>
  <si>
    <t>20220729 12:19:18</t>
  </si>
  <si>
    <t>12:19:18</t>
  </si>
  <si>
    <t>20220729 12:19:23</t>
  </si>
  <si>
    <t>12:19:23</t>
  </si>
  <si>
    <t>20220729 12:19:28</t>
  </si>
  <si>
    <t>12:19:28</t>
  </si>
  <si>
    <t>20220729 12:19:33</t>
  </si>
  <si>
    <t>12:19:33</t>
  </si>
  <si>
    <t>20220729 12:19:38</t>
  </si>
  <si>
    <t>12:19:38</t>
  </si>
  <si>
    <t>20220729 12:19:43</t>
  </si>
  <si>
    <t>12:19:43</t>
  </si>
  <si>
    <t>20220729 12:19:48</t>
  </si>
  <si>
    <t>12:19:48</t>
  </si>
  <si>
    <t>20220729 12:19:53</t>
  </si>
  <si>
    <t>12:19:53</t>
  </si>
  <si>
    <t>20220729 12:19:58</t>
  </si>
  <si>
    <t>12:19:58</t>
  </si>
  <si>
    <t>20220729 12:20:03</t>
  </si>
  <si>
    <t>12:20:03</t>
  </si>
  <si>
    <t>20220729 12:20:08</t>
  </si>
  <si>
    <t>12:20:08</t>
  </si>
  <si>
    <t>20220729 12:20:13</t>
  </si>
  <si>
    <t>12:20:13</t>
  </si>
  <si>
    <t>20220729 12:20:18</t>
  </si>
  <si>
    <t>12:20:18</t>
  </si>
  <si>
    <t>20220729 12:20:23</t>
  </si>
  <si>
    <t>12:20:23</t>
  </si>
  <si>
    <t>20220729 12:20:28</t>
  </si>
  <si>
    <t>12:20:28</t>
  </si>
  <si>
    <t>20220729 12:20:33</t>
  </si>
  <si>
    <t>12:20:33</t>
  </si>
  <si>
    <t>20220729 12:20:38</t>
  </si>
  <si>
    <t>12:20:38</t>
  </si>
  <si>
    <t>20220729 12:20:43</t>
  </si>
  <si>
    <t>12:20:43</t>
  </si>
  <si>
    <t>20220729 12:20:48</t>
  </si>
  <si>
    <t>12:20:48</t>
  </si>
  <si>
    <t>20220729 12:20:53</t>
  </si>
  <si>
    <t>12:20:53</t>
  </si>
  <si>
    <t>20220729 12:20:58</t>
  </si>
  <si>
    <t>12:20:58</t>
  </si>
  <si>
    <t>20220729 12:21:03</t>
  </si>
  <si>
    <t>12:21:03</t>
  </si>
  <si>
    <t>20220729 12:21:08</t>
  </si>
  <si>
    <t>12:21:08</t>
  </si>
  <si>
    <t>20220729 12:21:13</t>
  </si>
  <si>
    <t>12:21:13</t>
  </si>
  <si>
    <t>20220729 12:21:18</t>
  </si>
  <si>
    <t>12:21:18</t>
  </si>
  <si>
    <t>20220729 12:21:23</t>
  </si>
  <si>
    <t>12:21:23</t>
  </si>
  <si>
    <t>20220729 12:21:28</t>
  </si>
  <si>
    <t>12:21:28</t>
  </si>
  <si>
    <t>20220729 12:21:33</t>
  </si>
  <si>
    <t>12:21:33</t>
  </si>
  <si>
    <t>20220729 12:21:38</t>
  </si>
  <si>
    <t>12:21:38</t>
  </si>
  <si>
    <t>20220729 12:21:43</t>
  </si>
  <si>
    <t>12:21:43</t>
  </si>
  <si>
    <t>20220729 12:21:48</t>
  </si>
  <si>
    <t>12:21:48</t>
  </si>
  <si>
    <t>20220729 12:21:53</t>
  </si>
  <si>
    <t>12:21:53</t>
  </si>
  <si>
    <t>20220729 12:21:58</t>
  </si>
  <si>
    <t>12:21:58</t>
  </si>
  <si>
    <t>20220729 12:22:03</t>
  </si>
  <si>
    <t>12:22:03</t>
  </si>
  <si>
    <t>20220729 12:22:08</t>
  </si>
  <si>
    <t>12:22:08</t>
  </si>
  <si>
    <t>20220729 12:22:13</t>
  </si>
  <si>
    <t>12:22:13</t>
  </si>
  <si>
    <t>20220729 12:22:18</t>
  </si>
  <si>
    <t>12:22:18</t>
  </si>
  <si>
    <t>20220729 12:22:23</t>
  </si>
  <si>
    <t>12:22:23</t>
  </si>
  <si>
    <t>20220729 12:22:28</t>
  </si>
  <si>
    <t>12:22:28</t>
  </si>
  <si>
    <t>20220729 12:22:33</t>
  </si>
  <si>
    <t>12:22:33</t>
  </si>
  <si>
    <t>20220729 12:22:38</t>
  </si>
  <si>
    <t>12:22:38</t>
  </si>
  <si>
    <t>20220729 12:22:43</t>
  </si>
  <si>
    <t>12:22:43</t>
  </si>
  <si>
    <t>20220729 12:22:48</t>
  </si>
  <si>
    <t>12:22:48</t>
  </si>
  <si>
    <t>20220729 12:22:53</t>
  </si>
  <si>
    <t>12:22:53</t>
  </si>
  <si>
    <t>20220729 12:22:58</t>
  </si>
  <si>
    <t>12:22:58</t>
  </si>
  <si>
    <t>20220729 12:23:03</t>
  </si>
  <si>
    <t>12:23:03</t>
  </si>
  <si>
    <t>20220729 12:23:07</t>
  </si>
  <si>
    <t>12:23:07</t>
  </si>
  <si>
    <t>20220729 12:23:13</t>
  </si>
  <si>
    <t>12:23:13</t>
  </si>
  <si>
    <t>20220729 12:23:17</t>
  </si>
  <si>
    <t>12:23:17</t>
  </si>
  <si>
    <t>20220729 12:23:23</t>
  </si>
  <si>
    <t>12:23:23</t>
  </si>
  <si>
    <t>20220729 12:23:27</t>
  </si>
  <si>
    <t>12:23:27</t>
  </si>
  <si>
    <t>20220729 12:23:33</t>
  </si>
  <si>
    <t>12:23:33</t>
  </si>
  <si>
    <t>20220729 12:23:37</t>
  </si>
  <si>
    <t>12:23:37</t>
  </si>
  <si>
    <t>20220729 12:23:43</t>
  </si>
  <si>
    <t>12:23:43</t>
  </si>
  <si>
    <t>20220729 12:23:47</t>
  </si>
  <si>
    <t>12:23:47</t>
  </si>
  <si>
    <t>20220729 12:23:52</t>
  </si>
  <si>
    <t>12:23:52</t>
  </si>
  <si>
    <t>20220729 13:11:15</t>
  </si>
  <si>
    <t>13:11:15</t>
  </si>
  <si>
    <t>e_n_630_71</t>
  </si>
  <si>
    <t>20220729 13:11:20</t>
  </si>
  <si>
    <t>13:11:20</t>
  </si>
  <si>
    <t>20220729 13:11:25</t>
  </si>
  <si>
    <t>13:11:25</t>
  </si>
  <si>
    <t>20220729 13:11:30</t>
  </si>
  <si>
    <t>13:11:30</t>
  </si>
  <si>
    <t>20220729 13:11:35</t>
  </si>
  <si>
    <t>13:11:35</t>
  </si>
  <si>
    <t>20220729 13:11:40</t>
  </si>
  <si>
    <t>13:11:40</t>
  </si>
  <si>
    <t>20220729 13:11:45</t>
  </si>
  <si>
    <t>13:11:45</t>
  </si>
  <si>
    <t>20220729 13:11:50</t>
  </si>
  <si>
    <t>13:11:50</t>
  </si>
  <si>
    <t>20220729 13:11:55</t>
  </si>
  <si>
    <t>13:11:55</t>
  </si>
  <si>
    <t>20220729 13:12:00</t>
  </si>
  <si>
    <t>13:12:00</t>
  </si>
  <si>
    <t>20220729 13:12:05</t>
  </si>
  <si>
    <t>13:12:05</t>
  </si>
  <si>
    <t>20220729 13:12:10</t>
  </si>
  <si>
    <t>13:12:10</t>
  </si>
  <si>
    <t>20220729 13:12:15</t>
  </si>
  <si>
    <t>13:12:15</t>
  </si>
  <si>
    <t>20220729 13:12:20</t>
  </si>
  <si>
    <t>13:12:20</t>
  </si>
  <si>
    <t>20220729 13:12:25</t>
  </si>
  <si>
    <t>13:12:25</t>
  </si>
  <si>
    <t>20220729 13:12:30</t>
  </si>
  <si>
    <t>13:12:30</t>
  </si>
  <si>
    <t>20220729 13:12:35</t>
  </si>
  <si>
    <t>13:12:35</t>
  </si>
  <si>
    <t>20220729 13:12:39</t>
  </si>
  <si>
    <t>13:12:39</t>
  </si>
  <si>
    <t>20220729 13:12:45</t>
  </si>
  <si>
    <t>13:12:45</t>
  </si>
  <si>
    <t>20220729 13:12:50</t>
  </si>
  <si>
    <t>13:12:50</t>
  </si>
  <si>
    <t>20220729 13:12:55</t>
  </si>
  <si>
    <t>13:12:55</t>
  </si>
  <si>
    <t>20220729 13:13:00</t>
  </si>
  <si>
    <t>13:13:00</t>
  </si>
  <si>
    <t>20220729 13:13:05</t>
  </si>
  <si>
    <t>13:13:05</t>
  </si>
  <si>
    <t>20220729 13:13:10</t>
  </si>
  <si>
    <t>13:13:10</t>
  </si>
  <si>
    <t>20220729 13:14:47</t>
  </si>
  <si>
    <t>13:14:47</t>
  </si>
  <si>
    <t>20220729 13:14:52</t>
  </si>
  <si>
    <t>13:14:52</t>
  </si>
  <si>
    <t>20220729 13:14:57</t>
  </si>
  <si>
    <t>13:14:57</t>
  </si>
  <si>
    <t>20220729 13:15:02</t>
  </si>
  <si>
    <t>13:15:02</t>
  </si>
  <si>
    <t>20220729 13:15:07</t>
  </si>
  <si>
    <t>13:15:07</t>
  </si>
  <si>
    <t>20220729 13:15:12</t>
  </si>
  <si>
    <t>13:15:12</t>
  </si>
  <si>
    <t>20220729 13:15:17</t>
  </si>
  <si>
    <t>13:15:17</t>
  </si>
  <si>
    <t>20220729 13:15:22</t>
  </si>
  <si>
    <t>13:15:22</t>
  </si>
  <si>
    <t>20220729 13:15:27</t>
  </si>
  <si>
    <t>13:15:27</t>
  </si>
  <si>
    <t>20220729 13:15:32</t>
  </si>
  <si>
    <t>13:15:32</t>
  </si>
  <si>
    <t>20220729 13:15:37</t>
  </si>
  <si>
    <t>13:15:37</t>
  </si>
  <si>
    <t>20220729 13:15:42</t>
  </si>
  <si>
    <t>13:15:42</t>
  </si>
  <si>
    <t>20220729 13:15:47</t>
  </si>
  <si>
    <t>13:15:47</t>
  </si>
  <si>
    <t>20220729 13:15:52</t>
  </si>
  <si>
    <t>13:15:52</t>
  </si>
  <si>
    <t>20220729 13:15:57</t>
  </si>
  <si>
    <t>13:15:57</t>
  </si>
  <si>
    <t>20220729 13:16:02</t>
  </si>
  <si>
    <t>13:16:02</t>
  </si>
  <si>
    <t>20220729 13:16:07</t>
  </si>
  <si>
    <t>13:16:07</t>
  </si>
  <si>
    <t>20220729 13:16:12</t>
  </si>
  <si>
    <t>13:16:12</t>
  </si>
  <si>
    <t>20220729 13:16:17</t>
  </si>
  <si>
    <t>13:16:17</t>
  </si>
  <si>
    <t>20220729 13:16:22</t>
  </si>
  <si>
    <t>13:16:22</t>
  </si>
  <si>
    <t>20220729 13:16:27</t>
  </si>
  <si>
    <t>13:16:27</t>
  </si>
  <si>
    <t>20220729 13:16:32</t>
  </si>
  <si>
    <t>13:16:32</t>
  </si>
  <si>
    <t>20220729 13:16:37</t>
  </si>
  <si>
    <t>13:16:37</t>
  </si>
  <si>
    <t>20220729 13:16:42</t>
  </si>
  <si>
    <t>13:16:42</t>
  </si>
  <si>
    <t>20220729 13:16:47</t>
  </si>
  <si>
    <t>13:16:47</t>
  </si>
  <si>
    <t>20220729 13:16:52</t>
  </si>
  <si>
    <t>13:16:52</t>
  </si>
  <si>
    <t>20220729 13:16:57</t>
  </si>
  <si>
    <t>13:16:57</t>
  </si>
  <si>
    <t>20220729 13:17:02</t>
  </si>
  <si>
    <t>13:17:02</t>
  </si>
  <si>
    <t>20220729 13:17:07</t>
  </si>
  <si>
    <t>13:17:07</t>
  </si>
  <si>
    <t>20220729 13:17:12</t>
  </si>
  <si>
    <t>13:17:12</t>
  </si>
  <si>
    <t>20220729 13:17:17</t>
  </si>
  <si>
    <t>13:17:17</t>
  </si>
  <si>
    <t>20220729 13:17:21</t>
  </si>
  <si>
    <t>13:17:21</t>
  </si>
  <si>
    <t>20220729 13:17:26</t>
  </si>
  <si>
    <t>13:17:26</t>
  </si>
  <si>
    <t>20220729 13:17:31</t>
  </si>
  <si>
    <t>13:17:31</t>
  </si>
  <si>
    <t>20220729 13:17:36</t>
  </si>
  <si>
    <t>13:17:36</t>
  </si>
  <si>
    <t>20220729 13:17:41</t>
  </si>
  <si>
    <t>13:17:41</t>
  </si>
  <si>
    <t>20220729 13:17:46</t>
  </si>
  <si>
    <t>13:17:46</t>
  </si>
  <si>
    <t>20220729 13:17:51</t>
  </si>
  <si>
    <t>13:17:51</t>
  </si>
  <si>
    <t>20220729 13:17:56</t>
  </si>
  <si>
    <t>13:17:56</t>
  </si>
  <si>
    <t>20220729 13:18:01</t>
  </si>
  <si>
    <t>13:18:01</t>
  </si>
  <si>
    <t>20220729 13:18:06</t>
  </si>
  <si>
    <t>13:18:06</t>
  </si>
  <si>
    <t>20220729 13:18:11</t>
  </si>
  <si>
    <t>13:18:11</t>
  </si>
  <si>
    <t>20220729 13:18:16</t>
  </si>
  <si>
    <t>13:18:16</t>
  </si>
  <si>
    <t>20220729 13:18:21</t>
  </si>
  <si>
    <t>13:18:21</t>
  </si>
  <si>
    <t>20220729 13:18:26</t>
  </si>
  <si>
    <t>13:18:26</t>
  </si>
  <si>
    <t>20220729 13:18:31</t>
  </si>
  <si>
    <t>13:18:31</t>
  </si>
  <si>
    <t>20220729 13:18:36</t>
  </si>
  <si>
    <t>13:18:36</t>
  </si>
  <si>
    <t>20220729 13:18:41</t>
  </si>
  <si>
    <t>13:18:41</t>
  </si>
  <si>
    <t>20220729 13:18:46</t>
  </si>
  <si>
    <t>13:18:46</t>
  </si>
  <si>
    <t>20220729 13:18:51</t>
  </si>
  <si>
    <t>13:18:51</t>
  </si>
  <si>
    <t>20220729 13:18:56</t>
  </si>
  <si>
    <t>13:18:56</t>
  </si>
  <si>
    <t>20220729 13:19:01</t>
  </si>
  <si>
    <t>13:19:01</t>
  </si>
  <si>
    <t>20220729 13:19:06</t>
  </si>
  <si>
    <t>13:19:06</t>
  </si>
  <si>
    <t>20220729 13:19:11</t>
  </si>
  <si>
    <t>13:19:11</t>
  </si>
  <si>
    <t>20220729 13:19:16</t>
  </si>
  <si>
    <t>13:19:16</t>
  </si>
  <si>
    <t>20220729 13:19:21</t>
  </si>
  <si>
    <t>13:19:21</t>
  </si>
  <si>
    <t>20220729 13:19:26</t>
  </si>
  <si>
    <t>13:19:26</t>
  </si>
  <si>
    <t>20220729 13:19:31</t>
  </si>
  <si>
    <t>13:19:31</t>
  </si>
  <si>
    <t>20220729 13:19:36</t>
  </si>
  <si>
    <t>13:19:36</t>
  </si>
  <si>
    <t>20220729 13:19:41</t>
  </si>
  <si>
    <t>13:19:41</t>
  </si>
  <si>
    <t>20220729 13:19:46</t>
  </si>
  <si>
    <t>13:19:46</t>
  </si>
  <si>
    <t>20220729 13:19:51</t>
  </si>
  <si>
    <t>13:19:51</t>
  </si>
  <si>
    <t>20220729 13:19:56</t>
  </si>
  <si>
    <t>13:19:56</t>
  </si>
  <si>
    <t>20220729 13:20:01</t>
  </si>
  <si>
    <t>13:20:01</t>
  </si>
  <si>
    <t>20220729 13:20:06</t>
  </si>
  <si>
    <t>13:20:06</t>
  </si>
  <si>
    <t>20220729 13:20:11</t>
  </si>
  <si>
    <t>13:20:11</t>
  </si>
  <si>
    <t>20220729 13:20:16</t>
  </si>
  <si>
    <t>13:20:16</t>
  </si>
  <si>
    <t>20220729 13:20:21</t>
  </si>
  <si>
    <t>13:20:21</t>
  </si>
  <si>
    <t>20220729 13:20:26</t>
  </si>
  <si>
    <t>13:20:26</t>
  </si>
  <si>
    <t>20220729 13:20:31</t>
  </si>
  <si>
    <t>13:20:31</t>
  </si>
  <si>
    <t>20220729 13:20:36</t>
  </si>
  <si>
    <t>13:20:36</t>
  </si>
  <si>
    <t>20220729 13:20:41</t>
  </si>
  <si>
    <t>13:20:41</t>
  </si>
  <si>
    <t>20220729 13:44:04</t>
  </si>
  <si>
    <t>13:44:04</t>
  </si>
  <si>
    <t>e_y_210_24_DAT</t>
  </si>
  <si>
    <t>20220729 13:44:09</t>
  </si>
  <si>
    <t>13:44:09</t>
  </si>
  <si>
    <t>20220729 13:44:14</t>
  </si>
  <si>
    <t>13:44:14</t>
  </si>
  <si>
    <t>20220729 13:44:19</t>
  </si>
  <si>
    <t>13:44:19</t>
  </si>
  <si>
    <t>20220729 13:44:24</t>
  </si>
  <si>
    <t>13:44:24</t>
  </si>
  <si>
    <t>20220729 13:44:29</t>
  </si>
  <si>
    <t>13:44:29</t>
  </si>
  <si>
    <t>20220729 13:44:34</t>
  </si>
  <si>
    <t>13:44:34</t>
  </si>
  <si>
    <t>20220729 13:44:39</t>
  </si>
  <si>
    <t>13:44:39</t>
  </si>
  <si>
    <t>20220729 13:44:44</t>
  </si>
  <si>
    <t>13:44:44</t>
  </si>
  <si>
    <t>20220729 13:44:49</t>
  </si>
  <si>
    <t>13:44:49</t>
  </si>
  <si>
    <t>20220729 13:44:54</t>
  </si>
  <si>
    <t>13:44:54</t>
  </si>
  <si>
    <t>20220729 13:44:59</t>
  </si>
  <si>
    <t>13:44:59</t>
  </si>
  <si>
    <t>20220729 13:45:04</t>
  </si>
  <si>
    <t>13:45:04</t>
  </si>
  <si>
    <t>20220729 13:45:09</t>
  </si>
  <si>
    <t>13:45:09</t>
  </si>
  <si>
    <t>20220729 13:45:14</t>
  </si>
  <si>
    <t>13:45:14</t>
  </si>
  <si>
    <t>20220729 13:45:18</t>
  </si>
  <si>
    <t>13:45:18</t>
  </si>
  <si>
    <t>20220729 13:45:24</t>
  </si>
  <si>
    <t>13:45:24</t>
  </si>
  <si>
    <t>20220729 13:45:29</t>
  </si>
  <si>
    <t>13:45:29</t>
  </si>
  <si>
    <t>20220729 13:45:33</t>
  </si>
  <si>
    <t>13:45:33</t>
  </si>
  <si>
    <t>20220729 13:45:38</t>
  </si>
  <si>
    <t>13:45:38</t>
  </si>
  <si>
    <t>20220729 13:45:43</t>
  </si>
  <si>
    <t>13:45:43</t>
  </si>
  <si>
    <t>20220729 13:45:48</t>
  </si>
  <si>
    <t>13:45:48</t>
  </si>
  <si>
    <t>20220729 13:45:53</t>
  </si>
  <si>
    <t>13:45:53</t>
  </si>
  <si>
    <t>20220729 13:45:58</t>
  </si>
  <si>
    <t>13:45:58</t>
  </si>
  <si>
    <t>20220729 13:47:35</t>
  </si>
  <si>
    <t>13:47:35</t>
  </si>
  <si>
    <t>20220729 13:47:40</t>
  </si>
  <si>
    <t>13:47:40</t>
  </si>
  <si>
    <t>20220729 13:47:45</t>
  </si>
  <si>
    <t>13:47:45</t>
  </si>
  <si>
    <t>20220729 13:47:50</t>
  </si>
  <si>
    <t>13:47:50</t>
  </si>
  <si>
    <t>20220729 13:47:55</t>
  </si>
  <si>
    <t>13:47:55</t>
  </si>
  <si>
    <t>20220729 13:48:00</t>
  </si>
  <si>
    <t>13:48:00</t>
  </si>
  <si>
    <t>20220729 13:48:05</t>
  </si>
  <si>
    <t>13:48:05</t>
  </si>
  <si>
    <t>20220729 13:48:10</t>
  </si>
  <si>
    <t>13:48:10</t>
  </si>
  <si>
    <t>20220729 13:48:15</t>
  </si>
  <si>
    <t>13:48:15</t>
  </si>
  <si>
    <t>20220729 13:48:20</t>
  </si>
  <si>
    <t>13:48:20</t>
  </si>
  <si>
    <t>20220729 13:48:25</t>
  </si>
  <si>
    <t>13:48:25</t>
  </si>
  <si>
    <t>20220729 13:48:30</t>
  </si>
  <si>
    <t>13:48:30</t>
  </si>
  <si>
    <t>20220729 13:48:35</t>
  </si>
  <si>
    <t>13:48:35</t>
  </si>
  <si>
    <t>20220729 13:48:40</t>
  </si>
  <si>
    <t>13:48:40</t>
  </si>
  <si>
    <t>20220729 13:48:45</t>
  </si>
  <si>
    <t>13:48:45</t>
  </si>
  <si>
    <t>20220729 13:48:50</t>
  </si>
  <si>
    <t>13:48:50</t>
  </si>
  <si>
    <t>20220729 13:48:55</t>
  </si>
  <si>
    <t>13:48:55</t>
  </si>
  <si>
    <t>20220729 13:49:00</t>
  </si>
  <si>
    <t>13:49:00</t>
  </si>
  <si>
    <t>20220729 13:49:05</t>
  </si>
  <si>
    <t>13:49:05</t>
  </si>
  <si>
    <t>20220729 13:49:10</t>
  </si>
  <si>
    <t>13:49:10</t>
  </si>
  <si>
    <t>20220729 13:49:15</t>
  </si>
  <si>
    <t>13:49:15</t>
  </si>
  <si>
    <t>20220729 13:49:20</t>
  </si>
  <si>
    <t>13:49:20</t>
  </si>
  <si>
    <t>20220729 13:49:25</t>
  </si>
  <si>
    <t>13:49:25</t>
  </si>
  <si>
    <t>20220729 13:49:30</t>
  </si>
  <si>
    <t>13:49:30</t>
  </si>
  <si>
    <t>20220729 13:49:35</t>
  </si>
  <si>
    <t>13:49:35</t>
  </si>
  <si>
    <t>20220729 13:49:40</t>
  </si>
  <si>
    <t>13:49:40</t>
  </si>
  <si>
    <t>20220729 13:49:45</t>
  </si>
  <si>
    <t>13:49:45</t>
  </si>
  <si>
    <t>20220729 13:49:50</t>
  </si>
  <si>
    <t>13:49:50</t>
  </si>
  <si>
    <t>20220729 13:49:55</t>
  </si>
  <si>
    <t>13:49:55</t>
  </si>
  <si>
    <t>20220729 13:50:00</t>
  </si>
  <si>
    <t>13:50:00</t>
  </si>
  <si>
    <t>20220729 13:50:05</t>
  </si>
  <si>
    <t>13:50:05</t>
  </si>
  <si>
    <t>20220729 13:50:10</t>
  </si>
  <si>
    <t>13:50:10</t>
  </si>
  <si>
    <t>20220729 13:50:15</t>
  </si>
  <si>
    <t>13:50:15</t>
  </si>
  <si>
    <t>20220729 13:50:20</t>
  </si>
  <si>
    <t>13:50:20</t>
  </si>
  <si>
    <t>20220729 13:50:25</t>
  </si>
  <si>
    <t>13:50:25</t>
  </si>
  <si>
    <t>20220729 13:50:30</t>
  </si>
  <si>
    <t>13:50:30</t>
  </si>
  <si>
    <t>20220729 13:50:35</t>
  </si>
  <si>
    <t>13:50:35</t>
  </si>
  <si>
    <t>20220729 13:50:40</t>
  </si>
  <si>
    <t>13:50:40</t>
  </si>
  <si>
    <t>20220729 13:50:45</t>
  </si>
  <si>
    <t>13:50:45</t>
  </si>
  <si>
    <t>20220729 13:50:50</t>
  </si>
  <si>
    <t>13:50:50</t>
  </si>
  <si>
    <t>20220729 13:50:55</t>
  </si>
  <si>
    <t>13:50:55</t>
  </si>
  <si>
    <t>20220729 13:51:00</t>
  </si>
  <si>
    <t>13:51:00</t>
  </si>
  <si>
    <t>20220729 13:51:05</t>
  </si>
  <si>
    <t>13:51:05</t>
  </si>
  <si>
    <t>20220729 13:51:10</t>
  </si>
  <si>
    <t>13:51:10</t>
  </si>
  <si>
    <t>20220729 13:51:15</t>
  </si>
  <si>
    <t>13:51:15</t>
  </si>
  <si>
    <t>20220729 13:51:20</t>
  </si>
  <si>
    <t>13:51:20</t>
  </si>
  <si>
    <t>20220729 13:51:25</t>
  </si>
  <si>
    <t>13:51:25</t>
  </si>
  <si>
    <t>20220729 13:51:30</t>
  </si>
  <si>
    <t>13:51:30</t>
  </si>
  <si>
    <t>20220729 13:51:35</t>
  </si>
  <si>
    <t>13:51:35</t>
  </si>
  <si>
    <t>20220729 13:51:40</t>
  </si>
  <si>
    <t>13:51:40</t>
  </si>
  <si>
    <t>20220729 13:51:45</t>
  </si>
  <si>
    <t>13:51:45</t>
  </si>
  <si>
    <t>20220729 13:51:50</t>
  </si>
  <si>
    <t>13:51:50</t>
  </si>
  <si>
    <t>20220729 13:51:55</t>
  </si>
  <si>
    <t>13:51:55</t>
  </si>
  <si>
    <t>20220729 13:52:00</t>
  </si>
  <si>
    <t>13:52:00</t>
  </si>
  <si>
    <t>20220729 13:52:05</t>
  </si>
  <si>
    <t>13:52:05</t>
  </si>
  <si>
    <t>20220729 13:52:10</t>
  </si>
  <si>
    <t>13:52:10</t>
  </si>
  <si>
    <t>20220729 13:52:15</t>
  </si>
  <si>
    <t>13:52:15</t>
  </si>
  <si>
    <t>20220729 13:52:20</t>
  </si>
  <si>
    <t>13:52:20</t>
  </si>
  <si>
    <t>20220729 13:52:25</t>
  </si>
  <si>
    <t>13:52:25</t>
  </si>
  <si>
    <t>20220729 13:52:30</t>
  </si>
  <si>
    <t>13:52:30</t>
  </si>
  <si>
    <t>20220729 13:52:35</t>
  </si>
  <si>
    <t>13:52:35</t>
  </si>
  <si>
    <t>20220729 13:52:40</t>
  </si>
  <si>
    <t>13:52:40</t>
  </si>
  <si>
    <t>20220729 13:52:44</t>
  </si>
  <si>
    <t>13:52:44</t>
  </si>
  <si>
    <t>20220729 13:52:50</t>
  </si>
  <si>
    <t>13:52:50</t>
  </si>
  <si>
    <t>20220729 13:52:55</t>
  </si>
  <si>
    <t>13:52:55</t>
  </si>
  <si>
    <t>20220729 13:53:00</t>
  </si>
  <si>
    <t>13:53:00</t>
  </si>
  <si>
    <t>20220729 13:53:05</t>
  </si>
  <si>
    <t>13:53:05</t>
  </si>
  <si>
    <t>20220729 13:53:10</t>
  </si>
  <si>
    <t>13:53:10</t>
  </si>
  <si>
    <t>20220729 13:53:15</t>
  </si>
  <si>
    <t>13:53:15</t>
  </si>
  <si>
    <t>20220729 13:53:20</t>
  </si>
  <si>
    <t>13:53:20</t>
  </si>
  <si>
    <t>20220729 13:53:25</t>
  </si>
  <si>
    <t>13:53:25</t>
  </si>
  <si>
    <t>20220729 13:53:30</t>
  </si>
  <si>
    <t>13:53:30</t>
  </si>
  <si>
    <t>20220729 14:17:42</t>
  </si>
  <si>
    <t>14:17:42</t>
  </si>
  <si>
    <t>e_n_210_59_DAT</t>
  </si>
  <si>
    <t>20220729 14:17:47</t>
  </si>
  <si>
    <t>14:17:47</t>
  </si>
  <si>
    <t>20220729 14:17:52</t>
  </si>
  <si>
    <t>14:17:52</t>
  </si>
  <si>
    <t>20220729 14:17:57</t>
  </si>
  <si>
    <t>14:17:57</t>
  </si>
  <si>
    <t>20220729 14:18:02</t>
  </si>
  <si>
    <t>14:18:02</t>
  </si>
  <si>
    <t>20220729 14:18:07</t>
  </si>
  <si>
    <t>14:18:07</t>
  </si>
  <si>
    <t>20220729 14:18:12</t>
  </si>
  <si>
    <t>14:18:12</t>
  </si>
  <si>
    <t>20220729 14:18:17</t>
  </si>
  <si>
    <t>14:18:17</t>
  </si>
  <si>
    <t>20220729 14:18:22</t>
  </si>
  <si>
    <t>14:18:22</t>
  </si>
  <si>
    <t>20220729 14:18:27</t>
  </si>
  <si>
    <t>14:18:27</t>
  </si>
  <si>
    <t>20220729 14:18:32</t>
  </si>
  <si>
    <t>14:18:32</t>
  </si>
  <si>
    <t>20220729 14:18:37</t>
  </si>
  <si>
    <t>14:18:37</t>
  </si>
  <si>
    <t>20220729 14:18:42</t>
  </si>
  <si>
    <t>14:18:42</t>
  </si>
  <si>
    <t>20220729 14:18:47</t>
  </si>
  <si>
    <t>14:18:47</t>
  </si>
  <si>
    <t>20220729 14:18:52</t>
  </si>
  <si>
    <t>14:18:52</t>
  </si>
  <si>
    <t>20220729 14:18:57</t>
  </si>
  <si>
    <t>14:18:57</t>
  </si>
  <si>
    <t>20220729 14:19:02</t>
  </si>
  <si>
    <t>14:19:02</t>
  </si>
  <si>
    <t>20220729 14:19:07</t>
  </si>
  <si>
    <t>14:19:07</t>
  </si>
  <si>
    <t>20220729 14:19:12</t>
  </si>
  <si>
    <t>14:19:12</t>
  </si>
  <si>
    <t>20220729 14:19:17</t>
  </si>
  <si>
    <t>14:19:17</t>
  </si>
  <si>
    <t>20220729 14:19:22</t>
  </si>
  <si>
    <t>14:19:22</t>
  </si>
  <si>
    <t>20220729 14:19:27</t>
  </si>
  <si>
    <t>14:19:27</t>
  </si>
  <si>
    <t>20220729 14:19:32</t>
  </si>
  <si>
    <t>14:19:32</t>
  </si>
  <si>
    <t>20220729 14:19:37</t>
  </si>
  <si>
    <t>14:19:37</t>
  </si>
  <si>
    <t>20220729 14:21:14</t>
  </si>
  <si>
    <t>14:21:14</t>
  </si>
  <si>
    <t>20220729 14:21:19</t>
  </si>
  <si>
    <t>14:21:19</t>
  </si>
  <si>
    <t>20220729 14:21:24</t>
  </si>
  <si>
    <t>14:21:24</t>
  </si>
  <si>
    <t>20220729 14:21:29</t>
  </si>
  <si>
    <t>14:21:29</t>
  </si>
  <si>
    <t>20220729 14:21:34</t>
  </si>
  <si>
    <t>14:21:34</t>
  </si>
  <si>
    <t>20220729 14:21:39</t>
  </si>
  <si>
    <t>14:21:39</t>
  </si>
  <si>
    <t>20220729 14:21:44</t>
  </si>
  <si>
    <t>14:21:44</t>
  </si>
  <si>
    <t>20220729 14:21:49</t>
  </si>
  <si>
    <t>14:21:49</t>
  </si>
  <si>
    <t>20220729 14:21:54</t>
  </si>
  <si>
    <t>14:21:54</t>
  </si>
  <si>
    <t>20220729 14:21:59</t>
  </si>
  <si>
    <t>14:21:59</t>
  </si>
  <si>
    <t>20220729 14:22:04</t>
  </si>
  <si>
    <t>14:22:04</t>
  </si>
  <si>
    <t>20220729 14:22:09</t>
  </si>
  <si>
    <t>14:22:09</t>
  </si>
  <si>
    <t>20220729 14:22:14</t>
  </si>
  <si>
    <t>14:22:14</t>
  </si>
  <si>
    <t>20220729 14:22:19</t>
  </si>
  <si>
    <t>14:22:19</t>
  </si>
  <si>
    <t>20220729 14:22:24</t>
  </si>
  <si>
    <t>14:22:24</t>
  </si>
  <si>
    <t>20220729 14:22:29</t>
  </si>
  <si>
    <t>14:22:29</t>
  </si>
  <si>
    <t>20220729 14:22:34</t>
  </si>
  <si>
    <t>14:22:34</t>
  </si>
  <si>
    <t>20220729 14:22:39</t>
  </si>
  <si>
    <t>14:22:39</t>
  </si>
  <si>
    <t>20220729 14:22:44</t>
  </si>
  <si>
    <t>14:22:44</t>
  </si>
  <si>
    <t>20220729 14:22:49</t>
  </si>
  <si>
    <t>14:22:49</t>
  </si>
  <si>
    <t>20220729 14:22:54</t>
  </si>
  <si>
    <t>14:22:54</t>
  </si>
  <si>
    <t>20220729 14:22:59</t>
  </si>
  <si>
    <t>14:22:59</t>
  </si>
  <si>
    <t>20220729 14:23:04</t>
  </si>
  <si>
    <t>14:23:04</t>
  </si>
  <si>
    <t>20220729 14:23:09</t>
  </si>
  <si>
    <t>14:23:09</t>
  </si>
  <si>
    <t>20220729 14:23:14</t>
  </si>
  <si>
    <t>14:23:14</t>
  </si>
  <si>
    <t>20220729 14:23:19</t>
  </si>
  <si>
    <t>14:23:19</t>
  </si>
  <si>
    <t>20220729 14:23:24</t>
  </si>
  <si>
    <t>14:23:24</t>
  </si>
  <si>
    <t>20220729 14:23:29</t>
  </si>
  <si>
    <t>14:23:29</t>
  </si>
  <si>
    <t>20220729 14:23:34</t>
  </si>
  <si>
    <t>14:23:34</t>
  </si>
  <si>
    <t>20220729 14:23:39</t>
  </si>
  <si>
    <t>14:23:39</t>
  </si>
  <si>
    <t>20220729 14:23:44</t>
  </si>
  <si>
    <t>14:23:44</t>
  </si>
  <si>
    <t>20220729 14:23:49</t>
  </si>
  <si>
    <t>14:23:49</t>
  </si>
  <si>
    <t>20220729 14:23:54</t>
  </si>
  <si>
    <t>14:23:54</t>
  </si>
  <si>
    <t>20220729 14:23:59</t>
  </si>
  <si>
    <t>14:23:59</t>
  </si>
  <si>
    <t>20220729 14:24:04</t>
  </si>
  <si>
    <t>14:24:04</t>
  </si>
  <si>
    <t>20220729 14:24:09</t>
  </si>
  <si>
    <t>14:24:09</t>
  </si>
  <si>
    <t>20220729 14:24:14</t>
  </si>
  <si>
    <t>14:24:14</t>
  </si>
  <si>
    <t>20220729 14:24:19</t>
  </si>
  <si>
    <t>14:24:19</t>
  </si>
  <si>
    <t>20220729 14:24:24</t>
  </si>
  <si>
    <t>14:24:24</t>
  </si>
  <si>
    <t>20220729 14:24:29</t>
  </si>
  <si>
    <t>14:24:29</t>
  </si>
  <si>
    <t>20220729 14:24:34</t>
  </si>
  <si>
    <t>14:24:34</t>
  </si>
  <si>
    <t>20220729 14:24:39</t>
  </si>
  <si>
    <t>14:24:39</t>
  </si>
  <si>
    <t>20220729 14:24:44</t>
  </si>
  <si>
    <t>14:24:44</t>
  </si>
  <si>
    <t>20220729 14:24:49</t>
  </si>
  <si>
    <t>14:24:49</t>
  </si>
  <si>
    <t>20220729 14:24:54</t>
  </si>
  <si>
    <t>14:24:54</t>
  </si>
  <si>
    <t>20220729 14:24:59</t>
  </si>
  <si>
    <t>14:24:59</t>
  </si>
  <si>
    <t>20220729 14:25:04</t>
  </si>
  <si>
    <t>14:25:04</t>
  </si>
  <si>
    <t>20220729 14:25:09</t>
  </si>
  <si>
    <t>14:25:09</t>
  </si>
  <si>
    <t>20220729 14:25:14</t>
  </si>
  <si>
    <t>14:25:14</t>
  </si>
  <si>
    <t>20220729 14:25:19</t>
  </si>
  <si>
    <t>14:25:19</t>
  </si>
  <si>
    <t>20220729 14:25:24</t>
  </si>
  <si>
    <t>14:25:24</t>
  </si>
  <si>
    <t>20220729 14:25:29</t>
  </si>
  <si>
    <t>14:25:29</t>
  </si>
  <si>
    <t>20220729 14:25:34</t>
  </si>
  <si>
    <t>14:25:34</t>
  </si>
  <si>
    <t>20220729 14:25:39</t>
  </si>
  <si>
    <t>14:25:39</t>
  </si>
  <si>
    <t>20220729 14:25:44</t>
  </si>
  <si>
    <t>14:25:44</t>
  </si>
  <si>
    <t>20220729 14:25:49</t>
  </si>
  <si>
    <t>14:25:49</t>
  </si>
  <si>
    <t>20220729 14:25:54</t>
  </si>
  <si>
    <t>14:25:54</t>
  </si>
  <si>
    <t>20220729 14:25:59</t>
  </si>
  <si>
    <t>14:25:59</t>
  </si>
  <si>
    <t>20220729 14:26:04</t>
  </si>
  <si>
    <t>14:26:04</t>
  </si>
  <si>
    <t>20220729 14:26:09</t>
  </si>
  <si>
    <t>14:26:09</t>
  </si>
  <si>
    <t>20220729 14:26:14</t>
  </si>
  <si>
    <t>14:26:14</t>
  </si>
  <si>
    <t>20220729 14:26:19</t>
  </si>
  <si>
    <t>14:26:19</t>
  </si>
  <si>
    <t>20220729 14:26:23</t>
  </si>
  <si>
    <t>14:26:23</t>
  </si>
  <si>
    <t>20220729 14:26:28</t>
  </si>
  <si>
    <t>14:26:28</t>
  </si>
  <si>
    <t>20220729 14:26:33</t>
  </si>
  <si>
    <t>14:26:33</t>
  </si>
  <si>
    <t>20220729 14:26:38</t>
  </si>
  <si>
    <t>14:26:38</t>
  </si>
  <si>
    <t>20220729 14:26:43</t>
  </si>
  <si>
    <t>14:26:43</t>
  </si>
  <si>
    <t>20220729 14:26:48</t>
  </si>
  <si>
    <t>14:26:48</t>
  </si>
  <si>
    <t>20220729 14:26:53</t>
  </si>
  <si>
    <t>14:26:53</t>
  </si>
  <si>
    <t>20220729 14:26:58</t>
  </si>
  <si>
    <t>14:26:58</t>
  </si>
  <si>
    <t>20220729 14:27:03</t>
  </si>
  <si>
    <t>14:27:03</t>
  </si>
  <si>
    <t>20220729 14:27:08</t>
  </si>
  <si>
    <t>14:27:08</t>
  </si>
  <si>
    <t>20220729 14:52:17</t>
  </si>
  <si>
    <t>14:52:17</t>
  </si>
  <si>
    <t>e_y_0_2_steady</t>
  </si>
  <si>
    <t>RECT-1419-20220728-17_12_02</t>
  </si>
  <si>
    <t>MPF-1420-20220729-14_52_13</t>
  </si>
  <si>
    <t>14:52:57</t>
  </si>
  <si>
    <t>20220729 14:54:28</t>
  </si>
  <si>
    <t>14:54:28</t>
  </si>
  <si>
    <t>MPF-1421-20220729-14_54_25</t>
  </si>
  <si>
    <t>14:55:05</t>
  </si>
  <si>
    <t>20220729 14:56:37</t>
  </si>
  <si>
    <t>14:56:37</t>
  </si>
  <si>
    <t>MPF-1422-20220729-14_56_33</t>
  </si>
  <si>
    <t>14:57:13</t>
  </si>
  <si>
    <t>20220729 14:58:23</t>
  </si>
  <si>
    <t>14:58:23</t>
  </si>
  <si>
    <t>MPF-1423-20220729-14_58_20</t>
  </si>
  <si>
    <t>14:58:55</t>
  </si>
  <si>
    <t>20220729 14:59:57</t>
  </si>
  <si>
    <t>14:59:57</t>
  </si>
  <si>
    <t>MPF-1424-20220729-14_59_54</t>
  </si>
  <si>
    <t>15:00:34</t>
  </si>
  <si>
    <t>20220729 15:02:05</t>
  </si>
  <si>
    <t>15:02:05</t>
  </si>
  <si>
    <t>MPF-1425-20220729-15_02_02</t>
  </si>
  <si>
    <t>15:02:40</t>
  </si>
  <si>
    <t>20220729 15:04:11</t>
  </si>
  <si>
    <t>15:04:11</t>
  </si>
  <si>
    <t>MPF-1426-20220729-15_04_08</t>
  </si>
  <si>
    <t>15:04:51</t>
  </si>
  <si>
    <t>20220729 15:06:22</t>
  </si>
  <si>
    <t>15:06:22</t>
  </si>
  <si>
    <t>MPF-1427-20220729-15_06_19</t>
  </si>
  <si>
    <t>15:06:55</t>
  </si>
  <si>
    <t>20220729 15:08:26</t>
  </si>
  <si>
    <t>15:08:26</t>
  </si>
  <si>
    <t>MPF-1428-20220729-15_08_23</t>
  </si>
  <si>
    <t>15:09:02</t>
  </si>
  <si>
    <t>20220729 15:10:33</t>
  </si>
  <si>
    <t>15:10:33</t>
  </si>
  <si>
    <t>MPF-1429-20220729-15_10_29</t>
  </si>
  <si>
    <t>15:11:06</t>
  </si>
  <si>
    <t>20220729 15:12:37</t>
  </si>
  <si>
    <t>15:12:37</t>
  </si>
  <si>
    <t>MPF-1430-20220729-15_12_33</t>
  </si>
  <si>
    <t>15:13:17</t>
  </si>
  <si>
    <t>20220729 15:39:16</t>
  </si>
  <si>
    <t>15:39:16</t>
  </si>
  <si>
    <t>e_y_630_35_steady</t>
  </si>
  <si>
    <t>MPF-1431-20220729-15_39_13</t>
  </si>
  <si>
    <t>15:39:42</t>
  </si>
  <si>
    <t>20220729 15:40:51</t>
  </si>
  <si>
    <t>15:40:51</t>
  </si>
  <si>
    <t>MPF-1432-20220729-15_40_48</t>
  </si>
  <si>
    <t>15:41:20</t>
  </si>
  <si>
    <t>20220729 15:42:26</t>
  </si>
  <si>
    <t>15:42:26</t>
  </si>
  <si>
    <t>MPF-1433-20220729-15_42_23</t>
  </si>
  <si>
    <t>15:42:51</t>
  </si>
  <si>
    <t>20220729 15:44:03</t>
  </si>
  <si>
    <t>15:44:03</t>
  </si>
  <si>
    <t>MPF-1434-20220729-15_44_00</t>
  </si>
  <si>
    <t>15:44:28</t>
  </si>
  <si>
    <t>20220729 15:45:54</t>
  </si>
  <si>
    <t>15:45:54</t>
  </si>
  <si>
    <t>MPF-1435-20220729-15_45_51</t>
  </si>
  <si>
    <t>15:46:26</t>
  </si>
  <si>
    <t>20220729 15:47:57</t>
  </si>
  <si>
    <t>15:47:57</t>
  </si>
  <si>
    <t>MPF-1436-20220729-15_47_54</t>
  </si>
  <si>
    <t>15:48:26</t>
  </si>
  <si>
    <t>20220729 15:49:20</t>
  </si>
  <si>
    <t>15:49:20</t>
  </si>
  <si>
    <t>15:49:50</t>
  </si>
  <si>
    <t>20220729 15:51:21</t>
  </si>
  <si>
    <t>15:51:21</t>
  </si>
  <si>
    <t>MPF-1437-20220729-15_51_18</t>
  </si>
  <si>
    <t>15:51:49</t>
  </si>
  <si>
    <t>20220729 15:53:20</t>
  </si>
  <si>
    <t>15:53:20</t>
  </si>
  <si>
    <t>MPF-1438-20220729-15_53_17</t>
  </si>
  <si>
    <t>15:53:55</t>
  </si>
  <si>
    <t>20220729 15:55:26</t>
  </si>
  <si>
    <t>15:55:26</t>
  </si>
  <si>
    <t>MPF-1439-20220729-15_55_23</t>
  </si>
  <si>
    <t>15:56:00</t>
  </si>
  <si>
    <t>20220729 15:57:31</t>
  </si>
  <si>
    <t>15:57:31</t>
  </si>
  <si>
    <t>MPF-1440-20220729-15_57_28</t>
  </si>
  <si>
    <t>15:58:02</t>
  </si>
  <si>
    <t>20220729 16:17:17</t>
  </si>
  <si>
    <t>16:17:17</t>
  </si>
  <si>
    <t>e_n_630_71_steady</t>
  </si>
  <si>
    <t>MPF-1441-20220729-16_17_14</t>
  </si>
  <si>
    <t>16:17:53</t>
  </si>
  <si>
    <t>20220729 16:19:02</t>
  </si>
  <si>
    <t>16:19:02</t>
  </si>
  <si>
    <t>MPF-1442-20220729-16_18_59</t>
  </si>
  <si>
    <t>16:19:33</t>
  </si>
  <si>
    <t>20220729 16:21:04</t>
  </si>
  <si>
    <t>16:21:04</t>
  </si>
  <si>
    <t>MPF-1443-20220729-16_21_01</t>
  </si>
  <si>
    <t>16:21:36</t>
  </si>
  <si>
    <t>20220729 16:23:07</t>
  </si>
  <si>
    <t>16:23:07</t>
  </si>
  <si>
    <t>MPF-1444-20220729-16_23_04</t>
  </si>
  <si>
    <t>16:23:35</t>
  </si>
  <si>
    <t>20220729 16:25:06</t>
  </si>
  <si>
    <t>16:25:06</t>
  </si>
  <si>
    <t>MPF-1445-20220729-16_25_03</t>
  </si>
  <si>
    <t>16:25:38</t>
  </si>
  <si>
    <t>20220729 16:27:09</t>
  </si>
  <si>
    <t>16:27:09</t>
  </si>
  <si>
    <t>MPF-1446-20220729-16_27_06</t>
  </si>
  <si>
    <t>16:27:45</t>
  </si>
  <si>
    <t>20220729 16:28:21</t>
  </si>
  <si>
    <t>16:28:21</t>
  </si>
  <si>
    <t>16:28:58</t>
  </si>
  <si>
    <t>20220729 16:30:29</t>
  </si>
  <si>
    <t>16:30:29</t>
  </si>
  <si>
    <t>MPF-1447-20220729-16_30_26</t>
  </si>
  <si>
    <t>16:31:08</t>
  </si>
  <si>
    <t>20220729 16:32:39</t>
  </si>
  <si>
    <t>16:32:39</t>
  </si>
  <si>
    <t>MPF-1448-20220729-16_32_36</t>
  </si>
  <si>
    <t>16:33:19</t>
  </si>
  <si>
    <t>20220729 16:34:50</t>
  </si>
  <si>
    <t>16:34:50</t>
  </si>
  <si>
    <t>MPF-1449-20220729-16_34_47</t>
  </si>
  <si>
    <t>16:35:17</t>
  </si>
  <si>
    <t>20220729 16:36:48</t>
  </si>
  <si>
    <t>16:36:48</t>
  </si>
  <si>
    <t>MPF-1450-20220729-16_36_45</t>
  </si>
  <si>
    <t>16:37:16</t>
  </si>
  <si>
    <t>20220729 17:01:43</t>
  </si>
  <si>
    <t>17:01:43</t>
  </si>
  <si>
    <t>e_y_210_24_steady</t>
  </si>
  <si>
    <t>MPF-1451-20220729-17_01_40</t>
  </si>
  <si>
    <t>17:02:19</t>
  </si>
  <si>
    <t>20220729 17:03:44</t>
  </si>
  <si>
    <t>17:03:44</t>
  </si>
  <si>
    <t>MPF-1452-20220729-17_03_41</t>
  </si>
  <si>
    <t>17:04:11</t>
  </si>
  <si>
    <t>20220729 17:05:19</t>
  </si>
  <si>
    <t>17:05:19</t>
  </si>
  <si>
    <t>MPF-1453-20220729-17_05_16</t>
  </si>
  <si>
    <t>17:05:53</t>
  </si>
  <si>
    <t>20220729 17:07:08</t>
  </si>
  <si>
    <t>17:07:08</t>
  </si>
  <si>
    <t>MPF-1454-20220729-17_07_05</t>
  </si>
  <si>
    <t>17:07:38</t>
  </si>
  <si>
    <t>20220729 17:08:42</t>
  </si>
  <si>
    <t>17:08:42</t>
  </si>
  <si>
    <t>MPF-1455-20220729-17_08_39</t>
  </si>
  <si>
    <t>17:09:20</t>
  </si>
  <si>
    <t>20220729 17:10:51</t>
  </si>
  <si>
    <t>17:10:51</t>
  </si>
  <si>
    <t>MPF-1456-20220729-17_10_48</t>
  </si>
  <si>
    <t>17:11:26</t>
  </si>
  <si>
    <t>20220729 17:12:25</t>
  </si>
  <si>
    <t>17:12:25</t>
  </si>
  <si>
    <t>MPF-1457-20220729-17_12_22</t>
  </si>
  <si>
    <t>17:13:04</t>
  </si>
  <si>
    <t>20220729 17:14:35</t>
  </si>
  <si>
    <t>17:14:35</t>
  </si>
  <si>
    <t>MPF-1458-20220729-17_14_32</t>
  </si>
  <si>
    <t>17:15:06</t>
  </si>
  <si>
    <t>20220729 17:16:37</t>
  </si>
  <si>
    <t>17:16:37</t>
  </si>
  <si>
    <t>MPF-1459-20220729-17_16_34</t>
  </si>
  <si>
    <t>17:17:09</t>
  </si>
  <si>
    <t>20220729 17:18:40</t>
  </si>
  <si>
    <t>17:18:40</t>
  </si>
  <si>
    <t>MPF-1460-20220729-17_18_37</t>
  </si>
  <si>
    <t>17:19:13</t>
  </si>
  <si>
    <t>20220729 17:20:44</t>
  </si>
  <si>
    <t>17:20:44</t>
  </si>
  <si>
    <t>MPF-1461-20220729-17_20_41</t>
  </si>
  <si>
    <t>17:21:20</t>
  </si>
  <si>
    <t>20220729 17:44:12</t>
  </si>
  <si>
    <t>17:44:12</t>
  </si>
  <si>
    <t>e_n_210_59_steady</t>
  </si>
  <si>
    <t>MPF-1462-20220729-17_44_09</t>
  </si>
  <si>
    <t>17:44:51</t>
  </si>
  <si>
    <t>20220729 17:46:01</t>
  </si>
  <si>
    <t>17:46:01</t>
  </si>
  <si>
    <t>MPF-1463-20220729-17_45_58</t>
  </si>
  <si>
    <t>17:46:35</t>
  </si>
  <si>
    <t>20220729 17:47:51</t>
  </si>
  <si>
    <t>17:47:51</t>
  </si>
  <si>
    <t>MPF-1464-20220729-17_47_48</t>
  </si>
  <si>
    <t>17:48:21</t>
  </si>
  <si>
    <t>20220729 17:49:29</t>
  </si>
  <si>
    <t>17:49:29</t>
  </si>
  <si>
    <t>MPF-1465-20220729-17_49_26</t>
  </si>
  <si>
    <t>17:50:00</t>
  </si>
  <si>
    <t>20220729 17:51:04</t>
  </si>
  <si>
    <t>17:51:04</t>
  </si>
  <si>
    <t>MPF-1466-20220729-17_51_01</t>
  </si>
  <si>
    <t>17:51:41</t>
  </si>
  <si>
    <t>20220729 17:53:12</t>
  </si>
  <si>
    <t>17:53:12</t>
  </si>
  <si>
    <t>MPF-1467-20220729-17_53_09</t>
  </si>
  <si>
    <t>17:53:44</t>
  </si>
  <si>
    <t>20220729 17:54:31</t>
  </si>
  <si>
    <t>17:54:31</t>
  </si>
  <si>
    <t>17:55:03</t>
  </si>
  <si>
    <t>20220729 17:56:34</t>
  </si>
  <si>
    <t>17:56:34</t>
  </si>
  <si>
    <t>MPF-1468-20220729-17_56_31</t>
  </si>
  <si>
    <t>17:57:07</t>
  </si>
  <si>
    <t>20220729 17:58:38</t>
  </si>
  <si>
    <t>17:58:38</t>
  </si>
  <si>
    <t>MPF-1469-20220729-17_58_35</t>
  </si>
  <si>
    <t>17:59:17</t>
  </si>
  <si>
    <t>20220729 18:00:48</t>
  </si>
  <si>
    <t>18:00:48</t>
  </si>
  <si>
    <t>MPF-1470-20220729-18_00_45</t>
  </si>
  <si>
    <t>18:01:15</t>
  </si>
  <si>
    <t>20220729 18:02:46</t>
  </si>
  <si>
    <t>18:02:46</t>
  </si>
  <si>
    <t>MPF-1471-20220729-18_02_43</t>
  </si>
  <si>
    <t>18:03:17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</si>
</sst>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551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>
        <v>4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1659112358.1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1659112350.099999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427.6987230028643</v>
      </c>
      <c r="AK17">
        <v>401.5775878787877</v>
      </c>
      <c r="AL17">
        <v>-0.006270396889230652</v>
      </c>
      <c r="AM17">
        <v>65.00448903359681</v>
      </c>
      <c r="AN17">
        <f>(AP17 - AO17 + DI17*1E3/(8.314*(DK17+273.15)) * AR17/DH17 * AQ17) * DH17/(100*CV17) * 1000/(1000 - AP17)</f>
        <v>0</v>
      </c>
      <c r="AO17">
        <v>18.24009509818181</v>
      </c>
      <c r="AP17">
        <v>23.39379393939393</v>
      </c>
      <c r="AQ17">
        <v>1.284869037978313E-05</v>
      </c>
      <c r="AR17">
        <v>88.8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 t="s">
        <v>417</v>
      </c>
      <c r="AZ17">
        <v>0</v>
      </c>
      <c r="BA17">
        <v>0</v>
      </c>
      <c r="BB17">
        <f>1-AZ17/BA17</f>
        <v>0</v>
      </c>
      <c r="BC17">
        <v>0</v>
      </c>
      <c r="BD17" t="s">
        <v>417</v>
      </c>
      <c r="BE17" t="s">
        <v>417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418</v>
      </c>
      <c r="CY17">
        <v>2</v>
      </c>
      <c r="CZ17" t="b">
        <v>1</v>
      </c>
      <c r="DA17">
        <v>1659112350.099999</v>
      </c>
      <c r="DB17">
        <v>392.2081290322582</v>
      </c>
      <c r="DC17">
        <v>419.926064516129</v>
      </c>
      <c r="DD17">
        <v>23.3919129032258</v>
      </c>
      <c r="DE17">
        <v>18.21737096774193</v>
      </c>
      <c r="DF17">
        <v>394.713935483871</v>
      </c>
      <c r="DG17">
        <v>23.47149677419355</v>
      </c>
      <c r="DH17">
        <v>500.042870967742</v>
      </c>
      <c r="DI17">
        <v>90.73995483870968</v>
      </c>
      <c r="DJ17">
        <v>0.09996179354838709</v>
      </c>
      <c r="DK17">
        <v>27.22778064516129</v>
      </c>
      <c r="DL17">
        <v>27.23168387096774</v>
      </c>
      <c r="DM17">
        <v>999.9000000000003</v>
      </c>
      <c r="DN17">
        <v>0</v>
      </c>
      <c r="DO17">
        <v>0</v>
      </c>
      <c r="DP17">
        <v>10002.6564516129</v>
      </c>
      <c r="DQ17">
        <v>0</v>
      </c>
      <c r="DR17">
        <v>7.62786064516129</v>
      </c>
      <c r="DS17">
        <v>-27.71796129032258</v>
      </c>
      <c r="DT17">
        <v>401.6023225806451</v>
      </c>
      <c r="DU17">
        <v>427.7180322580645</v>
      </c>
      <c r="DV17">
        <v>5.174544516129031</v>
      </c>
      <c r="DW17">
        <v>419.926064516129</v>
      </c>
      <c r="DX17">
        <v>18.21737096774193</v>
      </c>
      <c r="DY17">
        <v>2.122581612903226</v>
      </c>
      <c r="DZ17">
        <v>1.653043548387097</v>
      </c>
      <c r="EA17">
        <v>18.38966451612903</v>
      </c>
      <c r="EB17">
        <v>14.46236129032258</v>
      </c>
      <c r="EC17">
        <v>1999.975483870968</v>
      </c>
      <c r="ED17">
        <v>0.9799977741935485</v>
      </c>
      <c r="EE17">
        <v>0.02000242580645161</v>
      </c>
      <c r="EF17">
        <v>0</v>
      </c>
      <c r="EG17">
        <v>729.448387096774</v>
      </c>
      <c r="EH17">
        <v>5.000969999999999</v>
      </c>
      <c r="EI17">
        <v>14522.67741935484</v>
      </c>
      <c r="EJ17">
        <v>16707.36451612903</v>
      </c>
      <c r="EK17">
        <v>37.75</v>
      </c>
      <c r="EL17">
        <v>38.25</v>
      </c>
      <c r="EM17">
        <v>37.64299999999999</v>
      </c>
      <c r="EN17">
        <v>37.93699999999998</v>
      </c>
      <c r="EO17">
        <v>38.43699999999998</v>
      </c>
      <c r="EP17">
        <v>1955.071290322581</v>
      </c>
      <c r="EQ17">
        <v>39.90000000000001</v>
      </c>
      <c r="ER17">
        <v>0</v>
      </c>
      <c r="ES17">
        <v>1659112358</v>
      </c>
      <c r="ET17">
        <v>0</v>
      </c>
      <c r="EU17">
        <v>729.4510384615385</v>
      </c>
      <c r="EV17">
        <v>-0.02765812300938279</v>
      </c>
      <c r="EW17">
        <v>-17.27521362660657</v>
      </c>
      <c r="EX17">
        <v>14522.45769230769</v>
      </c>
      <c r="EY17">
        <v>15</v>
      </c>
      <c r="EZ17">
        <v>0</v>
      </c>
      <c r="FA17" t="s">
        <v>419</v>
      </c>
      <c r="FB17">
        <v>1658962562</v>
      </c>
      <c r="FC17">
        <v>1658962559</v>
      </c>
      <c r="FD17">
        <v>0</v>
      </c>
      <c r="FE17">
        <v>0.025</v>
      </c>
      <c r="FF17">
        <v>-0.013</v>
      </c>
      <c r="FG17">
        <v>-1.97</v>
      </c>
      <c r="FH17">
        <v>-0.111</v>
      </c>
      <c r="FI17">
        <v>420</v>
      </c>
      <c r="FJ17">
        <v>18</v>
      </c>
      <c r="FK17">
        <v>0.6899999999999999</v>
      </c>
      <c r="FL17">
        <v>0.5</v>
      </c>
      <c r="FM17">
        <v>-27.70589512195122</v>
      </c>
      <c r="FN17">
        <v>-0.01136864111498037</v>
      </c>
      <c r="FO17">
        <v>0.04959292805219325</v>
      </c>
      <c r="FP17">
        <v>1</v>
      </c>
      <c r="FQ17">
        <v>729.5065588235294</v>
      </c>
      <c r="FR17">
        <v>-0.5814973275001313</v>
      </c>
      <c r="FS17">
        <v>0.2513139811630539</v>
      </c>
      <c r="FT17">
        <v>1</v>
      </c>
      <c r="FU17">
        <v>5.173729268292683</v>
      </c>
      <c r="FV17">
        <v>-0.02386306620209224</v>
      </c>
      <c r="FW17">
        <v>0.01576752534680586</v>
      </c>
      <c r="FX17">
        <v>1</v>
      </c>
      <c r="FY17">
        <v>3</v>
      </c>
      <c r="FZ17">
        <v>3</v>
      </c>
      <c r="GA17" t="s">
        <v>420</v>
      </c>
      <c r="GB17">
        <v>2.98317</v>
      </c>
      <c r="GC17">
        <v>2.71553</v>
      </c>
      <c r="GD17">
        <v>0.0903839</v>
      </c>
      <c r="GE17">
        <v>0.093822</v>
      </c>
      <c r="GF17">
        <v>0.105961</v>
      </c>
      <c r="GG17">
        <v>0.0873259</v>
      </c>
      <c r="GH17">
        <v>28801.9</v>
      </c>
      <c r="GI17">
        <v>28841.6</v>
      </c>
      <c r="GJ17">
        <v>29427.7</v>
      </c>
      <c r="GK17">
        <v>29434.4</v>
      </c>
      <c r="GL17">
        <v>34842.3</v>
      </c>
      <c r="GM17">
        <v>35707.5</v>
      </c>
      <c r="GN17">
        <v>41443.8</v>
      </c>
      <c r="GO17">
        <v>41935.9</v>
      </c>
      <c r="GP17">
        <v>1.95648</v>
      </c>
      <c r="GQ17">
        <v>1.92358</v>
      </c>
      <c r="GR17">
        <v>0.105131</v>
      </c>
      <c r="GS17">
        <v>0</v>
      </c>
      <c r="GT17">
        <v>25.5073</v>
      </c>
      <c r="GU17">
        <v>999.9</v>
      </c>
      <c r="GV17">
        <v>54.8</v>
      </c>
      <c r="GW17">
        <v>29.3</v>
      </c>
      <c r="GX17">
        <v>24.7134</v>
      </c>
      <c r="GY17">
        <v>63.5024</v>
      </c>
      <c r="GZ17">
        <v>33.726</v>
      </c>
      <c r="HA17">
        <v>1</v>
      </c>
      <c r="HB17">
        <v>-0.0723577</v>
      </c>
      <c r="HC17">
        <v>0.38363</v>
      </c>
      <c r="HD17">
        <v>20.3856</v>
      </c>
      <c r="HE17">
        <v>5.21984</v>
      </c>
      <c r="HF17">
        <v>12.0099</v>
      </c>
      <c r="HG17">
        <v>4.9901</v>
      </c>
      <c r="HH17">
        <v>3.28925</v>
      </c>
      <c r="HI17">
        <v>9999</v>
      </c>
      <c r="HJ17">
        <v>9999</v>
      </c>
      <c r="HK17">
        <v>9999</v>
      </c>
      <c r="HL17">
        <v>172.3</v>
      </c>
      <c r="HM17">
        <v>1.86708</v>
      </c>
      <c r="HN17">
        <v>1.86615</v>
      </c>
      <c r="HO17">
        <v>1.8656</v>
      </c>
      <c r="HP17">
        <v>1.86554</v>
      </c>
      <c r="HQ17">
        <v>1.86737</v>
      </c>
      <c r="HR17">
        <v>1.86993</v>
      </c>
      <c r="HS17">
        <v>1.86857</v>
      </c>
      <c r="HT17">
        <v>1.86998</v>
      </c>
      <c r="HU17">
        <v>0</v>
      </c>
      <c r="HV17">
        <v>0</v>
      </c>
      <c r="HW17">
        <v>0</v>
      </c>
      <c r="HX17">
        <v>0</v>
      </c>
      <c r="HY17" t="s">
        <v>421</v>
      </c>
      <c r="HZ17" t="s">
        <v>422</v>
      </c>
      <c r="IA17" t="s">
        <v>423</v>
      </c>
      <c r="IB17" t="s">
        <v>423</v>
      </c>
      <c r="IC17" t="s">
        <v>423</v>
      </c>
      <c r="ID17" t="s">
        <v>423</v>
      </c>
      <c r="IE17">
        <v>0</v>
      </c>
      <c r="IF17">
        <v>100</v>
      </c>
      <c r="IG17">
        <v>100</v>
      </c>
      <c r="IH17">
        <v>-2.506</v>
      </c>
      <c r="II17">
        <v>-0.0796</v>
      </c>
      <c r="IJ17">
        <v>-1.577111384215205</v>
      </c>
      <c r="IK17">
        <v>-0.002609718516926934</v>
      </c>
      <c r="IL17">
        <v>7.477057286243006E-07</v>
      </c>
      <c r="IM17">
        <v>-2.446628426827821E-10</v>
      </c>
      <c r="IN17">
        <v>-0.2036813970316619</v>
      </c>
      <c r="IO17">
        <v>-0.007460779758470672</v>
      </c>
      <c r="IP17">
        <v>0.0009378809001863145</v>
      </c>
      <c r="IQ17">
        <v>-1.681860573090938E-05</v>
      </c>
      <c r="IR17">
        <v>18</v>
      </c>
      <c r="IS17">
        <v>2242</v>
      </c>
      <c r="IT17">
        <v>1</v>
      </c>
      <c r="IU17">
        <v>24</v>
      </c>
      <c r="IV17">
        <v>2496.6</v>
      </c>
      <c r="IW17">
        <v>2496.7</v>
      </c>
      <c r="IX17">
        <v>1.04858</v>
      </c>
      <c r="IY17">
        <v>2.21191</v>
      </c>
      <c r="IZ17">
        <v>1.39648</v>
      </c>
      <c r="JA17">
        <v>2.34619</v>
      </c>
      <c r="JB17">
        <v>1.49536</v>
      </c>
      <c r="JC17">
        <v>2.37915</v>
      </c>
      <c r="JD17">
        <v>33.8283</v>
      </c>
      <c r="JE17">
        <v>15.0689</v>
      </c>
      <c r="JF17">
        <v>18</v>
      </c>
      <c r="JG17">
        <v>517.242</v>
      </c>
      <c r="JH17">
        <v>451.763</v>
      </c>
      <c r="JI17">
        <v>25.0003</v>
      </c>
      <c r="JJ17">
        <v>26.4273</v>
      </c>
      <c r="JK17">
        <v>30.0001</v>
      </c>
      <c r="JL17">
        <v>26.375</v>
      </c>
      <c r="JM17">
        <v>26.3118</v>
      </c>
      <c r="JN17">
        <v>20.9876</v>
      </c>
      <c r="JO17">
        <v>27.7732</v>
      </c>
      <c r="JP17">
        <v>71.8181</v>
      </c>
      <c r="JQ17">
        <v>25</v>
      </c>
      <c r="JR17">
        <v>413.217</v>
      </c>
      <c r="JS17">
        <v>18.2788</v>
      </c>
      <c r="JT17">
        <v>100.622</v>
      </c>
      <c r="JU17">
        <v>100.725</v>
      </c>
    </row>
    <row r="18" spans="1:281">
      <c r="A18">
        <v>2</v>
      </c>
      <c r="B18">
        <v>1659112363.1</v>
      </c>
      <c r="C18">
        <v>5</v>
      </c>
      <c r="D18" t="s">
        <v>424</v>
      </c>
      <c r="E18" t="s">
        <v>425</v>
      </c>
      <c r="F18">
        <v>5</v>
      </c>
      <c r="G18" t="s">
        <v>415</v>
      </c>
      <c r="H18" t="s">
        <v>416</v>
      </c>
      <c r="I18">
        <v>1659112355.255172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427.6338187926043</v>
      </c>
      <c r="AK18">
        <v>401.504593939394</v>
      </c>
      <c r="AL18">
        <v>-0.02417668674186643</v>
      </c>
      <c r="AM18">
        <v>65.00448903359681</v>
      </c>
      <c r="AN18">
        <f>(AP18 - AO18 + DI18*1E3/(8.314*(DK18+273.15)) * AR18/DH18 * AQ18) * DH18/(100*CV18) * 1000/(1000 - AP18)</f>
        <v>0</v>
      </c>
      <c r="AO18">
        <v>18.2508523039394</v>
      </c>
      <c r="AP18">
        <v>23.40510424242423</v>
      </c>
      <c r="AQ18">
        <v>3.178142894577234E-05</v>
      </c>
      <c r="AR18">
        <v>88.8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417</v>
      </c>
      <c r="AY18" t="s">
        <v>417</v>
      </c>
      <c r="AZ18">
        <v>0</v>
      </c>
      <c r="BA18">
        <v>0</v>
      </c>
      <c r="BB18">
        <f>1-AZ18/BA18</f>
        <v>0</v>
      </c>
      <c r="BC18">
        <v>0</v>
      </c>
      <c r="BD18" t="s">
        <v>417</v>
      </c>
      <c r="BE18" t="s">
        <v>417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418</v>
      </c>
      <c r="CY18">
        <v>2</v>
      </c>
      <c r="CZ18" t="b">
        <v>1</v>
      </c>
      <c r="DA18">
        <v>1659112355.255172</v>
      </c>
      <c r="DB18">
        <v>392.1984827586207</v>
      </c>
      <c r="DC18">
        <v>419.7318275862069</v>
      </c>
      <c r="DD18">
        <v>23.39277586206897</v>
      </c>
      <c r="DE18">
        <v>18.22990689655172</v>
      </c>
      <c r="DF18">
        <v>394.7043448275862</v>
      </c>
      <c r="DG18">
        <v>23.47235172413794</v>
      </c>
      <c r="DH18">
        <v>500.0325517241379</v>
      </c>
      <c r="DI18">
        <v>90.74016896551724</v>
      </c>
      <c r="DJ18">
        <v>0.09991080000000001</v>
      </c>
      <c r="DK18">
        <v>27.22878620689656</v>
      </c>
      <c r="DL18">
        <v>27.23514482758621</v>
      </c>
      <c r="DM18">
        <v>999.9000000000002</v>
      </c>
      <c r="DN18">
        <v>0</v>
      </c>
      <c r="DO18">
        <v>0</v>
      </c>
      <c r="DP18">
        <v>10006.37793103448</v>
      </c>
      <c r="DQ18">
        <v>0</v>
      </c>
      <c r="DR18">
        <v>7.623486206896551</v>
      </c>
      <c r="DS18">
        <v>-27.53337931034483</v>
      </c>
      <c r="DT18">
        <v>401.5928620689655</v>
      </c>
      <c r="DU18">
        <v>427.5256551724138</v>
      </c>
      <c r="DV18">
        <v>5.16287551724138</v>
      </c>
      <c r="DW18">
        <v>419.7318275862069</v>
      </c>
      <c r="DX18">
        <v>18.22990689655172</v>
      </c>
      <c r="DY18">
        <v>2.122664827586207</v>
      </c>
      <c r="DZ18">
        <v>1.654184482758621</v>
      </c>
      <c r="EA18">
        <v>18.39028620689655</v>
      </c>
      <c r="EB18">
        <v>14.47302758620689</v>
      </c>
      <c r="EC18">
        <v>1999.976206896552</v>
      </c>
      <c r="ED18">
        <v>0.9799977241379311</v>
      </c>
      <c r="EE18">
        <v>0.02000247586206897</v>
      </c>
      <c r="EF18">
        <v>0</v>
      </c>
      <c r="EG18">
        <v>729.4687931034482</v>
      </c>
      <c r="EH18">
        <v>5.000969999999999</v>
      </c>
      <c r="EI18">
        <v>14521.33448275862</v>
      </c>
      <c r="EJ18">
        <v>16707.36551724138</v>
      </c>
      <c r="EK18">
        <v>37.75</v>
      </c>
      <c r="EL18">
        <v>38.25</v>
      </c>
      <c r="EM18">
        <v>37.65279310344827</v>
      </c>
      <c r="EN18">
        <v>37.93699999999999</v>
      </c>
      <c r="EO18">
        <v>38.43699999999999</v>
      </c>
      <c r="EP18">
        <v>1955.069655172414</v>
      </c>
      <c r="EQ18">
        <v>39.90000000000001</v>
      </c>
      <c r="ER18">
        <v>0</v>
      </c>
      <c r="ES18">
        <v>1659112362.8</v>
      </c>
      <c r="ET18">
        <v>0</v>
      </c>
      <c r="EU18">
        <v>729.4660384615386</v>
      </c>
      <c r="EV18">
        <v>-1.25117949186444</v>
      </c>
      <c r="EW18">
        <v>-14.50940173264763</v>
      </c>
      <c r="EX18">
        <v>14521.26153846154</v>
      </c>
      <c r="EY18">
        <v>15</v>
      </c>
      <c r="EZ18">
        <v>0</v>
      </c>
      <c r="FA18" t="s">
        <v>419</v>
      </c>
      <c r="FB18">
        <v>1658962562</v>
      </c>
      <c r="FC18">
        <v>1658962559</v>
      </c>
      <c r="FD18">
        <v>0</v>
      </c>
      <c r="FE18">
        <v>0.025</v>
      </c>
      <c r="FF18">
        <v>-0.013</v>
      </c>
      <c r="FG18">
        <v>-1.97</v>
      </c>
      <c r="FH18">
        <v>-0.111</v>
      </c>
      <c r="FI18">
        <v>420</v>
      </c>
      <c r="FJ18">
        <v>18</v>
      </c>
      <c r="FK18">
        <v>0.6899999999999999</v>
      </c>
      <c r="FL18">
        <v>0.5</v>
      </c>
      <c r="FM18">
        <v>-27.6420375</v>
      </c>
      <c r="FN18">
        <v>1.383484052532808</v>
      </c>
      <c r="FO18">
        <v>0.2530022397998682</v>
      </c>
      <c r="FP18">
        <v>0</v>
      </c>
      <c r="FQ18">
        <v>729.439794117647</v>
      </c>
      <c r="FR18">
        <v>-0.3144843400874713</v>
      </c>
      <c r="FS18">
        <v>0.2264895503902622</v>
      </c>
      <c r="FT18">
        <v>1</v>
      </c>
      <c r="FU18">
        <v>5.16884575</v>
      </c>
      <c r="FV18">
        <v>-0.163384953095689</v>
      </c>
      <c r="FW18">
        <v>0.01983193672936408</v>
      </c>
      <c r="FX18">
        <v>0</v>
      </c>
      <c r="FY18">
        <v>1</v>
      </c>
      <c r="FZ18">
        <v>3</v>
      </c>
      <c r="GA18" t="s">
        <v>426</v>
      </c>
      <c r="GB18">
        <v>2.98326</v>
      </c>
      <c r="GC18">
        <v>2.7156</v>
      </c>
      <c r="GD18">
        <v>0.0903559</v>
      </c>
      <c r="GE18">
        <v>0.09333950000000001</v>
      </c>
      <c r="GF18">
        <v>0.105992</v>
      </c>
      <c r="GG18">
        <v>0.0873432</v>
      </c>
      <c r="GH18">
        <v>28803.3</v>
      </c>
      <c r="GI18">
        <v>28856.7</v>
      </c>
      <c r="GJ18">
        <v>29428.2</v>
      </c>
      <c r="GK18">
        <v>29434.2</v>
      </c>
      <c r="GL18">
        <v>34841.6</v>
      </c>
      <c r="GM18">
        <v>35706.5</v>
      </c>
      <c r="GN18">
        <v>41444.3</v>
      </c>
      <c r="GO18">
        <v>41935.6</v>
      </c>
      <c r="GP18">
        <v>1.95662</v>
      </c>
      <c r="GQ18">
        <v>1.9237</v>
      </c>
      <c r="GR18">
        <v>0.106152</v>
      </c>
      <c r="GS18">
        <v>0</v>
      </c>
      <c r="GT18">
        <v>25.5096</v>
      </c>
      <c r="GU18">
        <v>999.9</v>
      </c>
      <c r="GV18">
        <v>54.7</v>
      </c>
      <c r="GW18">
        <v>29.3</v>
      </c>
      <c r="GX18">
        <v>24.6682</v>
      </c>
      <c r="GY18">
        <v>62.7924</v>
      </c>
      <c r="GZ18">
        <v>33.5617</v>
      </c>
      <c r="HA18">
        <v>1</v>
      </c>
      <c r="HB18">
        <v>-0.0723374</v>
      </c>
      <c r="HC18">
        <v>0.386084</v>
      </c>
      <c r="HD18">
        <v>20.3849</v>
      </c>
      <c r="HE18">
        <v>5.21594</v>
      </c>
      <c r="HF18">
        <v>12.0099</v>
      </c>
      <c r="HG18">
        <v>4.9888</v>
      </c>
      <c r="HH18">
        <v>3.28848</v>
      </c>
      <c r="HI18">
        <v>9999</v>
      </c>
      <c r="HJ18">
        <v>9999</v>
      </c>
      <c r="HK18">
        <v>9999</v>
      </c>
      <c r="HL18">
        <v>172.3</v>
      </c>
      <c r="HM18">
        <v>1.86708</v>
      </c>
      <c r="HN18">
        <v>1.86615</v>
      </c>
      <c r="HO18">
        <v>1.86564</v>
      </c>
      <c r="HP18">
        <v>1.86555</v>
      </c>
      <c r="HQ18">
        <v>1.86737</v>
      </c>
      <c r="HR18">
        <v>1.86992</v>
      </c>
      <c r="HS18">
        <v>1.86855</v>
      </c>
      <c r="HT18">
        <v>1.86998</v>
      </c>
      <c r="HU18">
        <v>0</v>
      </c>
      <c r="HV18">
        <v>0</v>
      </c>
      <c r="HW18">
        <v>0</v>
      </c>
      <c r="HX18">
        <v>0</v>
      </c>
      <c r="HY18" t="s">
        <v>421</v>
      </c>
      <c r="HZ18" t="s">
        <v>422</v>
      </c>
      <c r="IA18" t="s">
        <v>423</v>
      </c>
      <c r="IB18" t="s">
        <v>423</v>
      </c>
      <c r="IC18" t="s">
        <v>423</v>
      </c>
      <c r="ID18" t="s">
        <v>423</v>
      </c>
      <c r="IE18">
        <v>0</v>
      </c>
      <c r="IF18">
        <v>100</v>
      </c>
      <c r="IG18">
        <v>100</v>
      </c>
      <c r="IH18">
        <v>-2.505</v>
      </c>
      <c r="II18">
        <v>-0.0795</v>
      </c>
      <c r="IJ18">
        <v>-1.577111384215205</v>
      </c>
      <c r="IK18">
        <v>-0.002609718516926934</v>
      </c>
      <c r="IL18">
        <v>7.477057286243006E-07</v>
      </c>
      <c r="IM18">
        <v>-2.446628426827821E-10</v>
      </c>
      <c r="IN18">
        <v>-0.2036813970316619</v>
      </c>
      <c r="IO18">
        <v>-0.007460779758470672</v>
      </c>
      <c r="IP18">
        <v>0.0009378809001863145</v>
      </c>
      <c r="IQ18">
        <v>-1.681860573090938E-05</v>
      </c>
      <c r="IR18">
        <v>18</v>
      </c>
      <c r="IS18">
        <v>2242</v>
      </c>
      <c r="IT18">
        <v>1</v>
      </c>
      <c r="IU18">
        <v>24</v>
      </c>
      <c r="IV18">
        <v>2496.7</v>
      </c>
      <c r="IW18">
        <v>2496.7</v>
      </c>
      <c r="IX18">
        <v>1.02173</v>
      </c>
      <c r="IY18">
        <v>2.22412</v>
      </c>
      <c r="IZ18">
        <v>1.39648</v>
      </c>
      <c r="JA18">
        <v>2.34619</v>
      </c>
      <c r="JB18">
        <v>1.49536</v>
      </c>
      <c r="JC18">
        <v>2.36206</v>
      </c>
      <c r="JD18">
        <v>33.8283</v>
      </c>
      <c r="JE18">
        <v>15.0602</v>
      </c>
      <c r="JF18">
        <v>18</v>
      </c>
      <c r="JG18">
        <v>517.359</v>
      </c>
      <c r="JH18">
        <v>451.854</v>
      </c>
      <c r="JI18">
        <v>25.0004</v>
      </c>
      <c r="JJ18">
        <v>26.4288</v>
      </c>
      <c r="JK18">
        <v>30.0002</v>
      </c>
      <c r="JL18">
        <v>26.3771</v>
      </c>
      <c r="JM18">
        <v>26.3134</v>
      </c>
      <c r="JN18">
        <v>20.4605</v>
      </c>
      <c r="JO18">
        <v>27.7732</v>
      </c>
      <c r="JP18">
        <v>71.4451</v>
      </c>
      <c r="JQ18">
        <v>25</v>
      </c>
      <c r="JR18">
        <v>399.85</v>
      </c>
      <c r="JS18">
        <v>18.2788</v>
      </c>
      <c r="JT18">
        <v>100.624</v>
      </c>
      <c r="JU18">
        <v>100.724</v>
      </c>
    </row>
    <row r="19" spans="1:281">
      <c r="A19">
        <v>3</v>
      </c>
      <c r="B19">
        <v>1659112368.1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1659112360.332142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420.0292406218166</v>
      </c>
      <c r="AK19">
        <v>398.1107333333331</v>
      </c>
      <c r="AL19">
        <v>-0.8631396914911651</v>
      </c>
      <c r="AM19">
        <v>65.00448903359681</v>
      </c>
      <c r="AN19">
        <f>(AP19 - AO19 + DI19*1E3/(8.314*(DK19+273.15)) * AR19/DH19 * AQ19) * DH19/(100*CV19) * 1000/(1000 - AP19)</f>
        <v>0</v>
      </c>
      <c r="AO19">
        <v>18.25420763757576</v>
      </c>
      <c r="AP19">
        <v>23.40760545454545</v>
      </c>
      <c r="AQ19">
        <v>-2.696060242200396E-06</v>
      </c>
      <c r="AR19">
        <v>88.8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417</v>
      </c>
      <c r="AY19" t="s">
        <v>417</v>
      </c>
      <c r="AZ19">
        <v>0</v>
      </c>
      <c r="BA19">
        <v>0</v>
      </c>
      <c r="BB19">
        <f>1-AZ19/BA19</f>
        <v>0</v>
      </c>
      <c r="BC19">
        <v>0</v>
      </c>
      <c r="BD19" t="s">
        <v>417</v>
      </c>
      <c r="BE19" t="s">
        <v>417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418</v>
      </c>
      <c r="CY19">
        <v>2</v>
      </c>
      <c r="CZ19" t="b">
        <v>1</v>
      </c>
      <c r="DA19">
        <v>1659112360.332142</v>
      </c>
      <c r="DB19">
        <v>391.6910714285714</v>
      </c>
      <c r="DC19">
        <v>416.8598214285715</v>
      </c>
      <c r="DD19">
        <v>23.39866785714285</v>
      </c>
      <c r="DE19">
        <v>18.2481</v>
      </c>
      <c r="DF19">
        <v>394.1957142857142</v>
      </c>
      <c r="DG19">
        <v>23.47819285714286</v>
      </c>
      <c r="DH19">
        <v>500.0294285714286</v>
      </c>
      <c r="DI19">
        <v>90.74159285714288</v>
      </c>
      <c r="DJ19">
        <v>0.09990644642857142</v>
      </c>
      <c r="DK19">
        <v>27.22997142857143</v>
      </c>
      <c r="DL19">
        <v>27.23679642857142</v>
      </c>
      <c r="DM19">
        <v>999.9000000000002</v>
      </c>
      <c r="DN19">
        <v>0</v>
      </c>
      <c r="DO19">
        <v>0</v>
      </c>
      <c r="DP19">
        <v>10004.39678571429</v>
      </c>
      <c r="DQ19">
        <v>0</v>
      </c>
      <c r="DR19">
        <v>7.640912857142857</v>
      </c>
      <c r="DS19">
        <v>-25.168825</v>
      </c>
      <c r="DT19">
        <v>401.0756428571429</v>
      </c>
      <c r="DU19">
        <v>424.6080357142857</v>
      </c>
      <c r="DV19">
        <v>5.150576071428572</v>
      </c>
      <c r="DW19">
        <v>416.8598214285715</v>
      </c>
      <c r="DX19">
        <v>18.2481</v>
      </c>
      <c r="DY19">
        <v>2.123233214285714</v>
      </c>
      <c r="DZ19">
        <v>1.655861785714286</v>
      </c>
      <c r="EA19">
        <v>18.39455</v>
      </c>
      <c r="EB19">
        <v>14.48871785714286</v>
      </c>
      <c r="EC19">
        <v>1999.974642857143</v>
      </c>
      <c r="ED19">
        <v>0.9799977500000001</v>
      </c>
      <c r="EE19">
        <v>0.02000245</v>
      </c>
      <c r="EF19">
        <v>0</v>
      </c>
      <c r="EG19">
        <v>729.4947142857143</v>
      </c>
      <c r="EH19">
        <v>5.00097</v>
      </c>
      <c r="EI19">
        <v>14521.65357142857</v>
      </c>
      <c r="EJ19">
        <v>16707.35</v>
      </c>
      <c r="EK19">
        <v>37.75</v>
      </c>
      <c r="EL19">
        <v>38.25</v>
      </c>
      <c r="EM19">
        <v>37.66485714285714</v>
      </c>
      <c r="EN19">
        <v>37.937</v>
      </c>
      <c r="EO19">
        <v>38.437</v>
      </c>
      <c r="EP19">
        <v>1955.070714285714</v>
      </c>
      <c r="EQ19">
        <v>39.9</v>
      </c>
      <c r="ER19">
        <v>0</v>
      </c>
      <c r="ES19">
        <v>1659112368.2</v>
      </c>
      <c r="ET19">
        <v>0</v>
      </c>
      <c r="EU19">
        <v>729.5092</v>
      </c>
      <c r="EV19">
        <v>1.075769234282476</v>
      </c>
      <c r="EW19">
        <v>19.70769230524298</v>
      </c>
      <c r="EX19">
        <v>14521.868</v>
      </c>
      <c r="EY19">
        <v>15</v>
      </c>
      <c r="EZ19">
        <v>0</v>
      </c>
      <c r="FA19" t="s">
        <v>419</v>
      </c>
      <c r="FB19">
        <v>1658962562</v>
      </c>
      <c r="FC19">
        <v>1658962559</v>
      </c>
      <c r="FD19">
        <v>0</v>
      </c>
      <c r="FE19">
        <v>0.025</v>
      </c>
      <c r="FF19">
        <v>-0.013</v>
      </c>
      <c r="FG19">
        <v>-1.97</v>
      </c>
      <c r="FH19">
        <v>-0.111</v>
      </c>
      <c r="FI19">
        <v>420</v>
      </c>
      <c r="FJ19">
        <v>18</v>
      </c>
      <c r="FK19">
        <v>0.6899999999999999</v>
      </c>
      <c r="FL19">
        <v>0.5</v>
      </c>
      <c r="FM19">
        <v>-25.90883902439025</v>
      </c>
      <c r="FN19">
        <v>24.83145156794421</v>
      </c>
      <c r="FO19">
        <v>3.204197228474692</v>
      </c>
      <c r="FP19">
        <v>0</v>
      </c>
      <c r="FQ19">
        <v>729.5179705882354</v>
      </c>
      <c r="FR19">
        <v>0.1491673030350416</v>
      </c>
      <c r="FS19">
        <v>0.245099437839138</v>
      </c>
      <c r="FT19">
        <v>1</v>
      </c>
      <c r="FU19">
        <v>5.160676341463414</v>
      </c>
      <c r="FV19">
        <v>-0.1341846689895309</v>
      </c>
      <c r="FW19">
        <v>0.01779345395611207</v>
      </c>
      <c r="FX19">
        <v>0</v>
      </c>
      <c r="FY19">
        <v>1</v>
      </c>
      <c r="FZ19">
        <v>3</v>
      </c>
      <c r="GA19" t="s">
        <v>426</v>
      </c>
      <c r="GB19">
        <v>2.98334</v>
      </c>
      <c r="GC19">
        <v>2.71568</v>
      </c>
      <c r="GD19">
        <v>0.0896676</v>
      </c>
      <c r="GE19">
        <v>0.0910943</v>
      </c>
      <c r="GF19">
        <v>0.106004</v>
      </c>
      <c r="GG19">
        <v>0.08735229999999999</v>
      </c>
      <c r="GH19">
        <v>28825.2</v>
      </c>
      <c r="GI19">
        <v>28927.8</v>
      </c>
      <c r="GJ19">
        <v>29428.3</v>
      </c>
      <c r="GK19">
        <v>29433.8</v>
      </c>
      <c r="GL19">
        <v>34841.5</v>
      </c>
      <c r="GM19">
        <v>35705.8</v>
      </c>
      <c r="GN19">
        <v>41444.8</v>
      </c>
      <c r="GO19">
        <v>41935.2</v>
      </c>
      <c r="GP19">
        <v>1.9566</v>
      </c>
      <c r="GQ19">
        <v>1.92342</v>
      </c>
      <c r="GR19">
        <v>0.105452</v>
      </c>
      <c r="GS19">
        <v>0</v>
      </c>
      <c r="GT19">
        <v>25.5116</v>
      </c>
      <c r="GU19">
        <v>999.9</v>
      </c>
      <c r="GV19">
        <v>54.7</v>
      </c>
      <c r="GW19">
        <v>29.3</v>
      </c>
      <c r="GX19">
        <v>24.6652</v>
      </c>
      <c r="GY19">
        <v>62.9224</v>
      </c>
      <c r="GZ19">
        <v>33.7179</v>
      </c>
      <c r="HA19">
        <v>1</v>
      </c>
      <c r="HB19">
        <v>-0.0721697</v>
      </c>
      <c r="HC19">
        <v>0.386661</v>
      </c>
      <c r="HD19">
        <v>20.385</v>
      </c>
      <c r="HE19">
        <v>5.21699</v>
      </c>
      <c r="HF19">
        <v>12.0099</v>
      </c>
      <c r="HG19">
        <v>4.98905</v>
      </c>
      <c r="HH19">
        <v>3.28863</v>
      </c>
      <c r="HI19">
        <v>9999</v>
      </c>
      <c r="HJ19">
        <v>9999</v>
      </c>
      <c r="HK19">
        <v>9999</v>
      </c>
      <c r="HL19">
        <v>172.3</v>
      </c>
      <c r="HM19">
        <v>1.86707</v>
      </c>
      <c r="HN19">
        <v>1.86615</v>
      </c>
      <c r="HO19">
        <v>1.86563</v>
      </c>
      <c r="HP19">
        <v>1.86556</v>
      </c>
      <c r="HQ19">
        <v>1.86737</v>
      </c>
      <c r="HR19">
        <v>1.86991</v>
      </c>
      <c r="HS19">
        <v>1.86855</v>
      </c>
      <c r="HT19">
        <v>1.86999</v>
      </c>
      <c r="HU19">
        <v>0</v>
      </c>
      <c r="HV19">
        <v>0</v>
      </c>
      <c r="HW19">
        <v>0</v>
      </c>
      <c r="HX19">
        <v>0</v>
      </c>
      <c r="HY19" t="s">
        <v>421</v>
      </c>
      <c r="HZ19" t="s">
        <v>422</v>
      </c>
      <c r="IA19" t="s">
        <v>423</v>
      </c>
      <c r="IB19" t="s">
        <v>423</v>
      </c>
      <c r="IC19" t="s">
        <v>423</v>
      </c>
      <c r="ID19" t="s">
        <v>423</v>
      </c>
      <c r="IE19">
        <v>0</v>
      </c>
      <c r="IF19">
        <v>100</v>
      </c>
      <c r="IG19">
        <v>100</v>
      </c>
      <c r="IH19">
        <v>-2.497</v>
      </c>
      <c r="II19">
        <v>-0.0795</v>
      </c>
      <c r="IJ19">
        <v>-1.577111384215205</v>
      </c>
      <c r="IK19">
        <v>-0.002609718516926934</v>
      </c>
      <c r="IL19">
        <v>7.477057286243006E-07</v>
      </c>
      <c r="IM19">
        <v>-2.446628426827821E-10</v>
      </c>
      <c r="IN19">
        <v>-0.2036813970316619</v>
      </c>
      <c r="IO19">
        <v>-0.007460779758470672</v>
      </c>
      <c r="IP19">
        <v>0.0009378809001863145</v>
      </c>
      <c r="IQ19">
        <v>-1.681860573090938E-05</v>
      </c>
      <c r="IR19">
        <v>18</v>
      </c>
      <c r="IS19">
        <v>2242</v>
      </c>
      <c r="IT19">
        <v>1</v>
      </c>
      <c r="IU19">
        <v>24</v>
      </c>
      <c r="IV19">
        <v>2496.8</v>
      </c>
      <c r="IW19">
        <v>2496.8</v>
      </c>
      <c r="IX19">
        <v>0.992432</v>
      </c>
      <c r="IY19">
        <v>2.21802</v>
      </c>
      <c r="IZ19">
        <v>1.39648</v>
      </c>
      <c r="JA19">
        <v>2.34741</v>
      </c>
      <c r="JB19">
        <v>1.49536</v>
      </c>
      <c r="JC19">
        <v>2.38037</v>
      </c>
      <c r="JD19">
        <v>33.8283</v>
      </c>
      <c r="JE19">
        <v>15.0689</v>
      </c>
      <c r="JF19">
        <v>18</v>
      </c>
      <c r="JG19">
        <v>517.3579999999999</v>
      </c>
      <c r="JH19">
        <v>451.697</v>
      </c>
      <c r="JI19">
        <v>25.0002</v>
      </c>
      <c r="JJ19">
        <v>26.4306</v>
      </c>
      <c r="JK19">
        <v>30.0002</v>
      </c>
      <c r="JL19">
        <v>26.3789</v>
      </c>
      <c r="JM19">
        <v>26.3151</v>
      </c>
      <c r="JN19">
        <v>19.8772</v>
      </c>
      <c r="JO19">
        <v>27.7732</v>
      </c>
      <c r="JP19">
        <v>71.4451</v>
      </c>
      <c r="JQ19">
        <v>25</v>
      </c>
      <c r="JR19">
        <v>379.802</v>
      </c>
      <c r="JS19">
        <v>18.2788</v>
      </c>
      <c r="JT19">
        <v>100.625</v>
      </c>
      <c r="JU19">
        <v>100.723</v>
      </c>
    </row>
    <row r="20" spans="1:281">
      <c r="A20">
        <v>4</v>
      </c>
      <c r="B20">
        <v>1659112373.1</v>
      </c>
      <c r="C20">
        <v>15</v>
      </c>
      <c r="D20" t="s">
        <v>429</v>
      </c>
      <c r="E20" t="s">
        <v>430</v>
      </c>
      <c r="F20">
        <v>5</v>
      </c>
      <c r="G20" t="s">
        <v>415</v>
      </c>
      <c r="H20" t="s">
        <v>416</v>
      </c>
      <c r="I20">
        <v>1659112365.6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405.0393380996406</v>
      </c>
      <c r="AK20">
        <v>388.9943636363635</v>
      </c>
      <c r="AL20">
        <v>-1.965765411524787</v>
      </c>
      <c r="AM20">
        <v>65.00448903359681</v>
      </c>
      <c r="AN20">
        <f>(AP20 - AO20 + DI20*1E3/(8.314*(DK20+273.15)) * AR20/DH20 * AQ20) * DH20/(100*CV20) * 1000/(1000 - AP20)</f>
        <v>0</v>
      </c>
      <c r="AO20">
        <v>18.25782664575758</v>
      </c>
      <c r="AP20">
        <v>23.41391090909091</v>
      </c>
      <c r="AQ20">
        <v>2.509501397792695E-05</v>
      </c>
      <c r="AR20">
        <v>88.8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417</v>
      </c>
      <c r="AY20" t="s">
        <v>417</v>
      </c>
      <c r="AZ20">
        <v>0</v>
      </c>
      <c r="BA20">
        <v>0</v>
      </c>
      <c r="BB20">
        <f>1-AZ20/BA20</f>
        <v>0</v>
      </c>
      <c r="BC20">
        <v>0</v>
      </c>
      <c r="BD20" t="s">
        <v>417</v>
      </c>
      <c r="BE20" t="s">
        <v>417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418</v>
      </c>
      <c r="CY20">
        <v>2</v>
      </c>
      <c r="CZ20" t="b">
        <v>1</v>
      </c>
      <c r="DA20">
        <v>1659112365.6</v>
      </c>
      <c r="DB20">
        <v>388.885074074074</v>
      </c>
      <c r="DC20">
        <v>408.8601851851851</v>
      </c>
      <c r="DD20">
        <v>23.40671851851852</v>
      </c>
      <c r="DE20">
        <v>18.25462962962963</v>
      </c>
      <c r="DF20">
        <v>391.3837037037036</v>
      </c>
      <c r="DG20">
        <v>23.48617777777777</v>
      </c>
      <c r="DH20">
        <v>500.0345555555555</v>
      </c>
      <c r="DI20">
        <v>90.74262962962963</v>
      </c>
      <c r="DJ20">
        <v>0.1000003259259259</v>
      </c>
      <c r="DK20">
        <v>27.23113703703704</v>
      </c>
      <c r="DL20">
        <v>27.24237777777778</v>
      </c>
      <c r="DM20">
        <v>999.9000000000001</v>
      </c>
      <c r="DN20">
        <v>0</v>
      </c>
      <c r="DO20">
        <v>0</v>
      </c>
      <c r="DP20">
        <v>9991.922592592593</v>
      </c>
      <c r="DQ20">
        <v>0</v>
      </c>
      <c r="DR20">
        <v>7.734001111111112</v>
      </c>
      <c r="DS20">
        <v>-19.97511111111111</v>
      </c>
      <c r="DT20">
        <v>398.2057407407407</v>
      </c>
      <c r="DU20">
        <v>416.4624444444444</v>
      </c>
      <c r="DV20">
        <v>5.152094074074074</v>
      </c>
      <c r="DW20">
        <v>408.8601851851851</v>
      </c>
      <c r="DX20">
        <v>18.25462962962963</v>
      </c>
      <c r="DY20">
        <v>2.123988148148148</v>
      </c>
      <c r="DZ20">
        <v>1.656472962962963</v>
      </c>
      <c r="EA20">
        <v>18.40021481481481</v>
      </c>
      <c r="EB20">
        <v>14.49442592592593</v>
      </c>
      <c r="EC20">
        <v>1999.974814814815</v>
      </c>
      <c r="ED20">
        <v>0.9799977777777777</v>
      </c>
      <c r="EE20">
        <v>0.02000242222222222</v>
      </c>
      <c r="EF20">
        <v>0</v>
      </c>
      <c r="EG20">
        <v>729.5637407407406</v>
      </c>
      <c r="EH20">
        <v>5.00097</v>
      </c>
      <c r="EI20">
        <v>14523.52962962963</v>
      </c>
      <c r="EJ20">
        <v>16707.34814814814</v>
      </c>
      <c r="EK20">
        <v>37.75</v>
      </c>
      <c r="EL20">
        <v>38.25</v>
      </c>
      <c r="EM20">
        <v>37.65944444444444</v>
      </c>
      <c r="EN20">
        <v>37.937</v>
      </c>
      <c r="EO20">
        <v>38.437</v>
      </c>
      <c r="EP20">
        <v>1955.072222222222</v>
      </c>
      <c r="EQ20">
        <v>39.9</v>
      </c>
      <c r="ER20">
        <v>0</v>
      </c>
      <c r="ES20">
        <v>1659112373</v>
      </c>
      <c r="ET20">
        <v>0</v>
      </c>
      <c r="EU20">
        <v>729.57188</v>
      </c>
      <c r="EV20">
        <v>1.284615386875954</v>
      </c>
      <c r="EW20">
        <v>36.59230763966571</v>
      </c>
      <c r="EX20">
        <v>14523.676</v>
      </c>
      <c r="EY20">
        <v>15</v>
      </c>
      <c r="EZ20">
        <v>0</v>
      </c>
      <c r="FA20" t="s">
        <v>419</v>
      </c>
      <c r="FB20">
        <v>1658962562</v>
      </c>
      <c r="FC20">
        <v>1658962559</v>
      </c>
      <c r="FD20">
        <v>0</v>
      </c>
      <c r="FE20">
        <v>0.025</v>
      </c>
      <c r="FF20">
        <v>-0.013</v>
      </c>
      <c r="FG20">
        <v>-1.97</v>
      </c>
      <c r="FH20">
        <v>-0.111</v>
      </c>
      <c r="FI20">
        <v>420</v>
      </c>
      <c r="FJ20">
        <v>18</v>
      </c>
      <c r="FK20">
        <v>0.6899999999999999</v>
      </c>
      <c r="FL20">
        <v>0.5</v>
      </c>
      <c r="FM20">
        <v>-22.25487804878049</v>
      </c>
      <c r="FN20">
        <v>58.94058397212543</v>
      </c>
      <c r="FO20">
        <v>6.265637769477153</v>
      </c>
      <c r="FP20">
        <v>0</v>
      </c>
      <c r="FQ20">
        <v>729.5330294117646</v>
      </c>
      <c r="FR20">
        <v>0.9011917507304641</v>
      </c>
      <c r="FS20">
        <v>0.2000750572827857</v>
      </c>
      <c r="FT20">
        <v>1</v>
      </c>
      <c r="FU20">
        <v>5.15179</v>
      </c>
      <c r="FV20">
        <v>0.00653038327526686</v>
      </c>
      <c r="FW20">
        <v>0.004809858270818998</v>
      </c>
      <c r="FX20">
        <v>1</v>
      </c>
      <c r="FY20">
        <v>2</v>
      </c>
      <c r="FZ20">
        <v>3</v>
      </c>
      <c r="GA20" t="s">
        <v>431</v>
      </c>
      <c r="GB20">
        <v>2.98343</v>
      </c>
      <c r="GC20">
        <v>2.71554</v>
      </c>
      <c r="GD20">
        <v>0.08799510000000001</v>
      </c>
      <c r="GE20">
        <v>0.08837200000000001</v>
      </c>
      <c r="GF20">
        <v>0.106021</v>
      </c>
      <c r="GG20">
        <v>0.087362</v>
      </c>
      <c r="GH20">
        <v>28877.9</v>
      </c>
      <c r="GI20">
        <v>29014.7</v>
      </c>
      <c r="GJ20">
        <v>29428.1</v>
      </c>
      <c r="GK20">
        <v>29434.1</v>
      </c>
      <c r="GL20">
        <v>34840.6</v>
      </c>
      <c r="GM20">
        <v>35705.6</v>
      </c>
      <c r="GN20">
        <v>41444.6</v>
      </c>
      <c r="GO20">
        <v>41935.5</v>
      </c>
      <c r="GP20">
        <v>1.95683</v>
      </c>
      <c r="GQ20">
        <v>1.92337</v>
      </c>
      <c r="GR20">
        <v>0.105668</v>
      </c>
      <c r="GS20">
        <v>0</v>
      </c>
      <c r="GT20">
        <v>25.5139</v>
      </c>
      <c r="GU20">
        <v>999.9</v>
      </c>
      <c r="GV20">
        <v>54.7</v>
      </c>
      <c r="GW20">
        <v>29.3</v>
      </c>
      <c r="GX20">
        <v>24.6652</v>
      </c>
      <c r="GY20">
        <v>63.1724</v>
      </c>
      <c r="GZ20">
        <v>33.4014</v>
      </c>
      <c r="HA20">
        <v>1</v>
      </c>
      <c r="HB20">
        <v>-0.0721646</v>
      </c>
      <c r="HC20">
        <v>0.387497</v>
      </c>
      <c r="HD20">
        <v>20.385</v>
      </c>
      <c r="HE20">
        <v>5.21684</v>
      </c>
      <c r="HF20">
        <v>12.0099</v>
      </c>
      <c r="HG20">
        <v>4.9891</v>
      </c>
      <c r="HH20">
        <v>3.28865</v>
      </c>
      <c r="HI20">
        <v>9999</v>
      </c>
      <c r="HJ20">
        <v>9999</v>
      </c>
      <c r="HK20">
        <v>9999</v>
      </c>
      <c r="HL20">
        <v>172.3</v>
      </c>
      <c r="HM20">
        <v>1.86707</v>
      </c>
      <c r="HN20">
        <v>1.86615</v>
      </c>
      <c r="HO20">
        <v>1.8656</v>
      </c>
      <c r="HP20">
        <v>1.86554</v>
      </c>
      <c r="HQ20">
        <v>1.86737</v>
      </c>
      <c r="HR20">
        <v>1.86992</v>
      </c>
      <c r="HS20">
        <v>1.86856</v>
      </c>
      <c r="HT20">
        <v>1.86998</v>
      </c>
      <c r="HU20">
        <v>0</v>
      </c>
      <c r="HV20">
        <v>0</v>
      </c>
      <c r="HW20">
        <v>0</v>
      </c>
      <c r="HX20">
        <v>0</v>
      </c>
      <c r="HY20" t="s">
        <v>421</v>
      </c>
      <c r="HZ20" t="s">
        <v>422</v>
      </c>
      <c r="IA20" t="s">
        <v>423</v>
      </c>
      <c r="IB20" t="s">
        <v>423</v>
      </c>
      <c r="IC20" t="s">
        <v>423</v>
      </c>
      <c r="ID20" t="s">
        <v>423</v>
      </c>
      <c r="IE20">
        <v>0</v>
      </c>
      <c r="IF20">
        <v>100</v>
      </c>
      <c r="IG20">
        <v>100</v>
      </c>
      <c r="IH20">
        <v>-2.477</v>
      </c>
      <c r="II20">
        <v>-0.0794</v>
      </c>
      <c r="IJ20">
        <v>-1.577111384215205</v>
      </c>
      <c r="IK20">
        <v>-0.002609718516926934</v>
      </c>
      <c r="IL20">
        <v>7.477057286243006E-07</v>
      </c>
      <c r="IM20">
        <v>-2.446628426827821E-10</v>
      </c>
      <c r="IN20">
        <v>-0.2036813970316619</v>
      </c>
      <c r="IO20">
        <v>-0.007460779758470672</v>
      </c>
      <c r="IP20">
        <v>0.0009378809001863145</v>
      </c>
      <c r="IQ20">
        <v>-1.681860573090938E-05</v>
      </c>
      <c r="IR20">
        <v>18</v>
      </c>
      <c r="IS20">
        <v>2242</v>
      </c>
      <c r="IT20">
        <v>1</v>
      </c>
      <c r="IU20">
        <v>24</v>
      </c>
      <c r="IV20">
        <v>2496.9</v>
      </c>
      <c r="IW20">
        <v>2496.9</v>
      </c>
      <c r="IX20">
        <v>0.957031</v>
      </c>
      <c r="IY20">
        <v>2.22778</v>
      </c>
      <c r="IZ20">
        <v>1.39648</v>
      </c>
      <c r="JA20">
        <v>2.34741</v>
      </c>
      <c r="JB20">
        <v>1.49536</v>
      </c>
      <c r="JC20">
        <v>2.32788</v>
      </c>
      <c r="JD20">
        <v>33.8509</v>
      </c>
      <c r="JE20">
        <v>15.0602</v>
      </c>
      <c r="JF20">
        <v>18</v>
      </c>
      <c r="JG20">
        <v>517.509</v>
      </c>
      <c r="JH20">
        <v>451.671</v>
      </c>
      <c r="JI20">
        <v>25.0001</v>
      </c>
      <c r="JJ20">
        <v>26.4318</v>
      </c>
      <c r="JK20">
        <v>30.0002</v>
      </c>
      <c r="JL20">
        <v>26.3793</v>
      </c>
      <c r="JM20">
        <v>26.3156</v>
      </c>
      <c r="JN20">
        <v>19.1766</v>
      </c>
      <c r="JO20">
        <v>27.7732</v>
      </c>
      <c r="JP20">
        <v>71.4451</v>
      </c>
      <c r="JQ20">
        <v>25</v>
      </c>
      <c r="JR20">
        <v>366.41</v>
      </c>
      <c r="JS20">
        <v>18.2788</v>
      </c>
      <c r="JT20">
        <v>100.624</v>
      </c>
      <c r="JU20">
        <v>100.723</v>
      </c>
    </row>
    <row r="21" spans="1:281">
      <c r="A21">
        <v>5</v>
      </c>
      <c r="B21">
        <v>1659112378.1</v>
      </c>
      <c r="C21">
        <v>20</v>
      </c>
      <c r="D21" t="s">
        <v>432</v>
      </c>
      <c r="E21" t="s">
        <v>433</v>
      </c>
      <c r="F21">
        <v>5</v>
      </c>
      <c r="G21" t="s">
        <v>415</v>
      </c>
      <c r="H21" t="s">
        <v>416</v>
      </c>
      <c r="I21">
        <v>1659112370.314285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388.6207708722006</v>
      </c>
      <c r="AK21">
        <v>376.3104424242424</v>
      </c>
      <c r="AL21">
        <v>-2.615358073669385</v>
      </c>
      <c r="AM21">
        <v>65.00448903359681</v>
      </c>
      <c r="AN21">
        <f>(AP21 - AO21 + DI21*1E3/(8.314*(DK21+273.15)) * AR21/DH21 * AQ21) * DH21/(100*CV21) * 1000/(1000 - AP21)</f>
        <v>0</v>
      </c>
      <c r="AO21">
        <v>18.25880885212122</v>
      </c>
      <c r="AP21">
        <v>23.41497999999999</v>
      </c>
      <c r="AQ21">
        <v>1.001389415148673E-06</v>
      </c>
      <c r="AR21">
        <v>88.8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417</v>
      </c>
      <c r="AY21" t="s">
        <v>417</v>
      </c>
      <c r="AZ21">
        <v>0</v>
      </c>
      <c r="BA21">
        <v>0</v>
      </c>
      <c r="BB21">
        <f>1-AZ21/BA21</f>
        <v>0</v>
      </c>
      <c r="BC21">
        <v>0</v>
      </c>
      <c r="BD21" t="s">
        <v>417</v>
      </c>
      <c r="BE21" t="s">
        <v>417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418</v>
      </c>
      <c r="CY21">
        <v>2</v>
      </c>
      <c r="CZ21" t="b">
        <v>1</v>
      </c>
      <c r="DA21">
        <v>1659112370.314285</v>
      </c>
      <c r="DB21">
        <v>382.7305714285714</v>
      </c>
      <c r="DC21">
        <v>396.5546428571428</v>
      </c>
      <c r="DD21">
        <v>23.41026428571428</v>
      </c>
      <c r="DE21">
        <v>18.25713928571429</v>
      </c>
      <c r="DF21">
        <v>385.2158571428572</v>
      </c>
      <c r="DG21">
        <v>23.48969642857143</v>
      </c>
      <c r="DH21">
        <v>500.0447142857143</v>
      </c>
      <c r="DI21">
        <v>90.7435214285714</v>
      </c>
      <c r="DJ21">
        <v>0.09999342142857144</v>
      </c>
      <c r="DK21">
        <v>27.23277142857143</v>
      </c>
      <c r="DL21">
        <v>27.24382142857143</v>
      </c>
      <c r="DM21">
        <v>999.9000000000002</v>
      </c>
      <c r="DN21">
        <v>0</v>
      </c>
      <c r="DO21">
        <v>0</v>
      </c>
      <c r="DP21">
        <v>9991.252142857145</v>
      </c>
      <c r="DQ21">
        <v>0</v>
      </c>
      <c r="DR21">
        <v>7.756539642857143</v>
      </c>
      <c r="DS21">
        <v>-13.82408392857143</v>
      </c>
      <c r="DT21">
        <v>391.9051428571429</v>
      </c>
      <c r="DU21">
        <v>403.9291071428572</v>
      </c>
      <c r="DV21">
        <v>5.153125</v>
      </c>
      <c r="DW21">
        <v>396.5546428571428</v>
      </c>
      <c r="DX21">
        <v>18.25713928571429</v>
      </c>
      <c r="DY21">
        <v>2.124330714285714</v>
      </c>
      <c r="DZ21">
        <v>1.656717142857143</v>
      </c>
      <c r="EA21">
        <v>18.40278928571428</v>
      </c>
      <c r="EB21">
        <v>14.49671428571429</v>
      </c>
      <c r="EC21">
        <v>1999.979285714286</v>
      </c>
      <c r="ED21">
        <v>0.97999775</v>
      </c>
      <c r="EE21">
        <v>0.02000245</v>
      </c>
      <c r="EF21">
        <v>0</v>
      </c>
      <c r="EG21">
        <v>729.5491428571429</v>
      </c>
      <c r="EH21">
        <v>5.00097</v>
      </c>
      <c r="EI21">
        <v>14524.25714285714</v>
      </c>
      <c r="EJ21">
        <v>16707.37857142857</v>
      </c>
      <c r="EK21">
        <v>37.75</v>
      </c>
      <c r="EL21">
        <v>38.25</v>
      </c>
      <c r="EM21">
        <v>37.64492857142857</v>
      </c>
      <c r="EN21">
        <v>37.937</v>
      </c>
      <c r="EO21">
        <v>38.437</v>
      </c>
      <c r="EP21">
        <v>1955.077857142857</v>
      </c>
      <c r="EQ21">
        <v>39.90035714285715</v>
      </c>
      <c r="ER21">
        <v>0</v>
      </c>
      <c r="ES21">
        <v>1659112377.8</v>
      </c>
      <c r="ET21">
        <v>0</v>
      </c>
      <c r="EU21">
        <v>729.5736000000001</v>
      </c>
      <c r="EV21">
        <v>-1.2650769291947</v>
      </c>
      <c r="EW21">
        <v>-8.69230769809624</v>
      </c>
      <c r="EX21">
        <v>14524.412</v>
      </c>
      <c r="EY21">
        <v>15</v>
      </c>
      <c r="EZ21">
        <v>0</v>
      </c>
      <c r="FA21" t="s">
        <v>419</v>
      </c>
      <c r="FB21">
        <v>1658962562</v>
      </c>
      <c r="FC21">
        <v>1658962559</v>
      </c>
      <c r="FD21">
        <v>0</v>
      </c>
      <c r="FE21">
        <v>0.025</v>
      </c>
      <c r="FF21">
        <v>-0.013</v>
      </c>
      <c r="FG21">
        <v>-1.97</v>
      </c>
      <c r="FH21">
        <v>-0.111</v>
      </c>
      <c r="FI21">
        <v>420</v>
      </c>
      <c r="FJ21">
        <v>18</v>
      </c>
      <c r="FK21">
        <v>0.6899999999999999</v>
      </c>
      <c r="FL21">
        <v>0.5</v>
      </c>
      <c r="FM21">
        <v>-17.6428775</v>
      </c>
      <c r="FN21">
        <v>78.91866101313326</v>
      </c>
      <c r="FO21">
        <v>7.676074938718275</v>
      </c>
      <c r="FP21">
        <v>0</v>
      </c>
      <c r="FQ21">
        <v>729.5241470588235</v>
      </c>
      <c r="FR21">
        <v>0.024003054267667</v>
      </c>
      <c r="FS21">
        <v>0.2187602948640248</v>
      </c>
      <c r="FT21">
        <v>1</v>
      </c>
      <c r="FU21">
        <v>5.151982250000001</v>
      </c>
      <c r="FV21">
        <v>0.01867823639774277</v>
      </c>
      <c r="FW21">
        <v>0.002293621031796652</v>
      </c>
      <c r="FX21">
        <v>1</v>
      </c>
      <c r="FY21">
        <v>2</v>
      </c>
      <c r="FZ21">
        <v>3</v>
      </c>
      <c r="GA21" t="s">
        <v>431</v>
      </c>
      <c r="GB21">
        <v>2.98319</v>
      </c>
      <c r="GC21">
        <v>2.71551</v>
      </c>
      <c r="GD21">
        <v>0.08570899999999999</v>
      </c>
      <c r="GE21">
        <v>0.08542420000000001</v>
      </c>
      <c r="GF21">
        <v>0.106024</v>
      </c>
      <c r="GG21">
        <v>0.0873694</v>
      </c>
      <c r="GH21">
        <v>28950.5</v>
      </c>
      <c r="GI21">
        <v>29108.3</v>
      </c>
      <c r="GJ21">
        <v>29428.3</v>
      </c>
      <c r="GK21">
        <v>29433.9</v>
      </c>
      <c r="GL21">
        <v>34840.8</v>
      </c>
      <c r="GM21">
        <v>35705.2</v>
      </c>
      <c r="GN21">
        <v>41445</v>
      </c>
      <c r="GO21">
        <v>41935.4</v>
      </c>
      <c r="GP21">
        <v>1.95645</v>
      </c>
      <c r="GQ21">
        <v>1.92353</v>
      </c>
      <c r="GR21">
        <v>0.105783</v>
      </c>
      <c r="GS21">
        <v>0</v>
      </c>
      <c r="GT21">
        <v>25.5153</v>
      </c>
      <c r="GU21">
        <v>999.9</v>
      </c>
      <c r="GV21">
        <v>54.7</v>
      </c>
      <c r="GW21">
        <v>29.3</v>
      </c>
      <c r="GX21">
        <v>24.6672</v>
      </c>
      <c r="GY21">
        <v>63.3024</v>
      </c>
      <c r="GZ21">
        <v>33.758</v>
      </c>
      <c r="HA21">
        <v>1</v>
      </c>
      <c r="HB21">
        <v>-0.0717454</v>
      </c>
      <c r="HC21">
        <v>0.388745</v>
      </c>
      <c r="HD21">
        <v>20.3849</v>
      </c>
      <c r="HE21">
        <v>5.21684</v>
      </c>
      <c r="HF21">
        <v>12.0099</v>
      </c>
      <c r="HG21">
        <v>4.9893</v>
      </c>
      <c r="HH21">
        <v>3.28865</v>
      </c>
      <c r="HI21">
        <v>9999</v>
      </c>
      <c r="HJ21">
        <v>9999</v>
      </c>
      <c r="HK21">
        <v>9999</v>
      </c>
      <c r="HL21">
        <v>172.3</v>
      </c>
      <c r="HM21">
        <v>1.86707</v>
      </c>
      <c r="HN21">
        <v>1.86615</v>
      </c>
      <c r="HO21">
        <v>1.8656</v>
      </c>
      <c r="HP21">
        <v>1.86554</v>
      </c>
      <c r="HQ21">
        <v>1.86737</v>
      </c>
      <c r="HR21">
        <v>1.86991</v>
      </c>
      <c r="HS21">
        <v>1.86852</v>
      </c>
      <c r="HT21">
        <v>1.86998</v>
      </c>
      <c r="HU21">
        <v>0</v>
      </c>
      <c r="HV21">
        <v>0</v>
      </c>
      <c r="HW21">
        <v>0</v>
      </c>
      <c r="HX21">
        <v>0</v>
      </c>
      <c r="HY21" t="s">
        <v>421</v>
      </c>
      <c r="HZ21" t="s">
        <v>422</v>
      </c>
      <c r="IA21" t="s">
        <v>423</v>
      </c>
      <c r="IB21" t="s">
        <v>423</v>
      </c>
      <c r="IC21" t="s">
        <v>423</v>
      </c>
      <c r="ID21" t="s">
        <v>423</v>
      </c>
      <c r="IE21">
        <v>0</v>
      </c>
      <c r="IF21">
        <v>100</v>
      </c>
      <c r="IG21">
        <v>100</v>
      </c>
      <c r="IH21">
        <v>-2.45</v>
      </c>
      <c r="II21">
        <v>-0.0794</v>
      </c>
      <c r="IJ21">
        <v>-1.577111384215205</v>
      </c>
      <c r="IK21">
        <v>-0.002609718516926934</v>
      </c>
      <c r="IL21">
        <v>7.477057286243006E-07</v>
      </c>
      <c r="IM21">
        <v>-2.446628426827821E-10</v>
      </c>
      <c r="IN21">
        <v>-0.2036813970316619</v>
      </c>
      <c r="IO21">
        <v>-0.007460779758470672</v>
      </c>
      <c r="IP21">
        <v>0.0009378809001863145</v>
      </c>
      <c r="IQ21">
        <v>-1.681860573090938E-05</v>
      </c>
      <c r="IR21">
        <v>18</v>
      </c>
      <c r="IS21">
        <v>2242</v>
      </c>
      <c r="IT21">
        <v>1</v>
      </c>
      <c r="IU21">
        <v>24</v>
      </c>
      <c r="IV21">
        <v>2496.9</v>
      </c>
      <c r="IW21">
        <v>2497</v>
      </c>
      <c r="IX21">
        <v>0.925293</v>
      </c>
      <c r="IY21">
        <v>2.2168</v>
      </c>
      <c r="IZ21">
        <v>1.39648</v>
      </c>
      <c r="JA21">
        <v>2.34619</v>
      </c>
      <c r="JB21">
        <v>1.49536</v>
      </c>
      <c r="JC21">
        <v>2.38525</v>
      </c>
      <c r="JD21">
        <v>33.8509</v>
      </c>
      <c r="JE21">
        <v>15.0689</v>
      </c>
      <c r="JF21">
        <v>18</v>
      </c>
      <c r="JG21">
        <v>517.285</v>
      </c>
      <c r="JH21">
        <v>451.781</v>
      </c>
      <c r="JI21">
        <v>25.0002</v>
      </c>
      <c r="JJ21">
        <v>26.4333</v>
      </c>
      <c r="JK21">
        <v>30.0002</v>
      </c>
      <c r="JL21">
        <v>26.3815</v>
      </c>
      <c r="JM21">
        <v>26.3178</v>
      </c>
      <c r="JN21">
        <v>18.5483</v>
      </c>
      <c r="JO21">
        <v>27.7732</v>
      </c>
      <c r="JP21">
        <v>71.0677</v>
      </c>
      <c r="JQ21">
        <v>25</v>
      </c>
      <c r="JR21">
        <v>346.374</v>
      </c>
      <c r="JS21">
        <v>18.2788</v>
      </c>
      <c r="JT21">
        <v>100.625</v>
      </c>
      <c r="JU21">
        <v>100.723</v>
      </c>
    </row>
    <row r="22" spans="1:281">
      <c r="A22">
        <v>6</v>
      </c>
      <c r="B22">
        <v>1659112383.1</v>
      </c>
      <c r="C22">
        <v>25</v>
      </c>
      <c r="D22" t="s">
        <v>434</v>
      </c>
      <c r="E22" t="s">
        <v>435</v>
      </c>
      <c r="F22">
        <v>5</v>
      </c>
      <c r="G22" t="s">
        <v>415</v>
      </c>
      <c r="H22" t="s">
        <v>416</v>
      </c>
      <c r="I22">
        <v>1659112375.6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371.6831894692737</v>
      </c>
      <c r="AK22">
        <v>361.845509090909</v>
      </c>
      <c r="AL22">
        <v>-2.928971309792166</v>
      </c>
      <c r="AM22">
        <v>65.00448903359681</v>
      </c>
      <c r="AN22">
        <f>(AP22 - AO22 + DI22*1E3/(8.314*(DK22+273.15)) * AR22/DH22 * AQ22) * DH22/(100*CV22) * 1000/(1000 - AP22)</f>
        <v>0</v>
      </c>
      <c r="AO22">
        <v>18.26091057515151</v>
      </c>
      <c r="AP22">
        <v>23.41558363636364</v>
      </c>
      <c r="AQ22">
        <v>-3.178898620671135E-06</v>
      </c>
      <c r="AR22">
        <v>88.8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417</v>
      </c>
      <c r="AY22" t="s">
        <v>417</v>
      </c>
      <c r="AZ22">
        <v>0</v>
      </c>
      <c r="BA22">
        <v>0</v>
      </c>
      <c r="BB22">
        <f>1-AZ22/BA22</f>
        <v>0</v>
      </c>
      <c r="BC22">
        <v>0</v>
      </c>
      <c r="BD22" t="s">
        <v>417</v>
      </c>
      <c r="BE22" t="s">
        <v>417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418</v>
      </c>
      <c r="CY22">
        <v>2</v>
      </c>
      <c r="CZ22" t="b">
        <v>1</v>
      </c>
      <c r="DA22">
        <v>1659112375.6</v>
      </c>
      <c r="DB22">
        <v>371.8718148148148</v>
      </c>
      <c r="DC22">
        <v>379.9053333333333</v>
      </c>
      <c r="DD22">
        <v>23.41334444444445</v>
      </c>
      <c r="DE22">
        <v>18.25877777777778</v>
      </c>
      <c r="DF22">
        <v>374.3337777777778</v>
      </c>
      <c r="DG22">
        <v>23.49274814814815</v>
      </c>
      <c r="DH22">
        <v>500.0425925925927</v>
      </c>
      <c r="DI22">
        <v>90.74317037037036</v>
      </c>
      <c r="DJ22">
        <v>0.1000481518518519</v>
      </c>
      <c r="DK22">
        <v>27.23382592592593</v>
      </c>
      <c r="DL22">
        <v>27.24423333333333</v>
      </c>
      <c r="DM22">
        <v>999.9000000000001</v>
      </c>
      <c r="DN22">
        <v>0</v>
      </c>
      <c r="DO22">
        <v>0</v>
      </c>
      <c r="DP22">
        <v>9988.447407407406</v>
      </c>
      <c r="DQ22">
        <v>0</v>
      </c>
      <c r="DR22">
        <v>7.75664</v>
      </c>
      <c r="DS22">
        <v>-8.033579259259259</v>
      </c>
      <c r="DT22">
        <v>380.7873333333333</v>
      </c>
      <c r="DU22">
        <v>386.971</v>
      </c>
      <c r="DV22">
        <v>5.154562592592591</v>
      </c>
      <c r="DW22">
        <v>379.9053333333333</v>
      </c>
      <c r="DX22">
        <v>18.25877777777778</v>
      </c>
      <c r="DY22">
        <v>2.124601111111111</v>
      </c>
      <c r="DZ22">
        <v>1.656859259259259</v>
      </c>
      <c r="EA22">
        <v>18.40482592592593</v>
      </c>
      <c r="EB22">
        <v>14.49804444444444</v>
      </c>
      <c r="EC22">
        <v>2000.001851851852</v>
      </c>
      <c r="ED22">
        <v>0.9799977777777777</v>
      </c>
      <c r="EE22">
        <v>0.02000242222222222</v>
      </c>
      <c r="EF22">
        <v>0</v>
      </c>
      <c r="EG22">
        <v>729.2832962962962</v>
      </c>
      <c r="EH22">
        <v>5.00097</v>
      </c>
      <c r="EI22">
        <v>14520.86296296296</v>
      </c>
      <c r="EJ22">
        <v>16707.57037037037</v>
      </c>
      <c r="EK22">
        <v>37.75</v>
      </c>
      <c r="EL22">
        <v>38.25</v>
      </c>
      <c r="EM22">
        <v>37.63648148148148</v>
      </c>
      <c r="EN22">
        <v>37.937</v>
      </c>
      <c r="EO22">
        <v>38.437</v>
      </c>
      <c r="EP22">
        <v>1955.10037037037</v>
      </c>
      <c r="EQ22">
        <v>39.90111111111111</v>
      </c>
      <c r="ER22">
        <v>0</v>
      </c>
      <c r="ES22">
        <v>1659112383.2</v>
      </c>
      <c r="ET22">
        <v>0</v>
      </c>
      <c r="EU22">
        <v>729.3003461538462</v>
      </c>
      <c r="EV22">
        <v>-3.884957273530978</v>
      </c>
      <c r="EW22">
        <v>-85.80854704339744</v>
      </c>
      <c r="EX22">
        <v>14520.46538461538</v>
      </c>
      <c r="EY22">
        <v>15</v>
      </c>
      <c r="EZ22">
        <v>0</v>
      </c>
      <c r="FA22" t="s">
        <v>419</v>
      </c>
      <c r="FB22">
        <v>1658962562</v>
      </c>
      <c r="FC22">
        <v>1658962559</v>
      </c>
      <c r="FD22">
        <v>0</v>
      </c>
      <c r="FE22">
        <v>0.025</v>
      </c>
      <c r="FF22">
        <v>-0.013</v>
      </c>
      <c r="FG22">
        <v>-1.97</v>
      </c>
      <c r="FH22">
        <v>-0.111</v>
      </c>
      <c r="FI22">
        <v>420</v>
      </c>
      <c r="FJ22">
        <v>18</v>
      </c>
      <c r="FK22">
        <v>0.6899999999999999</v>
      </c>
      <c r="FL22">
        <v>0.5</v>
      </c>
      <c r="FM22">
        <v>-11.96168575</v>
      </c>
      <c r="FN22">
        <v>67.88674750469048</v>
      </c>
      <c r="FO22">
        <v>6.693184119413154</v>
      </c>
      <c r="FP22">
        <v>0</v>
      </c>
      <c r="FQ22">
        <v>729.4442058823529</v>
      </c>
      <c r="FR22">
        <v>-2.087257454280355</v>
      </c>
      <c r="FS22">
        <v>0.3175118135284196</v>
      </c>
      <c r="FT22">
        <v>0</v>
      </c>
      <c r="FU22">
        <v>5.153624750000001</v>
      </c>
      <c r="FV22">
        <v>0.01240716697934404</v>
      </c>
      <c r="FW22">
        <v>0.001799588824565145</v>
      </c>
      <c r="FX22">
        <v>1</v>
      </c>
      <c r="FY22">
        <v>1</v>
      </c>
      <c r="FZ22">
        <v>3</v>
      </c>
      <c r="GA22" t="s">
        <v>426</v>
      </c>
      <c r="GB22">
        <v>2.98351</v>
      </c>
      <c r="GC22">
        <v>2.71577</v>
      </c>
      <c r="GD22">
        <v>0.08308790000000001</v>
      </c>
      <c r="GE22">
        <v>0.08242579999999999</v>
      </c>
      <c r="GF22">
        <v>0.106019</v>
      </c>
      <c r="GG22">
        <v>0.0873336</v>
      </c>
      <c r="GH22">
        <v>29033.6</v>
      </c>
      <c r="GI22">
        <v>29203.2</v>
      </c>
      <c r="GJ22">
        <v>29428.5</v>
      </c>
      <c r="GK22">
        <v>29433.4</v>
      </c>
      <c r="GL22">
        <v>34841</v>
      </c>
      <c r="GM22">
        <v>35705.9</v>
      </c>
      <c r="GN22">
        <v>41445</v>
      </c>
      <c r="GO22">
        <v>41934.6</v>
      </c>
      <c r="GP22">
        <v>1.95688</v>
      </c>
      <c r="GQ22">
        <v>1.92313</v>
      </c>
      <c r="GR22">
        <v>0.106022</v>
      </c>
      <c r="GS22">
        <v>0</v>
      </c>
      <c r="GT22">
        <v>25.5169</v>
      </c>
      <c r="GU22">
        <v>999.9</v>
      </c>
      <c r="GV22">
        <v>54.7</v>
      </c>
      <c r="GW22">
        <v>29.3</v>
      </c>
      <c r="GX22">
        <v>24.6689</v>
      </c>
      <c r="GY22">
        <v>63.4024</v>
      </c>
      <c r="GZ22">
        <v>33.3093</v>
      </c>
      <c r="HA22">
        <v>1</v>
      </c>
      <c r="HB22">
        <v>-0.0718039</v>
      </c>
      <c r="HC22">
        <v>0.388371</v>
      </c>
      <c r="HD22">
        <v>20.3848</v>
      </c>
      <c r="HE22">
        <v>5.21624</v>
      </c>
      <c r="HF22">
        <v>12.0099</v>
      </c>
      <c r="HG22">
        <v>4.989</v>
      </c>
      <c r="HH22">
        <v>3.2885</v>
      </c>
      <c r="HI22">
        <v>9999</v>
      </c>
      <c r="HJ22">
        <v>9999</v>
      </c>
      <c r="HK22">
        <v>9999</v>
      </c>
      <c r="HL22">
        <v>172.3</v>
      </c>
      <c r="HM22">
        <v>1.86707</v>
      </c>
      <c r="HN22">
        <v>1.86615</v>
      </c>
      <c r="HO22">
        <v>1.8656</v>
      </c>
      <c r="HP22">
        <v>1.86554</v>
      </c>
      <c r="HQ22">
        <v>1.86737</v>
      </c>
      <c r="HR22">
        <v>1.8699</v>
      </c>
      <c r="HS22">
        <v>1.86855</v>
      </c>
      <c r="HT22">
        <v>1.86999</v>
      </c>
      <c r="HU22">
        <v>0</v>
      </c>
      <c r="HV22">
        <v>0</v>
      </c>
      <c r="HW22">
        <v>0</v>
      </c>
      <c r="HX22">
        <v>0</v>
      </c>
      <c r="HY22" t="s">
        <v>421</v>
      </c>
      <c r="HZ22" t="s">
        <v>422</v>
      </c>
      <c r="IA22" t="s">
        <v>423</v>
      </c>
      <c r="IB22" t="s">
        <v>423</v>
      </c>
      <c r="IC22" t="s">
        <v>423</v>
      </c>
      <c r="ID22" t="s">
        <v>423</v>
      </c>
      <c r="IE22">
        <v>0</v>
      </c>
      <c r="IF22">
        <v>100</v>
      </c>
      <c r="IG22">
        <v>100</v>
      </c>
      <c r="IH22">
        <v>-2.419</v>
      </c>
      <c r="II22">
        <v>-0.0794</v>
      </c>
      <c r="IJ22">
        <v>-1.577111384215205</v>
      </c>
      <c r="IK22">
        <v>-0.002609718516926934</v>
      </c>
      <c r="IL22">
        <v>7.477057286243006E-07</v>
      </c>
      <c r="IM22">
        <v>-2.446628426827821E-10</v>
      </c>
      <c r="IN22">
        <v>-0.2036813970316619</v>
      </c>
      <c r="IO22">
        <v>-0.007460779758470672</v>
      </c>
      <c r="IP22">
        <v>0.0009378809001863145</v>
      </c>
      <c r="IQ22">
        <v>-1.681860573090938E-05</v>
      </c>
      <c r="IR22">
        <v>18</v>
      </c>
      <c r="IS22">
        <v>2242</v>
      </c>
      <c r="IT22">
        <v>1</v>
      </c>
      <c r="IU22">
        <v>24</v>
      </c>
      <c r="IV22">
        <v>2497</v>
      </c>
      <c r="IW22">
        <v>2497.1</v>
      </c>
      <c r="IX22">
        <v>0.889893</v>
      </c>
      <c r="IY22">
        <v>2.23267</v>
      </c>
      <c r="IZ22">
        <v>1.39648</v>
      </c>
      <c r="JA22">
        <v>2.34619</v>
      </c>
      <c r="JB22">
        <v>1.49536</v>
      </c>
      <c r="JC22">
        <v>2.32056</v>
      </c>
      <c r="JD22">
        <v>33.8509</v>
      </c>
      <c r="JE22">
        <v>15.0602</v>
      </c>
      <c r="JF22">
        <v>18</v>
      </c>
      <c r="JG22">
        <v>517.569</v>
      </c>
      <c r="JH22">
        <v>451.535</v>
      </c>
      <c r="JI22">
        <v>25</v>
      </c>
      <c r="JJ22">
        <v>26.4355</v>
      </c>
      <c r="JK22">
        <v>30.0001</v>
      </c>
      <c r="JL22">
        <v>26.3824</v>
      </c>
      <c r="JM22">
        <v>26.3179</v>
      </c>
      <c r="JN22">
        <v>17.836</v>
      </c>
      <c r="JO22">
        <v>27.7732</v>
      </c>
      <c r="JP22">
        <v>71.0677</v>
      </c>
      <c r="JQ22">
        <v>25</v>
      </c>
      <c r="JR22">
        <v>333.006</v>
      </c>
      <c r="JS22">
        <v>18.2788</v>
      </c>
      <c r="JT22">
        <v>100.625</v>
      </c>
      <c r="JU22">
        <v>100.721</v>
      </c>
    </row>
    <row r="23" spans="1:281">
      <c r="A23">
        <v>7</v>
      </c>
      <c r="B23">
        <v>1659112388.1</v>
      </c>
      <c r="C23">
        <v>30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1659112380.314285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354.8930328557902</v>
      </c>
      <c r="AK23">
        <v>346.6042181818181</v>
      </c>
      <c r="AL23">
        <v>-3.064256939096805</v>
      </c>
      <c r="AM23">
        <v>65.00448903359681</v>
      </c>
      <c r="AN23">
        <f>(AP23 - AO23 + DI23*1E3/(8.314*(DK23+273.15)) * AR23/DH23 * AQ23) * DH23/(100*CV23) * 1000/(1000 - AP23)</f>
        <v>0</v>
      </c>
      <c r="AO23">
        <v>18.24680809757576</v>
      </c>
      <c r="AP23">
        <v>23.41099333333333</v>
      </c>
      <c r="AQ23">
        <v>-1.36010555354791E-05</v>
      </c>
      <c r="AR23">
        <v>88.8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417</v>
      </c>
      <c r="AY23" t="s">
        <v>417</v>
      </c>
      <c r="AZ23">
        <v>0</v>
      </c>
      <c r="BA23">
        <v>0</v>
      </c>
      <c r="BB23">
        <f>1-AZ23/BA23</f>
        <v>0</v>
      </c>
      <c r="BC23">
        <v>0</v>
      </c>
      <c r="BD23" t="s">
        <v>417</v>
      </c>
      <c r="BE23" t="s">
        <v>417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418</v>
      </c>
      <c r="CY23">
        <v>2</v>
      </c>
      <c r="CZ23" t="b">
        <v>1</v>
      </c>
      <c r="DA23">
        <v>1659112380.314285</v>
      </c>
      <c r="DB23">
        <v>359.5103571428571</v>
      </c>
      <c r="DC23">
        <v>364.4201071428571</v>
      </c>
      <c r="DD23">
        <v>23.41327142857142</v>
      </c>
      <c r="DE23">
        <v>18.25523571428571</v>
      </c>
      <c r="DF23">
        <v>361.9455714285714</v>
      </c>
      <c r="DG23">
        <v>23.49267142857143</v>
      </c>
      <c r="DH23">
        <v>500.0413928571428</v>
      </c>
      <c r="DI23">
        <v>90.74178214285713</v>
      </c>
      <c r="DJ23">
        <v>0.09995148214285716</v>
      </c>
      <c r="DK23">
        <v>27.23472857142857</v>
      </c>
      <c r="DL23">
        <v>27.24716071428572</v>
      </c>
      <c r="DM23">
        <v>999.9000000000002</v>
      </c>
      <c r="DN23">
        <v>0</v>
      </c>
      <c r="DO23">
        <v>0</v>
      </c>
      <c r="DP23">
        <v>9999.883928571431</v>
      </c>
      <c r="DQ23">
        <v>0</v>
      </c>
      <c r="DR23">
        <v>7.75664</v>
      </c>
      <c r="DS23">
        <v>-4.909786071428571</v>
      </c>
      <c r="DT23">
        <v>368.1295</v>
      </c>
      <c r="DU23">
        <v>371.1964642857143</v>
      </c>
      <c r="DV23">
        <v>5.158024642857143</v>
      </c>
      <c r="DW23">
        <v>364.4201071428571</v>
      </c>
      <c r="DX23">
        <v>18.25523571428571</v>
      </c>
      <c r="DY23">
        <v>2.124562142857143</v>
      </c>
      <c r="DZ23">
        <v>1.656513928571428</v>
      </c>
      <c r="EA23">
        <v>18.40453571428571</v>
      </c>
      <c r="EB23">
        <v>14.49480714285714</v>
      </c>
      <c r="EC23">
        <v>2000.016071428571</v>
      </c>
      <c r="ED23">
        <v>0.9799978571428571</v>
      </c>
      <c r="EE23">
        <v>0.02000234285714286</v>
      </c>
      <c r="EF23">
        <v>0</v>
      </c>
      <c r="EG23">
        <v>728.934</v>
      </c>
      <c r="EH23">
        <v>5.00097</v>
      </c>
      <c r="EI23">
        <v>14512.78571428571</v>
      </c>
      <c r="EJ23">
        <v>16707.69285714285</v>
      </c>
      <c r="EK23">
        <v>37.75</v>
      </c>
      <c r="EL23">
        <v>38.25</v>
      </c>
      <c r="EM23">
        <v>37.63607142857143</v>
      </c>
      <c r="EN23">
        <v>37.937</v>
      </c>
      <c r="EO23">
        <v>38.437</v>
      </c>
      <c r="EP23">
        <v>1955.114285714286</v>
      </c>
      <c r="EQ23">
        <v>39.90142857142858</v>
      </c>
      <c r="ER23">
        <v>0</v>
      </c>
      <c r="ES23">
        <v>1659112388</v>
      </c>
      <c r="ET23">
        <v>0</v>
      </c>
      <c r="EU23">
        <v>728.9335769230768</v>
      </c>
      <c r="EV23">
        <v>-5.46629060773159</v>
      </c>
      <c r="EW23">
        <v>-130.0239314216863</v>
      </c>
      <c r="EX23">
        <v>14512.04615384615</v>
      </c>
      <c r="EY23">
        <v>15</v>
      </c>
      <c r="EZ23">
        <v>0</v>
      </c>
      <c r="FA23" t="s">
        <v>419</v>
      </c>
      <c r="FB23">
        <v>1658962562</v>
      </c>
      <c r="FC23">
        <v>1658962559</v>
      </c>
      <c r="FD23">
        <v>0</v>
      </c>
      <c r="FE23">
        <v>0.025</v>
      </c>
      <c r="FF23">
        <v>-0.013</v>
      </c>
      <c r="FG23">
        <v>-1.97</v>
      </c>
      <c r="FH23">
        <v>-0.111</v>
      </c>
      <c r="FI23">
        <v>420</v>
      </c>
      <c r="FJ23">
        <v>18</v>
      </c>
      <c r="FK23">
        <v>0.6899999999999999</v>
      </c>
      <c r="FL23">
        <v>0.5</v>
      </c>
      <c r="FM23">
        <v>-7.068934634146341</v>
      </c>
      <c r="FN23">
        <v>41.86691038327522</v>
      </c>
      <c r="FO23">
        <v>4.259323044724073</v>
      </c>
      <c r="FP23">
        <v>0</v>
      </c>
      <c r="FQ23">
        <v>729.1364117647058</v>
      </c>
      <c r="FR23">
        <v>-4.56687548091429</v>
      </c>
      <c r="FS23">
        <v>0.5204780674390815</v>
      </c>
      <c r="FT23">
        <v>0</v>
      </c>
      <c r="FU23">
        <v>5.156886097560975</v>
      </c>
      <c r="FV23">
        <v>0.04118027874564191</v>
      </c>
      <c r="FW23">
        <v>0.004852586877647376</v>
      </c>
      <c r="FX23">
        <v>1</v>
      </c>
      <c r="FY23">
        <v>1</v>
      </c>
      <c r="FZ23">
        <v>3</v>
      </c>
      <c r="GA23" t="s">
        <v>426</v>
      </c>
      <c r="GB23">
        <v>2.98318</v>
      </c>
      <c r="GC23">
        <v>2.71555</v>
      </c>
      <c r="GD23">
        <v>0.08028920000000001</v>
      </c>
      <c r="GE23">
        <v>0.0793659</v>
      </c>
      <c r="GF23">
        <v>0.106007</v>
      </c>
      <c r="GG23">
        <v>0.08731410000000001</v>
      </c>
      <c r="GH23">
        <v>29121.7</v>
      </c>
      <c r="GI23">
        <v>29300.6</v>
      </c>
      <c r="GJ23">
        <v>29428</v>
      </c>
      <c r="GK23">
        <v>29433.5</v>
      </c>
      <c r="GL23">
        <v>34840.9</v>
      </c>
      <c r="GM23">
        <v>35706.5</v>
      </c>
      <c r="GN23">
        <v>41444.4</v>
      </c>
      <c r="GO23">
        <v>41934.5</v>
      </c>
      <c r="GP23">
        <v>1.95648</v>
      </c>
      <c r="GQ23">
        <v>1.92318</v>
      </c>
      <c r="GR23">
        <v>0.105999</v>
      </c>
      <c r="GS23">
        <v>0</v>
      </c>
      <c r="GT23">
        <v>25.5168</v>
      </c>
      <c r="GU23">
        <v>999.9</v>
      </c>
      <c r="GV23">
        <v>54.6</v>
      </c>
      <c r="GW23">
        <v>29.3</v>
      </c>
      <c r="GX23">
        <v>24.6227</v>
      </c>
      <c r="GY23">
        <v>63.1424</v>
      </c>
      <c r="GZ23">
        <v>33.3694</v>
      </c>
      <c r="HA23">
        <v>1</v>
      </c>
      <c r="HB23">
        <v>-0.0717276</v>
      </c>
      <c r="HC23">
        <v>0.389338</v>
      </c>
      <c r="HD23">
        <v>20.3848</v>
      </c>
      <c r="HE23">
        <v>5.21624</v>
      </c>
      <c r="HF23">
        <v>12.0099</v>
      </c>
      <c r="HG23">
        <v>4.9881</v>
      </c>
      <c r="HH23">
        <v>3.2885</v>
      </c>
      <c r="HI23">
        <v>9999</v>
      </c>
      <c r="HJ23">
        <v>9999</v>
      </c>
      <c r="HK23">
        <v>9999</v>
      </c>
      <c r="HL23">
        <v>172.3</v>
      </c>
      <c r="HM23">
        <v>1.86707</v>
      </c>
      <c r="HN23">
        <v>1.86615</v>
      </c>
      <c r="HO23">
        <v>1.8656</v>
      </c>
      <c r="HP23">
        <v>1.86555</v>
      </c>
      <c r="HQ23">
        <v>1.86737</v>
      </c>
      <c r="HR23">
        <v>1.86991</v>
      </c>
      <c r="HS23">
        <v>1.86854</v>
      </c>
      <c r="HT23">
        <v>1.86997</v>
      </c>
      <c r="HU23">
        <v>0</v>
      </c>
      <c r="HV23">
        <v>0</v>
      </c>
      <c r="HW23">
        <v>0</v>
      </c>
      <c r="HX23">
        <v>0</v>
      </c>
      <c r="HY23" t="s">
        <v>421</v>
      </c>
      <c r="HZ23" t="s">
        <v>422</v>
      </c>
      <c r="IA23" t="s">
        <v>423</v>
      </c>
      <c r="IB23" t="s">
        <v>423</v>
      </c>
      <c r="IC23" t="s">
        <v>423</v>
      </c>
      <c r="ID23" t="s">
        <v>423</v>
      </c>
      <c r="IE23">
        <v>0</v>
      </c>
      <c r="IF23">
        <v>100</v>
      </c>
      <c r="IG23">
        <v>100</v>
      </c>
      <c r="IH23">
        <v>-2.387</v>
      </c>
      <c r="II23">
        <v>-0.0795</v>
      </c>
      <c r="IJ23">
        <v>-1.577111384215205</v>
      </c>
      <c r="IK23">
        <v>-0.002609718516926934</v>
      </c>
      <c r="IL23">
        <v>7.477057286243006E-07</v>
      </c>
      <c r="IM23">
        <v>-2.446628426827821E-10</v>
      </c>
      <c r="IN23">
        <v>-0.2036813970316619</v>
      </c>
      <c r="IO23">
        <v>-0.007460779758470672</v>
      </c>
      <c r="IP23">
        <v>0.0009378809001863145</v>
      </c>
      <c r="IQ23">
        <v>-1.681860573090938E-05</v>
      </c>
      <c r="IR23">
        <v>18</v>
      </c>
      <c r="IS23">
        <v>2242</v>
      </c>
      <c r="IT23">
        <v>1</v>
      </c>
      <c r="IU23">
        <v>24</v>
      </c>
      <c r="IV23">
        <v>2497.1</v>
      </c>
      <c r="IW23">
        <v>2497.2</v>
      </c>
      <c r="IX23">
        <v>0.858154</v>
      </c>
      <c r="IY23">
        <v>2.22534</v>
      </c>
      <c r="IZ23">
        <v>1.39648</v>
      </c>
      <c r="JA23">
        <v>2.34619</v>
      </c>
      <c r="JB23">
        <v>1.49536</v>
      </c>
      <c r="JC23">
        <v>2.38647</v>
      </c>
      <c r="JD23">
        <v>33.8509</v>
      </c>
      <c r="JE23">
        <v>15.0689</v>
      </c>
      <c r="JF23">
        <v>18</v>
      </c>
      <c r="JG23">
        <v>517.321</v>
      </c>
      <c r="JH23">
        <v>451.583</v>
      </c>
      <c r="JI23">
        <v>25.0001</v>
      </c>
      <c r="JJ23">
        <v>26.4368</v>
      </c>
      <c r="JK23">
        <v>30.0002</v>
      </c>
      <c r="JL23">
        <v>26.3838</v>
      </c>
      <c r="JM23">
        <v>26.32</v>
      </c>
      <c r="JN23">
        <v>17.1947</v>
      </c>
      <c r="JO23">
        <v>27.7732</v>
      </c>
      <c r="JP23">
        <v>71.0677</v>
      </c>
      <c r="JQ23">
        <v>25</v>
      </c>
      <c r="JR23">
        <v>312.972</v>
      </c>
      <c r="JS23">
        <v>18.2788</v>
      </c>
      <c r="JT23">
        <v>100.624</v>
      </c>
      <c r="JU23">
        <v>100.721</v>
      </c>
    </row>
    <row r="24" spans="1:281">
      <c r="A24">
        <v>8</v>
      </c>
      <c r="B24">
        <v>1659112393.1</v>
      </c>
      <c r="C24">
        <v>35</v>
      </c>
      <c r="D24" t="s">
        <v>438</v>
      </c>
      <c r="E24" t="s">
        <v>439</v>
      </c>
      <c r="F24">
        <v>5</v>
      </c>
      <c r="G24" t="s">
        <v>415</v>
      </c>
      <c r="H24" t="s">
        <v>416</v>
      </c>
      <c r="I24">
        <v>1659112385.6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337.9392755411554</v>
      </c>
      <c r="AK24">
        <v>331.0956303030302</v>
      </c>
      <c r="AL24">
        <v>-3.107752725535498</v>
      </c>
      <c r="AM24">
        <v>65.00448903359681</v>
      </c>
      <c r="AN24">
        <f>(AP24 - AO24 + DI24*1E3/(8.314*(DK24+273.15)) * AR24/DH24 * AQ24) * DH24/(100*CV24) * 1000/(1000 - AP24)</f>
        <v>0</v>
      </c>
      <c r="AO24">
        <v>18.24781459151515</v>
      </c>
      <c r="AP24">
        <v>23.40724727272726</v>
      </c>
      <c r="AQ24">
        <v>-7.75825648547849E-06</v>
      </c>
      <c r="AR24">
        <v>88.8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417</v>
      </c>
      <c r="AY24" t="s">
        <v>417</v>
      </c>
      <c r="AZ24">
        <v>0</v>
      </c>
      <c r="BA24">
        <v>0</v>
      </c>
      <c r="BB24">
        <f>1-AZ24/BA24</f>
        <v>0</v>
      </c>
      <c r="BC24">
        <v>0</v>
      </c>
      <c r="BD24" t="s">
        <v>417</v>
      </c>
      <c r="BE24" t="s">
        <v>417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418</v>
      </c>
      <c r="CY24">
        <v>2</v>
      </c>
      <c r="CZ24" t="b">
        <v>1</v>
      </c>
      <c r="DA24">
        <v>1659112385.6</v>
      </c>
      <c r="DB24">
        <v>344.3414814814815</v>
      </c>
      <c r="DC24">
        <v>346.8962592592593</v>
      </c>
      <c r="DD24">
        <v>23.41200740740741</v>
      </c>
      <c r="DE24">
        <v>18.25124814814815</v>
      </c>
      <c r="DF24">
        <v>346.7437777777778</v>
      </c>
      <c r="DG24">
        <v>23.49141111111111</v>
      </c>
      <c r="DH24">
        <v>500.0367777777777</v>
      </c>
      <c r="DI24">
        <v>90.74017777777777</v>
      </c>
      <c r="DJ24">
        <v>0.1000140555555556</v>
      </c>
      <c r="DK24">
        <v>27.23529259259259</v>
      </c>
      <c r="DL24">
        <v>27.2489037037037</v>
      </c>
      <c r="DM24">
        <v>999.9000000000001</v>
      </c>
      <c r="DN24">
        <v>0</v>
      </c>
      <c r="DO24">
        <v>0</v>
      </c>
      <c r="DP24">
        <v>10006.07851851852</v>
      </c>
      <c r="DQ24">
        <v>0</v>
      </c>
      <c r="DR24">
        <v>7.75664</v>
      </c>
      <c r="DS24">
        <v>-2.554810444444445</v>
      </c>
      <c r="DT24">
        <v>352.5965185185185</v>
      </c>
      <c r="DU24">
        <v>353.3453703703703</v>
      </c>
      <c r="DV24">
        <v>5.160743333333334</v>
      </c>
      <c r="DW24">
        <v>346.8962592592593</v>
      </c>
      <c r="DX24">
        <v>18.25124814814815</v>
      </c>
      <c r="DY24">
        <v>2.12441</v>
      </c>
      <c r="DZ24">
        <v>1.656123333333334</v>
      </c>
      <c r="EA24">
        <v>18.40339259259259</v>
      </c>
      <c r="EB24">
        <v>14.49115555555556</v>
      </c>
      <c r="EC24">
        <v>2000.004074074074</v>
      </c>
      <c r="ED24">
        <v>0.9799978888888888</v>
      </c>
      <c r="EE24">
        <v>0.02000231111111111</v>
      </c>
      <c r="EF24">
        <v>0</v>
      </c>
      <c r="EG24">
        <v>728.4670000000001</v>
      </c>
      <c r="EH24">
        <v>5.00097</v>
      </c>
      <c r="EI24">
        <v>14501.46666666667</v>
      </c>
      <c r="EJ24">
        <v>16707.6</v>
      </c>
      <c r="EK24">
        <v>37.75</v>
      </c>
      <c r="EL24">
        <v>38.25</v>
      </c>
      <c r="EM24">
        <v>37.63188888888889</v>
      </c>
      <c r="EN24">
        <v>37.937</v>
      </c>
      <c r="EO24">
        <v>38.437</v>
      </c>
      <c r="EP24">
        <v>1955.102962962963</v>
      </c>
      <c r="EQ24">
        <v>39.90111111111111</v>
      </c>
      <c r="ER24">
        <v>0</v>
      </c>
      <c r="ES24">
        <v>1659112392.8</v>
      </c>
      <c r="ET24">
        <v>0</v>
      </c>
      <c r="EU24">
        <v>728.5011153846154</v>
      </c>
      <c r="EV24">
        <v>-5.707247882610752</v>
      </c>
      <c r="EW24">
        <v>-133.1897436487022</v>
      </c>
      <c r="EX24">
        <v>14501.85384615384</v>
      </c>
      <c r="EY24">
        <v>15</v>
      </c>
      <c r="EZ24">
        <v>0</v>
      </c>
      <c r="FA24" t="s">
        <v>419</v>
      </c>
      <c r="FB24">
        <v>1658962562</v>
      </c>
      <c r="FC24">
        <v>1658962559</v>
      </c>
      <c r="FD24">
        <v>0</v>
      </c>
      <c r="FE24">
        <v>0.025</v>
      </c>
      <c r="FF24">
        <v>-0.013</v>
      </c>
      <c r="FG24">
        <v>-1.97</v>
      </c>
      <c r="FH24">
        <v>-0.111</v>
      </c>
      <c r="FI24">
        <v>420</v>
      </c>
      <c r="FJ24">
        <v>18</v>
      </c>
      <c r="FK24">
        <v>0.6899999999999999</v>
      </c>
      <c r="FL24">
        <v>0.5</v>
      </c>
      <c r="FM24">
        <v>-4.547585170731708</v>
      </c>
      <c r="FN24">
        <v>29.29346203484319</v>
      </c>
      <c r="FO24">
        <v>2.960751581930177</v>
      </c>
      <c r="FP24">
        <v>0</v>
      </c>
      <c r="FQ24">
        <v>728.8213529411764</v>
      </c>
      <c r="FR24">
        <v>-5.72464477922283</v>
      </c>
      <c r="FS24">
        <v>0.6154154446795898</v>
      </c>
      <c r="FT24">
        <v>0</v>
      </c>
      <c r="FU24">
        <v>5.158537317073171</v>
      </c>
      <c r="FV24">
        <v>0.03937442508710533</v>
      </c>
      <c r="FW24">
        <v>0.004843804705127516</v>
      </c>
      <c r="FX24">
        <v>1</v>
      </c>
      <c r="FY24">
        <v>1</v>
      </c>
      <c r="FZ24">
        <v>3</v>
      </c>
      <c r="GA24" t="s">
        <v>426</v>
      </c>
      <c r="GB24">
        <v>2.98348</v>
      </c>
      <c r="GC24">
        <v>2.71576</v>
      </c>
      <c r="GD24">
        <v>0.0773923</v>
      </c>
      <c r="GE24">
        <v>0.0762258</v>
      </c>
      <c r="GF24">
        <v>0.105994</v>
      </c>
      <c r="GG24">
        <v>0.08732090000000001</v>
      </c>
      <c r="GH24">
        <v>29213.9</v>
      </c>
      <c r="GI24">
        <v>29400.6</v>
      </c>
      <c r="GJ24">
        <v>29428.4</v>
      </c>
      <c r="GK24">
        <v>29433.5</v>
      </c>
      <c r="GL24">
        <v>34841.8</v>
      </c>
      <c r="GM24">
        <v>35706.4</v>
      </c>
      <c r="GN24">
        <v>41444.9</v>
      </c>
      <c r="GO24">
        <v>41934.8</v>
      </c>
      <c r="GP24">
        <v>1.95683</v>
      </c>
      <c r="GQ24">
        <v>1.9227</v>
      </c>
      <c r="GR24">
        <v>0.105612</v>
      </c>
      <c r="GS24">
        <v>0</v>
      </c>
      <c r="GT24">
        <v>25.5153</v>
      </c>
      <c r="GU24">
        <v>999.9</v>
      </c>
      <c r="GV24">
        <v>54.6</v>
      </c>
      <c r="GW24">
        <v>29.3</v>
      </c>
      <c r="GX24">
        <v>24.6229</v>
      </c>
      <c r="GY24">
        <v>63.0624</v>
      </c>
      <c r="GZ24">
        <v>33.3934</v>
      </c>
      <c r="HA24">
        <v>1</v>
      </c>
      <c r="HB24">
        <v>-0.0717327</v>
      </c>
      <c r="HC24">
        <v>0.390891</v>
      </c>
      <c r="HD24">
        <v>20.3849</v>
      </c>
      <c r="HE24">
        <v>5.21609</v>
      </c>
      <c r="HF24">
        <v>12.0099</v>
      </c>
      <c r="HG24">
        <v>4.98895</v>
      </c>
      <c r="HH24">
        <v>3.2885</v>
      </c>
      <c r="HI24">
        <v>9999</v>
      </c>
      <c r="HJ24">
        <v>9999</v>
      </c>
      <c r="HK24">
        <v>9999</v>
      </c>
      <c r="HL24">
        <v>172.3</v>
      </c>
      <c r="HM24">
        <v>1.86707</v>
      </c>
      <c r="HN24">
        <v>1.86615</v>
      </c>
      <c r="HO24">
        <v>1.86561</v>
      </c>
      <c r="HP24">
        <v>1.86554</v>
      </c>
      <c r="HQ24">
        <v>1.86737</v>
      </c>
      <c r="HR24">
        <v>1.86992</v>
      </c>
      <c r="HS24">
        <v>1.86856</v>
      </c>
      <c r="HT24">
        <v>1.86996</v>
      </c>
      <c r="HU24">
        <v>0</v>
      </c>
      <c r="HV24">
        <v>0</v>
      </c>
      <c r="HW24">
        <v>0</v>
      </c>
      <c r="HX24">
        <v>0</v>
      </c>
      <c r="HY24" t="s">
        <v>421</v>
      </c>
      <c r="HZ24" t="s">
        <v>422</v>
      </c>
      <c r="IA24" t="s">
        <v>423</v>
      </c>
      <c r="IB24" t="s">
        <v>423</v>
      </c>
      <c r="IC24" t="s">
        <v>423</v>
      </c>
      <c r="ID24" t="s">
        <v>423</v>
      </c>
      <c r="IE24">
        <v>0</v>
      </c>
      <c r="IF24">
        <v>100</v>
      </c>
      <c r="IG24">
        <v>100</v>
      </c>
      <c r="IH24">
        <v>-2.352</v>
      </c>
      <c r="II24">
        <v>-0.0794</v>
      </c>
      <c r="IJ24">
        <v>-1.577111384215205</v>
      </c>
      <c r="IK24">
        <v>-0.002609718516926934</v>
      </c>
      <c r="IL24">
        <v>7.477057286243006E-07</v>
      </c>
      <c r="IM24">
        <v>-2.446628426827821E-10</v>
      </c>
      <c r="IN24">
        <v>-0.2036813970316619</v>
      </c>
      <c r="IO24">
        <v>-0.007460779758470672</v>
      </c>
      <c r="IP24">
        <v>0.0009378809001863145</v>
      </c>
      <c r="IQ24">
        <v>-1.681860573090938E-05</v>
      </c>
      <c r="IR24">
        <v>18</v>
      </c>
      <c r="IS24">
        <v>2242</v>
      </c>
      <c r="IT24">
        <v>1</v>
      </c>
      <c r="IU24">
        <v>24</v>
      </c>
      <c r="IV24">
        <v>2497.2</v>
      </c>
      <c r="IW24">
        <v>2497.2</v>
      </c>
      <c r="IX24">
        <v>0.822754</v>
      </c>
      <c r="IY24">
        <v>2.24487</v>
      </c>
      <c r="IZ24">
        <v>1.39648</v>
      </c>
      <c r="JA24">
        <v>2.34741</v>
      </c>
      <c r="JB24">
        <v>1.49536</v>
      </c>
      <c r="JC24">
        <v>2.31812</v>
      </c>
      <c r="JD24">
        <v>33.8509</v>
      </c>
      <c r="JE24">
        <v>15.0514</v>
      </c>
      <c r="JF24">
        <v>18</v>
      </c>
      <c r="JG24">
        <v>517.561</v>
      </c>
      <c r="JH24">
        <v>451.304</v>
      </c>
      <c r="JI24">
        <v>25.0002</v>
      </c>
      <c r="JJ24">
        <v>26.438</v>
      </c>
      <c r="JK24">
        <v>30.0002</v>
      </c>
      <c r="JL24">
        <v>26.3852</v>
      </c>
      <c r="JM24">
        <v>26.3218</v>
      </c>
      <c r="JN24">
        <v>16.4729</v>
      </c>
      <c r="JO24">
        <v>27.7732</v>
      </c>
      <c r="JP24">
        <v>71.0677</v>
      </c>
      <c r="JQ24">
        <v>25</v>
      </c>
      <c r="JR24">
        <v>299.611</v>
      </c>
      <c r="JS24">
        <v>18.2788</v>
      </c>
      <c r="JT24">
        <v>100.625</v>
      </c>
      <c r="JU24">
        <v>100.722</v>
      </c>
    </row>
    <row r="25" spans="1:281">
      <c r="A25">
        <v>9</v>
      </c>
      <c r="B25">
        <v>1659112398.1</v>
      </c>
      <c r="C25">
        <v>40</v>
      </c>
      <c r="D25" t="s">
        <v>440</v>
      </c>
      <c r="E25" t="s">
        <v>441</v>
      </c>
      <c r="F25">
        <v>5</v>
      </c>
      <c r="G25" t="s">
        <v>415</v>
      </c>
      <c r="H25" t="s">
        <v>416</v>
      </c>
      <c r="I25">
        <v>1659112390.314285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321.0643330629612</v>
      </c>
      <c r="AK25">
        <v>315.4325999999998</v>
      </c>
      <c r="AL25">
        <v>-3.132181723983092</v>
      </c>
      <c r="AM25">
        <v>65.00448903359681</v>
      </c>
      <c r="AN25">
        <f>(AP25 - AO25 + DI25*1E3/(8.314*(DK25+273.15)) * AR25/DH25 * AQ25) * DH25/(100*CV25) * 1000/(1000 - AP25)</f>
        <v>0</v>
      </c>
      <c r="AO25">
        <v>18.24872804454546</v>
      </c>
      <c r="AP25">
        <v>23.40547212121211</v>
      </c>
      <c r="AQ25">
        <v>-7.639644128780676E-06</v>
      </c>
      <c r="AR25">
        <v>88.8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417</v>
      </c>
      <c r="AY25" t="s">
        <v>417</v>
      </c>
      <c r="AZ25">
        <v>0</v>
      </c>
      <c r="BA25">
        <v>0</v>
      </c>
      <c r="BB25">
        <f>1-AZ25/BA25</f>
        <v>0</v>
      </c>
      <c r="BC25">
        <v>0</v>
      </c>
      <c r="BD25" t="s">
        <v>417</v>
      </c>
      <c r="BE25" t="s">
        <v>417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418</v>
      </c>
      <c r="CY25">
        <v>2</v>
      </c>
      <c r="CZ25" t="b">
        <v>1</v>
      </c>
      <c r="DA25">
        <v>1659112390.314285</v>
      </c>
      <c r="DB25">
        <v>330.2157857142857</v>
      </c>
      <c r="DC25">
        <v>331.27525</v>
      </c>
      <c r="DD25">
        <v>23.40906071428571</v>
      </c>
      <c r="DE25">
        <v>18.24820357142857</v>
      </c>
      <c r="DF25">
        <v>332.5870357142857</v>
      </c>
      <c r="DG25">
        <v>23.48848214285715</v>
      </c>
      <c r="DH25">
        <v>500.0461428571428</v>
      </c>
      <c r="DI25">
        <v>90.73958214285713</v>
      </c>
      <c r="DJ25">
        <v>0.1000082071428571</v>
      </c>
      <c r="DK25">
        <v>27.2352</v>
      </c>
      <c r="DL25">
        <v>27.24987142857142</v>
      </c>
      <c r="DM25">
        <v>999.9000000000002</v>
      </c>
      <c r="DN25">
        <v>0</v>
      </c>
      <c r="DO25">
        <v>0</v>
      </c>
      <c r="DP25">
        <v>10007.18321428571</v>
      </c>
      <c r="DQ25">
        <v>0</v>
      </c>
      <c r="DR25">
        <v>7.75664</v>
      </c>
      <c r="DS25">
        <v>-1.059525821428572</v>
      </c>
      <c r="DT25">
        <v>338.1311071428572</v>
      </c>
      <c r="DU25">
        <v>337.4328571428572</v>
      </c>
      <c r="DV25">
        <v>5.160836071428571</v>
      </c>
      <c r="DW25">
        <v>331.27525</v>
      </c>
      <c r="DX25">
        <v>18.24820357142857</v>
      </c>
      <c r="DY25">
        <v>2.124128571428571</v>
      </c>
      <c r="DZ25">
        <v>1.655836071428572</v>
      </c>
      <c r="EA25">
        <v>18.40128214285714</v>
      </c>
      <c r="EB25">
        <v>14.488475</v>
      </c>
      <c r="EC25">
        <v>2000.007857142857</v>
      </c>
      <c r="ED25">
        <v>0.9799979642857144</v>
      </c>
      <c r="EE25">
        <v>0.02000223571428571</v>
      </c>
      <c r="EF25">
        <v>0</v>
      </c>
      <c r="EG25">
        <v>728.039857142857</v>
      </c>
      <c r="EH25">
        <v>5.00097</v>
      </c>
      <c r="EI25">
        <v>14492.33214285714</v>
      </c>
      <c r="EJ25">
        <v>16707.62857142857</v>
      </c>
      <c r="EK25">
        <v>37.75</v>
      </c>
      <c r="EL25">
        <v>38.25</v>
      </c>
      <c r="EM25">
        <v>37.63607142857143</v>
      </c>
      <c r="EN25">
        <v>37.937</v>
      </c>
      <c r="EO25">
        <v>38.437</v>
      </c>
      <c r="EP25">
        <v>1955.106785714285</v>
      </c>
      <c r="EQ25">
        <v>39.90107142857143</v>
      </c>
      <c r="ER25">
        <v>0</v>
      </c>
      <c r="ES25">
        <v>1659112398.2</v>
      </c>
      <c r="ET25">
        <v>0</v>
      </c>
      <c r="EU25">
        <v>727.9736800000001</v>
      </c>
      <c r="EV25">
        <v>-5.321000018426421</v>
      </c>
      <c r="EW25">
        <v>-99.86153844683045</v>
      </c>
      <c r="EX25">
        <v>14490.744</v>
      </c>
      <c r="EY25">
        <v>15</v>
      </c>
      <c r="EZ25">
        <v>0</v>
      </c>
      <c r="FA25" t="s">
        <v>419</v>
      </c>
      <c r="FB25">
        <v>1658962562</v>
      </c>
      <c r="FC25">
        <v>1658962559</v>
      </c>
      <c r="FD25">
        <v>0</v>
      </c>
      <c r="FE25">
        <v>0.025</v>
      </c>
      <c r="FF25">
        <v>-0.013</v>
      </c>
      <c r="FG25">
        <v>-1.97</v>
      </c>
      <c r="FH25">
        <v>-0.111</v>
      </c>
      <c r="FI25">
        <v>420</v>
      </c>
      <c r="FJ25">
        <v>18</v>
      </c>
      <c r="FK25">
        <v>0.6899999999999999</v>
      </c>
      <c r="FL25">
        <v>0.5</v>
      </c>
      <c r="FM25">
        <v>-1.993271</v>
      </c>
      <c r="FN25">
        <v>19.56101966550523</v>
      </c>
      <c r="FO25">
        <v>1.940383026189078</v>
      </c>
      <c r="FP25">
        <v>0</v>
      </c>
      <c r="FQ25">
        <v>728.2762647058823</v>
      </c>
      <c r="FR25">
        <v>-5.685301767977607</v>
      </c>
      <c r="FS25">
        <v>0.6185118910276243</v>
      </c>
      <c r="FT25">
        <v>0</v>
      </c>
      <c r="FU25">
        <v>5.159596585365854</v>
      </c>
      <c r="FV25">
        <v>0.0008667595818760339</v>
      </c>
      <c r="FW25">
        <v>0.00399701999345493</v>
      </c>
      <c r="FX25">
        <v>1</v>
      </c>
      <c r="FY25">
        <v>1</v>
      </c>
      <c r="FZ25">
        <v>3</v>
      </c>
      <c r="GA25" t="s">
        <v>426</v>
      </c>
      <c r="GB25">
        <v>2.98326</v>
      </c>
      <c r="GC25">
        <v>2.71568</v>
      </c>
      <c r="GD25">
        <v>0.0744133</v>
      </c>
      <c r="GE25">
        <v>0.07302400000000001</v>
      </c>
      <c r="GF25">
        <v>0.105992</v>
      </c>
      <c r="GG25">
        <v>0.08732959999999999</v>
      </c>
      <c r="GH25">
        <v>29307.9</v>
      </c>
      <c r="GI25">
        <v>29502.3</v>
      </c>
      <c r="GJ25">
        <v>29428.1</v>
      </c>
      <c r="GK25">
        <v>29433.3</v>
      </c>
      <c r="GL25">
        <v>34841.8</v>
      </c>
      <c r="GM25">
        <v>35705.7</v>
      </c>
      <c r="GN25">
        <v>41444.8</v>
      </c>
      <c r="GO25">
        <v>41934.4</v>
      </c>
      <c r="GP25">
        <v>1.95672</v>
      </c>
      <c r="GQ25">
        <v>1.9229</v>
      </c>
      <c r="GR25">
        <v>0.106312</v>
      </c>
      <c r="GS25">
        <v>0</v>
      </c>
      <c r="GT25">
        <v>25.5153</v>
      </c>
      <c r="GU25">
        <v>999.9</v>
      </c>
      <c r="GV25">
        <v>54.6</v>
      </c>
      <c r="GW25">
        <v>29.3</v>
      </c>
      <c r="GX25">
        <v>24.6257</v>
      </c>
      <c r="GY25">
        <v>62.8024</v>
      </c>
      <c r="GZ25">
        <v>33.75</v>
      </c>
      <c r="HA25">
        <v>1</v>
      </c>
      <c r="HB25">
        <v>-0.0715498</v>
      </c>
      <c r="HC25">
        <v>0.39402</v>
      </c>
      <c r="HD25">
        <v>20.3847</v>
      </c>
      <c r="HE25">
        <v>5.21654</v>
      </c>
      <c r="HF25">
        <v>12.0099</v>
      </c>
      <c r="HG25">
        <v>4.9886</v>
      </c>
      <c r="HH25">
        <v>3.2885</v>
      </c>
      <c r="HI25">
        <v>9999</v>
      </c>
      <c r="HJ25">
        <v>9999</v>
      </c>
      <c r="HK25">
        <v>9999</v>
      </c>
      <c r="HL25">
        <v>172.3</v>
      </c>
      <c r="HM25">
        <v>1.86707</v>
      </c>
      <c r="HN25">
        <v>1.86615</v>
      </c>
      <c r="HO25">
        <v>1.86565</v>
      </c>
      <c r="HP25">
        <v>1.86554</v>
      </c>
      <c r="HQ25">
        <v>1.86737</v>
      </c>
      <c r="HR25">
        <v>1.86994</v>
      </c>
      <c r="HS25">
        <v>1.86858</v>
      </c>
      <c r="HT25">
        <v>1.86998</v>
      </c>
      <c r="HU25">
        <v>0</v>
      </c>
      <c r="HV25">
        <v>0</v>
      </c>
      <c r="HW25">
        <v>0</v>
      </c>
      <c r="HX25">
        <v>0</v>
      </c>
      <c r="HY25" t="s">
        <v>421</v>
      </c>
      <c r="HZ25" t="s">
        <v>422</v>
      </c>
      <c r="IA25" t="s">
        <v>423</v>
      </c>
      <c r="IB25" t="s">
        <v>423</v>
      </c>
      <c r="IC25" t="s">
        <v>423</v>
      </c>
      <c r="ID25" t="s">
        <v>423</v>
      </c>
      <c r="IE25">
        <v>0</v>
      </c>
      <c r="IF25">
        <v>100</v>
      </c>
      <c r="IG25">
        <v>100</v>
      </c>
      <c r="IH25">
        <v>-2.319</v>
      </c>
      <c r="II25">
        <v>-0.0795</v>
      </c>
      <c r="IJ25">
        <v>-1.577111384215205</v>
      </c>
      <c r="IK25">
        <v>-0.002609718516926934</v>
      </c>
      <c r="IL25">
        <v>7.477057286243006E-07</v>
      </c>
      <c r="IM25">
        <v>-2.446628426827821E-10</v>
      </c>
      <c r="IN25">
        <v>-0.2036813970316619</v>
      </c>
      <c r="IO25">
        <v>-0.007460779758470672</v>
      </c>
      <c r="IP25">
        <v>0.0009378809001863145</v>
      </c>
      <c r="IQ25">
        <v>-1.681860573090938E-05</v>
      </c>
      <c r="IR25">
        <v>18</v>
      </c>
      <c r="IS25">
        <v>2242</v>
      </c>
      <c r="IT25">
        <v>1</v>
      </c>
      <c r="IU25">
        <v>24</v>
      </c>
      <c r="IV25">
        <v>2497.3</v>
      </c>
      <c r="IW25">
        <v>2497.3</v>
      </c>
      <c r="IX25">
        <v>0.789795</v>
      </c>
      <c r="IY25">
        <v>2.23145</v>
      </c>
      <c r="IZ25">
        <v>1.39648</v>
      </c>
      <c r="JA25">
        <v>2.34741</v>
      </c>
      <c r="JB25">
        <v>1.49536</v>
      </c>
      <c r="JC25">
        <v>2.39624</v>
      </c>
      <c r="JD25">
        <v>33.8509</v>
      </c>
      <c r="JE25">
        <v>15.0689</v>
      </c>
      <c r="JF25">
        <v>18</v>
      </c>
      <c r="JG25">
        <v>517.505</v>
      </c>
      <c r="JH25">
        <v>451.431</v>
      </c>
      <c r="JI25">
        <v>25.0005</v>
      </c>
      <c r="JJ25">
        <v>26.4399</v>
      </c>
      <c r="JK25">
        <v>30.0003</v>
      </c>
      <c r="JL25">
        <v>26.3862</v>
      </c>
      <c r="JM25">
        <v>26.3223</v>
      </c>
      <c r="JN25">
        <v>15.8256</v>
      </c>
      <c r="JO25">
        <v>27.7732</v>
      </c>
      <c r="JP25">
        <v>70.6955</v>
      </c>
      <c r="JQ25">
        <v>25</v>
      </c>
      <c r="JR25">
        <v>279.575</v>
      </c>
      <c r="JS25">
        <v>18.2788</v>
      </c>
      <c r="JT25">
        <v>100.625</v>
      </c>
      <c r="JU25">
        <v>100.721</v>
      </c>
    </row>
    <row r="26" spans="1:281">
      <c r="A26">
        <v>10</v>
      </c>
      <c r="B26">
        <v>1659112403.1</v>
      </c>
      <c r="C26">
        <v>45</v>
      </c>
      <c r="D26" t="s">
        <v>442</v>
      </c>
      <c r="E26" t="s">
        <v>443</v>
      </c>
      <c r="F26">
        <v>5</v>
      </c>
      <c r="G26" t="s">
        <v>415</v>
      </c>
      <c r="H26" t="s">
        <v>416</v>
      </c>
      <c r="I26">
        <v>1659112395.6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304.1755497460372</v>
      </c>
      <c r="AK26">
        <v>299.7976666666667</v>
      </c>
      <c r="AL26">
        <v>-3.127558345134171</v>
      </c>
      <c r="AM26">
        <v>65.00448903359681</v>
      </c>
      <c r="AN26">
        <f>(AP26 - AO26 + DI26*1E3/(8.314*(DK26+273.15)) * AR26/DH26 * AQ26) * DH26/(100*CV26) * 1000/(1000 - AP26)</f>
        <v>0</v>
      </c>
      <c r="AO26">
        <v>18.25422769121212</v>
      </c>
      <c r="AP26">
        <v>23.41286</v>
      </c>
      <c r="AQ26">
        <v>1.484643693552632E-05</v>
      </c>
      <c r="AR26">
        <v>88.8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417</v>
      </c>
      <c r="AY26" t="s">
        <v>417</v>
      </c>
      <c r="AZ26">
        <v>0</v>
      </c>
      <c r="BA26">
        <v>0</v>
      </c>
      <c r="BB26">
        <f>1-AZ26/BA26</f>
        <v>0</v>
      </c>
      <c r="BC26">
        <v>0</v>
      </c>
      <c r="BD26" t="s">
        <v>417</v>
      </c>
      <c r="BE26" t="s">
        <v>417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418</v>
      </c>
      <c r="CY26">
        <v>2</v>
      </c>
      <c r="CZ26" t="b">
        <v>1</v>
      </c>
      <c r="DA26">
        <v>1659112395.6</v>
      </c>
      <c r="DB26">
        <v>314.1562592592593</v>
      </c>
      <c r="DC26">
        <v>313.7329259259259</v>
      </c>
      <c r="DD26">
        <v>23.40822222222222</v>
      </c>
      <c r="DE26">
        <v>18.25127777777778</v>
      </c>
      <c r="DF26">
        <v>316.492</v>
      </c>
      <c r="DG26">
        <v>23.48765555555555</v>
      </c>
      <c r="DH26">
        <v>500.0468148148149</v>
      </c>
      <c r="DI26">
        <v>90.73970740740739</v>
      </c>
      <c r="DJ26">
        <v>0.1000230555555555</v>
      </c>
      <c r="DK26">
        <v>27.23636666666667</v>
      </c>
      <c r="DL26">
        <v>27.25237777777778</v>
      </c>
      <c r="DM26">
        <v>999.9000000000001</v>
      </c>
      <c r="DN26">
        <v>0</v>
      </c>
      <c r="DO26">
        <v>0</v>
      </c>
      <c r="DP26">
        <v>10006.17777777778</v>
      </c>
      <c r="DQ26">
        <v>0</v>
      </c>
      <c r="DR26">
        <v>7.75664</v>
      </c>
      <c r="DS26">
        <v>0.4233095185185185</v>
      </c>
      <c r="DT26">
        <v>321.6863333333333</v>
      </c>
      <c r="DU26">
        <v>319.5653333333334</v>
      </c>
      <c r="DV26">
        <v>5.156932222222223</v>
      </c>
      <c r="DW26">
        <v>313.7329259259259</v>
      </c>
      <c r="DX26">
        <v>18.25127777777778</v>
      </c>
      <c r="DY26">
        <v>2.124055925925926</v>
      </c>
      <c r="DZ26">
        <v>1.656116296296297</v>
      </c>
      <c r="EA26">
        <v>18.40073333333333</v>
      </c>
      <c r="EB26">
        <v>14.4911037037037</v>
      </c>
      <c r="EC26">
        <v>1999.987037037037</v>
      </c>
      <c r="ED26">
        <v>0.9799977777777777</v>
      </c>
      <c r="EE26">
        <v>0.02000242222222222</v>
      </c>
      <c r="EF26">
        <v>0</v>
      </c>
      <c r="EG26">
        <v>727.704111111111</v>
      </c>
      <c r="EH26">
        <v>5.00097</v>
      </c>
      <c r="EI26">
        <v>14484.65555555556</v>
      </c>
      <c r="EJ26">
        <v>16707.46296296296</v>
      </c>
      <c r="EK26">
        <v>37.75</v>
      </c>
      <c r="EL26">
        <v>38.25</v>
      </c>
      <c r="EM26">
        <v>37.63877777777778</v>
      </c>
      <c r="EN26">
        <v>37.937</v>
      </c>
      <c r="EO26">
        <v>38.437</v>
      </c>
      <c r="EP26">
        <v>1955.085555555555</v>
      </c>
      <c r="EQ26">
        <v>39.90074074074074</v>
      </c>
      <c r="ER26">
        <v>0</v>
      </c>
      <c r="ES26">
        <v>1659112403</v>
      </c>
      <c r="ET26">
        <v>0</v>
      </c>
      <c r="EU26">
        <v>727.6328400000001</v>
      </c>
      <c r="EV26">
        <v>-3.616846158217492</v>
      </c>
      <c r="EW26">
        <v>-59.46153834279065</v>
      </c>
      <c r="EX26">
        <v>14484.472</v>
      </c>
      <c r="EY26">
        <v>15</v>
      </c>
      <c r="EZ26">
        <v>0</v>
      </c>
      <c r="FA26" t="s">
        <v>419</v>
      </c>
      <c r="FB26">
        <v>1658962562</v>
      </c>
      <c r="FC26">
        <v>1658962559</v>
      </c>
      <c r="FD26">
        <v>0</v>
      </c>
      <c r="FE26">
        <v>0.025</v>
      </c>
      <c r="FF26">
        <v>-0.013</v>
      </c>
      <c r="FG26">
        <v>-1.97</v>
      </c>
      <c r="FH26">
        <v>-0.111</v>
      </c>
      <c r="FI26">
        <v>420</v>
      </c>
      <c r="FJ26">
        <v>18</v>
      </c>
      <c r="FK26">
        <v>0.6899999999999999</v>
      </c>
      <c r="FL26">
        <v>0.5</v>
      </c>
      <c r="FM26">
        <v>-0.7334929512195122</v>
      </c>
      <c r="FN26">
        <v>17.16492777700348</v>
      </c>
      <c r="FO26">
        <v>1.695498891484802</v>
      </c>
      <c r="FP26">
        <v>0</v>
      </c>
      <c r="FQ26">
        <v>727.976088235294</v>
      </c>
      <c r="FR26">
        <v>-4.801909863457148</v>
      </c>
      <c r="FS26">
        <v>0.5537104450165411</v>
      </c>
      <c r="FT26">
        <v>0</v>
      </c>
      <c r="FU26">
        <v>5.159621463414634</v>
      </c>
      <c r="FV26">
        <v>-0.03521874564460108</v>
      </c>
      <c r="FW26">
        <v>0.00398452834738318</v>
      </c>
      <c r="FX26">
        <v>1</v>
      </c>
      <c r="FY26">
        <v>1</v>
      </c>
      <c r="FZ26">
        <v>3</v>
      </c>
      <c r="GA26" t="s">
        <v>426</v>
      </c>
      <c r="GB26">
        <v>2.98333</v>
      </c>
      <c r="GC26">
        <v>2.71562</v>
      </c>
      <c r="GD26">
        <v>0.0713746</v>
      </c>
      <c r="GE26">
        <v>0.0697545</v>
      </c>
      <c r="GF26">
        <v>0.106012</v>
      </c>
      <c r="GG26">
        <v>0.08737739999999999</v>
      </c>
      <c r="GH26">
        <v>29404.2</v>
      </c>
      <c r="GI26">
        <v>29606.2</v>
      </c>
      <c r="GJ26">
        <v>29428.3</v>
      </c>
      <c r="GK26">
        <v>29433.2</v>
      </c>
      <c r="GL26">
        <v>34840.9</v>
      </c>
      <c r="GM26">
        <v>35703.7</v>
      </c>
      <c r="GN26">
        <v>41444.8</v>
      </c>
      <c r="GO26">
        <v>41934.4</v>
      </c>
      <c r="GP26">
        <v>1.95645</v>
      </c>
      <c r="GQ26">
        <v>1.92313</v>
      </c>
      <c r="GR26">
        <v>0.10699</v>
      </c>
      <c r="GS26">
        <v>0</v>
      </c>
      <c r="GT26">
        <v>25.5153</v>
      </c>
      <c r="GU26">
        <v>999.9</v>
      </c>
      <c r="GV26">
        <v>54.6</v>
      </c>
      <c r="GW26">
        <v>29.3</v>
      </c>
      <c r="GX26">
        <v>24.6234</v>
      </c>
      <c r="GY26">
        <v>63.4124</v>
      </c>
      <c r="GZ26">
        <v>33.4415</v>
      </c>
      <c r="HA26">
        <v>1</v>
      </c>
      <c r="HB26">
        <v>-0.07147870000000001</v>
      </c>
      <c r="HC26">
        <v>0.395572</v>
      </c>
      <c r="HD26">
        <v>20.3847</v>
      </c>
      <c r="HE26">
        <v>5.21654</v>
      </c>
      <c r="HF26">
        <v>12.0099</v>
      </c>
      <c r="HG26">
        <v>4.9884</v>
      </c>
      <c r="HH26">
        <v>3.28835</v>
      </c>
      <c r="HI26">
        <v>9999</v>
      </c>
      <c r="HJ26">
        <v>9999</v>
      </c>
      <c r="HK26">
        <v>9999</v>
      </c>
      <c r="HL26">
        <v>172.3</v>
      </c>
      <c r="HM26">
        <v>1.86707</v>
      </c>
      <c r="HN26">
        <v>1.86615</v>
      </c>
      <c r="HO26">
        <v>1.86566</v>
      </c>
      <c r="HP26">
        <v>1.86556</v>
      </c>
      <c r="HQ26">
        <v>1.86737</v>
      </c>
      <c r="HR26">
        <v>1.86992</v>
      </c>
      <c r="HS26">
        <v>1.86856</v>
      </c>
      <c r="HT26">
        <v>1.86999</v>
      </c>
      <c r="HU26">
        <v>0</v>
      </c>
      <c r="HV26">
        <v>0</v>
      </c>
      <c r="HW26">
        <v>0</v>
      </c>
      <c r="HX26">
        <v>0</v>
      </c>
      <c r="HY26" t="s">
        <v>421</v>
      </c>
      <c r="HZ26" t="s">
        <v>422</v>
      </c>
      <c r="IA26" t="s">
        <v>423</v>
      </c>
      <c r="IB26" t="s">
        <v>423</v>
      </c>
      <c r="IC26" t="s">
        <v>423</v>
      </c>
      <c r="ID26" t="s">
        <v>423</v>
      </c>
      <c r="IE26">
        <v>0</v>
      </c>
      <c r="IF26">
        <v>100</v>
      </c>
      <c r="IG26">
        <v>100</v>
      </c>
      <c r="IH26">
        <v>-2.285</v>
      </c>
      <c r="II26">
        <v>-0.0794</v>
      </c>
      <c r="IJ26">
        <v>-1.577111384215205</v>
      </c>
      <c r="IK26">
        <v>-0.002609718516926934</v>
      </c>
      <c r="IL26">
        <v>7.477057286243006E-07</v>
      </c>
      <c r="IM26">
        <v>-2.446628426827821E-10</v>
      </c>
      <c r="IN26">
        <v>-0.2036813970316619</v>
      </c>
      <c r="IO26">
        <v>-0.007460779758470672</v>
      </c>
      <c r="IP26">
        <v>0.0009378809001863145</v>
      </c>
      <c r="IQ26">
        <v>-1.681860573090938E-05</v>
      </c>
      <c r="IR26">
        <v>18</v>
      </c>
      <c r="IS26">
        <v>2242</v>
      </c>
      <c r="IT26">
        <v>1</v>
      </c>
      <c r="IU26">
        <v>24</v>
      </c>
      <c r="IV26">
        <v>2497.4</v>
      </c>
      <c r="IW26">
        <v>2497.4</v>
      </c>
      <c r="IX26">
        <v>0.753174</v>
      </c>
      <c r="IY26">
        <v>2.23999</v>
      </c>
      <c r="IZ26">
        <v>1.39648</v>
      </c>
      <c r="JA26">
        <v>2.34741</v>
      </c>
      <c r="JB26">
        <v>1.49536</v>
      </c>
      <c r="JC26">
        <v>2.3291</v>
      </c>
      <c r="JD26">
        <v>33.8509</v>
      </c>
      <c r="JE26">
        <v>15.0602</v>
      </c>
      <c r="JF26">
        <v>18</v>
      </c>
      <c r="JG26">
        <v>517.3440000000001</v>
      </c>
      <c r="JH26">
        <v>451.587</v>
      </c>
      <c r="JI26">
        <v>25.0004</v>
      </c>
      <c r="JJ26">
        <v>26.4422</v>
      </c>
      <c r="JK26">
        <v>30.0003</v>
      </c>
      <c r="JL26">
        <v>26.3882</v>
      </c>
      <c r="JM26">
        <v>26.3243</v>
      </c>
      <c r="JN26">
        <v>15.0932</v>
      </c>
      <c r="JO26">
        <v>27.7732</v>
      </c>
      <c r="JP26">
        <v>70.6955</v>
      </c>
      <c r="JQ26">
        <v>25</v>
      </c>
      <c r="JR26">
        <v>266.218</v>
      </c>
      <c r="JS26">
        <v>18.2788</v>
      </c>
      <c r="JT26">
        <v>100.625</v>
      </c>
      <c r="JU26">
        <v>100.721</v>
      </c>
    </row>
    <row r="27" spans="1:281">
      <c r="A27">
        <v>11</v>
      </c>
      <c r="B27">
        <v>1659112408.1</v>
      </c>
      <c r="C27">
        <v>50</v>
      </c>
      <c r="D27" t="s">
        <v>444</v>
      </c>
      <c r="E27" t="s">
        <v>445</v>
      </c>
      <c r="F27">
        <v>5</v>
      </c>
      <c r="G27" t="s">
        <v>415</v>
      </c>
      <c r="H27" t="s">
        <v>416</v>
      </c>
      <c r="I27">
        <v>1659112400.314285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287.3280860653009</v>
      </c>
      <c r="AK27">
        <v>284.126812121212</v>
      </c>
      <c r="AL27">
        <v>-3.133222117074389</v>
      </c>
      <c r="AM27">
        <v>65.00448903359681</v>
      </c>
      <c r="AN27">
        <f>(AP27 - AO27 + DI27*1E3/(8.314*(DK27+273.15)) * AR27/DH27 * AQ27) * DH27/(100*CV27) * 1000/(1000 - AP27)</f>
        <v>0</v>
      </c>
      <c r="AO27">
        <v>18.26761222606061</v>
      </c>
      <c r="AP27">
        <v>23.42077757575757</v>
      </c>
      <c r="AQ27">
        <v>1.456938789657427E-05</v>
      </c>
      <c r="AR27">
        <v>88.8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417</v>
      </c>
      <c r="AY27" t="s">
        <v>417</v>
      </c>
      <c r="AZ27">
        <v>0</v>
      </c>
      <c r="BA27">
        <v>0</v>
      </c>
      <c r="BB27">
        <f>1-AZ27/BA27</f>
        <v>0</v>
      </c>
      <c r="BC27">
        <v>0</v>
      </c>
      <c r="BD27" t="s">
        <v>417</v>
      </c>
      <c r="BE27" t="s">
        <v>417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418</v>
      </c>
      <c r="CY27">
        <v>2</v>
      </c>
      <c r="CZ27" t="b">
        <v>1</v>
      </c>
      <c r="DA27">
        <v>1659112400.314285</v>
      </c>
      <c r="DB27">
        <v>299.7539642857142</v>
      </c>
      <c r="DC27">
        <v>298.11175</v>
      </c>
      <c r="DD27">
        <v>23.41095357142857</v>
      </c>
      <c r="DE27">
        <v>18.25751071428571</v>
      </c>
      <c r="DF27">
        <v>302.0576428571429</v>
      </c>
      <c r="DG27">
        <v>23.49036428571429</v>
      </c>
      <c r="DH27">
        <v>500.0477142857143</v>
      </c>
      <c r="DI27">
        <v>90.74013214285715</v>
      </c>
      <c r="DJ27">
        <v>0.09996969285714287</v>
      </c>
      <c r="DK27">
        <v>27.2369</v>
      </c>
      <c r="DL27">
        <v>27.25694285714286</v>
      </c>
      <c r="DM27">
        <v>999.9000000000002</v>
      </c>
      <c r="DN27">
        <v>0</v>
      </c>
      <c r="DO27">
        <v>0</v>
      </c>
      <c r="DP27">
        <v>10007.49857142857</v>
      </c>
      <c r="DQ27">
        <v>0</v>
      </c>
      <c r="DR27">
        <v>7.75664</v>
      </c>
      <c r="DS27">
        <v>1.64216175</v>
      </c>
      <c r="DT27">
        <v>306.9395357142857</v>
      </c>
      <c r="DU27">
        <v>303.6556071428571</v>
      </c>
      <c r="DV27">
        <v>5.153441071428572</v>
      </c>
      <c r="DW27">
        <v>298.11175</v>
      </c>
      <c r="DX27">
        <v>18.25751071428571</v>
      </c>
      <c r="DY27">
        <v>2.124313214285714</v>
      </c>
      <c r="DZ27">
        <v>1.656688928571429</v>
      </c>
      <c r="EA27">
        <v>18.40266785714286</v>
      </c>
      <c r="EB27">
        <v>14.49644642857143</v>
      </c>
      <c r="EC27">
        <v>1999.993928571428</v>
      </c>
      <c r="ED27">
        <v>0.97999775</v>
      </c>
      <c r="EE27">
        <v>0.02000245</v>
      </c>
      <c r="EF27">
        <v>0</v>
      </c>
      <c r="EG27">
        <v>727.5768214285714</v>
      </c>
      <c r="EH27">
        <v>5.00097</v>
      </c>
      <c r="EI27">
        <v>14481.76785714286</v>
      </c>
      <c r="EJ27">
        <v>16707.51785714286</v>
      </c>
      <c r="EK27">
        <v>37.75</v>
      </c>
      <c r="EL27">
        <v>38.25</v>
      </c>
      <c r="EM27">
        <v>37.64714285714285</v>
      </c>
      <c r="EN27">
        <v>37.937</v>
      </c>
      <c r="EO27">
        <v>38.437</v>
      </c>
      <c r="EP27">
        <v>1955.090357142858</v>
      </c>
      <c r="EQ27">
        <v>39.90071428571429</v>
      </c>
      <c r="ER27">
        <v>0</v>
      </c>
      <c r="ES27">
        <v>1659112408.4</v>
      </c>
      <c r="ET27">
        <v>0</v>
      </c>
      <c r="EU27">
        <v>727.477</v>
      </c>
      <c r="EV27">
        <v>-0.2789059746289859</v>
      </c>
      <c r="EW27">
        <v>-11.40170933713689</v>
      </c>
      <c r="EX27">
        <v>14481.65769230769</v>
      </c>
      <c r="EY27">
        <v>15</v>
      </c>
      <c r="EZ27">
        <v>0</v>
      </c>
      <c r="FA27" t="s">
        <v>419</v>
      </c>
      <c r="FB27">
        <v>1658962562</v>
      </c>
      <c r="FC27">
        <v>1658962559</v>
      </c>
      <c r="FD27">
        <v>0</v>
      </c>
      <c r="FE27">
        <v>0.025</v>
      </c>
      <c r="FF27">
        <v>-0.013</v>
      </c>
      <c r="FG27">
        <v>-1.97</v>
      </c>
      <c r="FH27">
        <v>-0.111</v>
      </c>
      <c r="FI27">
        <v>420</v>
      </c>
      <c r="FJ27">
        <v>18</v>
      </c>
      <c r="FK27">
        <v>0.6899999999999999</v>
      </c>
      <c r="FL27">
        <v>0.5</v>
      </c>
      <c r="FM27">
        <v>0.9281841219512195</v>
      </c>
      <c r="FN27">
        <v>15.65791848083623</v>
      </c>
      <c r="FO27">
        <v>1.544457254158019</v>
      </c>
      <c r="FP27">
        <v>0</v>
      </c>
      <c r="FQ27">
        <v>727.657</v>
      </c>
      <c r="FR27">
        <v>-2.173292590937087</v>
      </c>
      <c r="FS27">
        <v>0.3881043674064977</v>
      </c>
      <c r="FT27">
        <v>0</v>
      </c>
      <c r="FU27">
        <v>5.155540731707316</v>
      </c>
      <c r="FV27">
        <v>-0.04618996515679748</v>
      </c>
      <c r="FW27">
        <v>0.004858897491248151</v>
      </c>
      <c r="FX27">
        <v>1</v>
      </c>
      <c r="FY27">
        <v>1</v>
      </c>
      <c r="FZ27">
        <v>3</v>
      </c>
      <c r="GA27" t="s">
        <v>426</v>
      </c>
      <c r="GB27">
        <v>2.9833</v>
      </c>
      <c r="GC27">
        <v>2.71582</v>
      </c>
      <c r="GD27">
        <v>0.06826889999999999</v>
      </c>
      <c r="GE27">
        <v>0.0664135</v>
      </c>
      <c r="GF27">
        <v>0.106037</v>
      </c>
      <c r="GG27">
        <v>0.08738890000000001</v>
      </c>
      <c r="GH27">
        <v>29502.1</v>
      </c>
      <c r="GI27">
        <v>29712.8</v>
      </c>
      <c r="GJ27">
        <v>29427.8</v>
      </c>
      <c r="GK27">
        <v>29433.5</v>
      </c>
      <c r="GL27">
        <v>34839.5</v>
      </c>
      <c r="GM27">
        <v>35703.2</v>
      </c>
      <c r="GN27">
        <v>41444.4</v>
      </c>
      <c r="GO27">
        <v>41934.4</v>
      </c>
      <c r="GP27">
        <v>1.9565</v>
      </c>
      <c r="GQ27">
        <v>1.92288</v>
      </c>
      <c r="GR27">
        <v>0.106759</v>
      </c>
      <c r="GS27">
        <v>0</v>
      </c>
      <c r="GT27">
        <v>25.5175</v>
      </c>
      <c r="GU27">
        <v>999.9</v>
      </c>
      <c r="GV27">
        <v>54.6</v>
      </c>
      <c r="GW27">
        <v>29.3</v>
      </c>
      <c r="GX27">
        <v>24.6233</v>
      </c>
      <c r="GY27">
        <v>63.0324</v>
      </c>
      <c r="GZ27">
        <v>33.6258</v>
      </c>
      <c r="HA27">
        <v>1</v>
      </c>
      <c r="HB27">
        <v>-0.0711992</v>
      </c>
      <c r="HC27">
        <v>0.395771</v>
      </c>
      <c r="HD27">
        <v>20.3848</v>
      </c>
      <c r="HE27">
        <v>5.21684</v>
      </c>
      <c r="HF27">
        <v>12.0099</v>
      </c>
      <c r="HG27">
        <v>4.98885</v>
      </c>
      <c r="HH27">
        <v>3.28848</v>
      </c>
      <c r="HI27">
        <v>9999</v>
      </c>
      <c r="HJ27">
        <v>9999</v>
      </c>
      <c r="HK27">
        <v>9999</v>
      </c>
      <c r="HL27">
        <v>172.3</v>
      </c>
      <c r="HM27">
        <v>1.86707</v>
      </c>
      <c r="HN27">
        <v>1.86615</v>
      </c>
      <c r="HO27">
        <v>1.86563</v>
      </c>
      <c r="HP27">
        <v>1.86555</v>
      </c>
      <c r="HQ27">
        <v>1.86737</v>
      </c>
      <c r="HR27">
        <v>1.86993</v>
      </c>
      <c r="HS27">
        <v>1.86854</v>
      </c>
      <c r="HT27">
        <v>1.86998</v>
      </c>
      <c r="HU27">
        <v>0</v>
      </c>
      <c r="HV27">
        <v>0</v>
      </c>
      <c r="HW27">
        <v>0</v>
      </c>
      <c r="HX27">
        <v>0</v>
      </c>
      <c r="HY27" t="s">
        <v>421</v>
      </c>
      <c r="HZ27" t="s">
        <v>422</v>
      </c>
      <c r="IA27" t="s">
        <v>423</v>
      </c>
      <c r="IB27" t="s">
        <v>423</v>
      </c>
      <c r="IC27" t="s">
        <v>423</v>
      </c>
      <c r="ID27" t="s">
        <v>423</v>
      </c>
      <c r="IE27">
        <v>0</v>
      </c>
      <c r="IF27">
        <v>100</v>
      </c>
      <c r="IG27">
        <v>100</v>
      </c>
      <c r="IH27">
        <v>-2.25</v>
      </c>
      <c r="II27">
        <v>-0.0794</v>
      </c>
      <c r="IJ27">
        <v>-1.577111384215205</v>
      </c>
      <c r="IK27">
        <v>-0.002609718516926934</v>
      </c>
      <c r="IL27">
        <v>7.477057286243006E-07</v>
      </c>
      <c r="IM27">
        <v>-2.446628426827821E-10</v>
      </c>
      <c r="IN27">
        <v>-0.2036813970316619</v>
      </c>
      <c r="IO27">
        <v>-0.007460779758470672</v>
      </c>
      <c r="IP27">
        <v>0.0009378809001863145</v>
      </c>
      <c r="IQ27">
        <v>-1.681860573090938E-05</v>
      </c>
      <c r="IR27">
        <v>18</v>
      </c>
      <c r="IS27">
        <v>2242</v>
      </c>
      <c r="IT27">
        <v>1</v>
      </c>
      <c r="IU27">
        <v>24</v>
      </c>
      <c r="IV27">
        <v>2497.4</v>
      </c>
      <c r="IW27">
        <v>2497.5</v>
      </c>
      <c r="IX27">
        <v>0.720215</v>
      </c>
      <c r="IY27">
        <v>2.24365</v>
      </c>
      <c r="IZ27">
        <v>1.39648</v>
      </c>
      <c r="JA27">
        <v>2.34741</v>
      </c>
      <c r="JB27">
        <v>1.49536</v>
      </c>
      <c r="JC27">
        <v>2.39136</v>
      </c>
      <c r="JD27">
        <v>33.8509</v>
      </c>
      <c r="JE27">
        <v>15.0602</v>
      </c>
      <c r="JF27">
        <v>18</v>
      </c>
      <c r="JG27">
        <v>517.393</v>
      </c>
      <c r="JH27">
        <v>451.442</v>
      </c>
      <c r="JI27">
        <v>25</v>
      </c>
      <c r="JJ27">
        <v>26.4441</v>
      </c>
      <c r="JK27">
        <v>30.0001</v>
      </c>
      <c r="JL27">
        <v>26.3901</v>
      </c>
      <c r="JM27">
        <v>26.3256</v>
      </c>
      <c r="JN27">
        <v>14.4333</v>
      </c>
      <c r="JO27">
        <v>27.7732</v>
      </c>
      <c r="JP27">
        <v>70.6955</v>
      </c>
      <c r="JQ27">
        <v>25</v>
      </c>
      <c r="JR27">
        <v>246.183</v>
      </c>
      <c r="JS27">
        <v>18.2788</v>
      </c>
      <c r="JT27">
        <v>100.624</v>
      </c>
      <c r="JU27">
        <v>100.721</v>
      </c>
    </row>
    <row r="28" spans="1:281">
      <c r="A28">
        <v>12</v>
      </c>
      <c r="B28">
        <v>1659112413.1</v>
      </c>
      <c r="C28">
        <v>55</v>
      </c>
      <c r="D28" t="s">
        <v>446</v>
      </c>
      <c r="E28" t="s">
        <v>447</v>
      </c>
      <c r="F28">
        <v>5</v>
      </c>
      <c r="G28" t="s">
        <v>415</v>
      </c>
      <c r="H28" t="s">
        <v>416</v>
      </c>
      <c r="I28">
        <v>1659112405.6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270.5022560614261</v>
      </c>
      <c r="AK28">
        <v>268.4253575757575</v>
      </c>
      <c r="AL28">
        <v>-3.135577567482057</v>
      </c>
      <c r="AM28">
        <v>65.00448903359681</v>
      </c>
      <c r="AN28">
        <f>(AP28 - AO28 + DI28*1E3/(8.314*(DK28+273.15)) * AR28/DH28 * AQ28) * DH28/(100*CV28) * 1000/(1000 - AP28)</f>
        <v>0</v>
      </c>
      <c r="AO28">
        <v>18.26836466606061</v>
      </c>
      <c r="AP28">
        <v>23.42392666666666</v>
      </c>
      <c r="AQ28">
        <v>4.848407371805982E-06</v>
      </c>
      <c r="AR28">
        <v>88.8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417</v>
      </c>
      <c r="AY28" t="s">
        <v>417</v>
      </c>
      <c r="AZ28">
        <v>0</v>
      </c>
      <c r="BA28">
        <v>0</v>
      </c>
      <c r="BB28">
        <f>1-AZ28/BA28</f>
        <v>0</v>
      </c>
      <c r="BC28">
        <v>0</v>
      </c>
      <c r="BD28" t="s">
        <v>417</v>
      </c>
      <c r="BE28" t="s">
        <v>417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418</v>
      </c>
      <c r="CY28">
        <v>2</v>
      </c>
      <c r="CZ28" t="b">
        <v>1</v>
      </c>
      <c r="DA28">
        <v>1659112405.6</v>
      </c>
      <c r="DB28">
        <v>283.5791851851852</v>
      </c>
      <c r="DC28">
        <v>280.6200370370371</v>
      </c>
      <c r="DD28">
        <v>23.41664074074074</v>
      </c>
      <c r="DE28">
        <v>18.26432222222222</v>
      </c>
      <c r="DF28">
        <v>285.8466296296296</v>
      </c>
      <c r="DG28">
        <v>23.49601851851851</v>
      </c>
      <c r="DH28">
        <v>500.0467407407409</v>
      </c>
      <c r="DI28">
        <v>90.74030740740739</v>
      </c>
      <c r="DJ28">
        <v>0.09998772592592592</v>
      </c>
      <c r="DK28">
        <v>27.23777407407407</v>
      </c>
      <c r="DL28">
        <v>27.26400740740741</v>
      </c>
      <c r="DM28">
        <v>999.9000000000001</v>
      </c>
      <c r="DN28">
        <v>0</v>
      </c>
      <c r="DO28">
        <v>0</v>
      </c>
      <c r="DP28">
        <v>10005.59629629629</v>
      </c>
      <c r="DQ28">
        <v>0</v>
      </c>
      <c r="DR28">
        <v>7.75664</v>
      </c>
      <c r="DS28">
        <v>2.958992222222222</v>
      </c>
      <c r="DT28">
        <v>290.3785555555556</v>
      </c>
      <c r="DU28">
        <v>285.8406296296296</v>
      </c>
      <c r="DV28">
        <v>5.152324814814815</v>
      </c>
      <c r="DW28">
        <v>280.6200370370371</v>
      </c>
      <c r="DX28">
        <v>18.26432222222222</v>
      </c>
      <c r="DY28">
        <v>2.124833333333333</v>
      </c>
      <c r="DZ28">
        <v>1.65731</v>
      </c>
      <c r="EA28">
        <v>18.40657407407408</v>
      </c>
      <c r="EB28">
        <v>14.50224444444444</v>
      </c>
      <c r="EC28">
        <v>1999.98925925926</v>
      </c>
      <c r="ED28">
        <v>0.9799976666666667</v>
      </c>
      <c r="EE28">
        <v>0.02000253333333333</v>
      </c>
      <c r="EF28">
        <v>0</v>
      </c>
      <c r="EG28">
        <v>727.6478518518519</v>
      </c>
      <c r="EH28">
        <v>5.00097</v>
      </c>
      <c r="EI28">
        <v>14482.32592592592</v>
      </c>
      <c r="EJ28">
        <v>16707.48518518519</v>
      </c>
      <c r="EK28">
        <v>37.75</v>
      </c>
      <c r="EL28">
        <v>38.25</v>
      </c>
      <c r="EM28">
        <v>37.63877777777778</v>
      </c>
      <c r="EN28">
        <v>37.937</v>
      </c>
      <c r="EO28">
        <v>38.437</v>
      </c>
      <c r="EP28">
        <v>1955.082962962962</v>
      </c>
      <c r="EQ28">
        <v>39.90037037037037</v>
      </c>
      <c r="ER28">
        <v>0</v>
      </c>
      <c r="ES28">
        <v>1659112413.2</v>
      </c>
      <c r="ET28">
        <v>0</v>
      </c>
      <c r="EU28">
        <v>727.5905</v>
      </c>
      <c r="EV28">
        <v>2.931384618494151</v>
      </c>
      <c r="EW28">
        <v>37.45982909785077</v>
      </c>
      <c r="EX28">
        <v>14482.67307692308</v>
      </c>
      <c r="EY28">
        <v>15</v>
      </c>
      <c r="EZ28">
        <v>0</v>
      </c>
      <c r="FA28" t="s">
        <v>419</v>
      </c>
      <c r="FB28">
        <v>1658962562</v>
      </c>
      <c r="FC28">
        <v>1658962559</v>
      </c>
      <c r="FD28">
        <v>0</v>
      </c>
      <c r="FE28">
        <v>0.025</v>
      </c>
      <c r="FF28">
        <v>-0.013</v>
      </c>
      <c r="FG28">
        <v>-1.97</v>
      </c>
      <c r="FH28">
        <v>-0.111</v>
      </c>
      <c r="FI28">
        <v>420</v>
      </c>
      <c r="FJ28">
        <v>18</v>
      </c>
      <c r="FK28">
        <v>0.6899999999999999</v>
      </c>
      <c r="FL28">
        <v>0.5</v>
      </c>
      <c r="FM28">
        <v>2.201896853658536</v>
      </c>
      <c r="FN28">
        <v>14.99083308710801</v>
      </c>
      <c r="FO28">
        <v>1.478625310563548</v>
      </c>
      <c r="FP28">
        <v>0</v>
      </c>
      <c r="FQ28">
        <v>727.5709705882354</v>
      </c>
      <c r="FR28">
        <v>1.158365163601601</v>
      </c>
      <c r="FS28">
        <v>0.3278174245534048</v>
      </c>
      <c r="FT28">
        <v>0</v>
      </c>
      <c r="FU28">
        <v>5.153548292682927</v>
      </c>
      <c r="FV28">
        <v>-0.01674815331010262</v>
      </c>
      <c r="FW28">
        <v>0.003123790616666782</v>
      </c>
      <c r="FX28">
        <v>1</v>
      </c>
      <c r="FY28">
        <v>1</v>
      </c>
      <c r="FZ28">
        <v>3</v>
      </c>
      <c r="GA28" t="s">
        <v>426</v>
      </c>
      <c r="GB28">
        <v>2.98331</v>
      </c>
      <c r="GC28">
        <v>2.71563</v>
      </c>
      <c r="GD28">
        <v>0.0650907</v>
      </c>
      <c r="GE28">
        <v>0.06301</v>
      </c>
      <c r="GF28">
        <v>0.106049</v>
      </c>
      <c r="GG28">
        <v>0.08739379999999999</v>
      </c>
      <c r="GH28">
        <v>29603.1</v>
      </c>
      <c r="GI28">
        <v>29820.9</v>
      </c>
      <c r="GJ28">
        <v>29428.2</v>
      </c>
      <c r="GK28">
        <v>29433.3</v>
      </c>
      <c r="GL28">
        <v>34839.4</v>
      </c>
      <c r="GM28">
        <v>35702.7</v>
      </c>
      <c r="GN28">
        <v>41444.9</v>
      </c>
      <c r="GO28">
        <v>41934.2</v>
      </c>
      <c r="GP28">
        <v>1.9566</v>
      </c>
      <c r="GQ28">
        <v>1.9228</v>
      </c>
      <c r="GR28">
        <v>0.106655</v>
      </c>
      <c r="GS28">
        <v>0</v>
      </c>
      <c r="GT28">
        <v>25.5197</v>
      </c>
      <c r="GU28">
        <v>999.9</v>
      </c>
      <c r="GV28">
        <v>54.6</v>
      </c>
      <c r="GW28">
        <v>29.3</v>
      </c>
      <c r="GX28">
        <v>24.6245</v>
      </c>
      <c r="GY28">
        <v>63.1624</v>
      </c>
      <c r="GZ28">
        <v>33.6779</v>
      </c>
      <c r="HA28">
        <v>1</v>
      </c>
      <c r="HB28">
        <v>-0.0711611</v>
      </c>
      <c r="HC28">
        <v>0.396288</v>
      </c>
      <c r="HD28">
        <v>20.3847</v>
      </c>
      <c r="HE28">
        <v>5.21789</v>
      </c>
      <c r="HF28">
        <v>12.0099</v>
      </c>
      <c r="HG28">
        <v>4.98925</v>
      </c>
      <c r="HH28">
        <v>3.28865</v>
      </c>
      <c r="HI28">
        <v>9999</v>
      </c>
      <c r="HJ28">
        <v>9999</v>
      </c>
      <c r="HK28">
        <v>9999</v>
      </c>
      <c r="HL28">
        <v>172.3</v>
      </c>
      <c r="HM28">
        <v>1.86707</v>
      </c>
      <c r="HN28">
        <v>1.86615</v>
      </c>
      <c r="HO28">
        <v>1.86563</v>
      </c>
      <c r="HP28">
        <v>1.86554</v>
      </c>
      <c r="HQ28">
        <v>1.86737</v>
      </c>
      <c r="HR28">
        <v>1.86991</v>
      </c>
      <c r="HS28">
        <v>1.86856</v>
      </c>
      <c r="HT28">
        <v>1.86997</v>
      </c>
      <c r="HU28">
        <v>0</v>
      </c>
      <c r="HV28">
        <v>0</v>
      </c>
      <c r="HW28">
        <v>0</v>
      </c>
      <c r="HX28">
        <v>0</v>
      </c>
      <c r="HY28" t="s">
        <v>421</v>
      </c>
      <c r="HZ28" t="s">
        <v>422</v>
      </c>
      <c r="IA28" t="s">
        <v>423</v>
      </c>
      <c r="IB28" t="s">
        <v>423</v>
      </c>
      <c r="IC28" t="s">
        <v>423</v>
      </c>
      <c r="ID28" t="s">
        <v>423</v>
      </c>
      <c r="IE28">
        <v>0</v>
      </c>
      <c r="IF28">
        <v>100</v>
      </c>
      <c r="IG28">
        <v>100</v>
      </c>
      <c r="IH28">
        <v>-2.216</v>
      </c>
      <c r="II28">
        <v>-0.0793</v>
      </c>
      <c r="IJ28">
        <v>-1.577111384215205</v>
      </c>
      <c r="IK28">
        <v>-0.002609718516926934</v>
      </c>
      <c r="IL28">
        <v>7.477057286243006E-07</v>
      </c>
      <c r="IM28">
        <v>-2.446628426827821E-10</v>
      </c>
      <c r="IN28">
        <v>-0.2036813970316619</v>
      </c>
      <c r="IO28">
        <v>-0.007460779758470672</v>
      </c>
      <c r="IP28">
        <v>0.0009378809001863145</v>
      </c>
      <c r="IQ28">
        <v>-1.681860573090938E-05</v>
      </c>
      <c r="IR28">
        <v>18</v>
      </c>
      <c r="IS28">
        <v>2242</v>
      </c>
      <c r="IT28">
        <v>1</v>
      </c>
      <c r="IU28">
        <v>24</v>
      </c>
      <c r="IV28">
        <v>2497.5</v>
      </c>
      <c r="IW28">
        <v>2497.6</v>
      </c>
      <c r="IX28">
        <v>0.683594</v>
      </c>
      <c r="IY28">
        <v>2.23877</v>
      </c>
      <c r="IZ28">
        <v>1.39648</v>
      </c>
      <c r="JA28">
        <v>2.34863</v>
      </c>
      <c r="JB28">
        <v>1.49536</v>
      </c>
      <c r="JC28">
        <v>2.37183</v>
      </c>
      <c r="JD28">
        <v>33.8509</v>
      </c>
      <c r="JE28">
        <v>15.0602</v>
      </c>
      <c r="JF28">
        <v>18</v>
      </c>
      <c r="JG28">
        <v>517.4640000000001</v>
      </c>
      <c r="JH28">
        <v>451.405</v>
      </c>
      <c r="JI28">
        <v>25</v>
      </c>
      <c r="JJ28">
        <v>26.4458</v>
      </c>
      <c r="JK28">
        <v>30.0001</v>
      </c>
      <c r="JL28">
        <v>26.3907</v>
      </c>
      <c r="JM28">
        <v>26.3267</v>
      </c>
      <c r="JN28">
        <v>13.6852</v>
      </c>
      <c r="JO28">
        <v>27.7732</v>
      </c>
      <c r="JP28">
        <v>70.6955</v>
      </c>
      <c r="JQ28">
        <v>25</v>
      </c>
      <c r="JR28">
        <v>232.782</v>
      </c>
      <c r="JS28">
        <v>18.2788</v>
      </c>
      <c r="JT28">
        <v>100.625</v>
      </c>
      <c r="JU28">
        <v>100.72</v>
      </c>
    </row>
    <row r="29" spans="1:281">
      <c r="A29">
        <v>13</v>
      </c>
      <c r="B29">
        <v>1659112418.1</v>
      </c>
      <c r="C29">
        <v>60</v>
      </c>
      <c r="D29" t="s">
        <v>448</v>
      </c>
      <c r="E29" t="s">
        <v>449</v>
      </c>
      <c r="F29">
        <v>5</v>
      </c>
      <c r="G29" t="s">
        <v>415</v>
      </c>
      <c r="H29" t="s">
        <v>416</v>
      </c>
      <c r="I29">
        <v>1659112410.314285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253.7002590105461</v>
      </c>
      <c r="AK29">
        <v>252.8045636363636</v>
      </c>
      <c r="AL29">
        <v>-3.121998980874436</v>
      </c>
      <c r="AM29">
        <v>65.00448903359681</v>
      </c>
      <c r="AN29">
        <f>(AP29 - AO29 + DI29*1E3/(8.314*(DK29+273.15)) * AR29/DH29 * AQ29) * DH29/(100*CV29) * 1000/(1000 - AP29)</f>
        <v>0</v>
      </c>
      <c r="AO29">
        <v>18.27056314303032</v>
      </c>
      <c r="AP29">
        <v>23.42409939393938</v>
      </c>
      <c r="AQ29">
        <v>-3.440469081504404E-08</v>
      </c>
      <c r="AR29">
        <v>88.8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417</v>
      </c>
      <c r="AY29" t="s">
        <v>417</v>
      </c>
      <c r="AZ29">
        <v>0</v>
      </c>
      <c r="BA29">
        <v>0</v>
      </c>
      <c r="BB29">
        <f>1-AZ29/BA29</f>
        <v>0</v>
      </c>
      <c r="BC29">
        <v>0</v>
      </c>
      <c r="BD29" t="s">
        <v>417</v>
      </c>
      <c r="BE29" t="s">
        <v>417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418</v>
      </c>
      <c r="CY29">
        <v>2</v>
      </c>
      <c r="CZ29" t="b">
        <v>1</v>
      </c>
      <c r="DA29">
        <v>1659112410.314285</v>
      </c>
      <c r="DB29">
        <v>269.1521785714286</v>
      </c>
      <c r="DC29">
        <v>265.0422142857143</v>
      </c>
      <c r="DD29">
        <v>23.42102857142857</v>
      </c>
      <c r="DE29">
        <v>18.26872142857143</v>
      </c>
      <c r="DF29">
        <v>271.3871071428571</v>
      </c>
      <c r="DG29">
        <v>23.50037142857143</v>
      </c>
      <c r="DH29">
        <v>500.0400357142857</v>
      </c>
      <c r="DI29">
        <v>90.74050357142856</v>
      </c>
      <c r="DJ29">
        <v>0.09997952142857144</v>
      </c>
      <c r="DK29">
        <v>27.23698214285715</v>
      </c>
      <c r="DL29">
        <v>27.26752857142857</v>
      </c>
      <c r="DM29">
        <v>999.9000000000002</v>
      </c>
      <c r="DN29">
        <v>0</v>
      </c>
      <c r="DO29">
        <v>0</v>
      </c>
      <c r="DP29">
        <v>10005.35571428572</v>
      </c>
      <c r="DQ29">
        <v>0</v>
      </c>
      <c r="DR29">
        <v>7.75664</v>
      </c>
      <c r="DS29">
        <v>4.109782857142856</v>
      </c>
      <c r="DT29">
        <v>275.6069285714286</v>
      </c>
      <c r="DU29">
        <v>269.9742857142857</v>
      </c>
      <c r="DV29">
        <v>5.152312142857143</v>
      </c>
      <c r="DW29">
        <v>265.0422142857143</v>
      </c>
      <c r="DX29">
        <v>18.26872142857143</v>
      </c>
      <c r="DY29">
        <v>2.125235357142857</v>
      </c>
      <c r="DZ29">
        <v>1.6577125</v>
      </c>
      <c r="EA29">
        <v>18.40958928571428</v>
      </c>
      <c r="EB29">
        <v>14.50600357142857</v>
      </c>
      <c r="EC29">
        <v>2000.018571428571</v>
      </c>
      <c r="ED29">
        <v>0.9799978571428571</v>
      </c>
      <c r="EE29">
        <v>0.02000234285714286</v>
      </c>
      <c r="EF29">
        <v>0</v>
      </c>
      <c r="EG29">
        <v>727.9260357142858</v>
      </c>
      <c r="EH29">
        <v>5.00097</v>
      </c>
      <c r="EI29">
        <v>14486.875</v>
      </c>
      <c r="EJ29">
        <v>16707.725</v>
      </c>
      <c r="EK29">
        <v>37.75</v>
      </c>
      <c r="EL29">
        <v>38.25</v>
      </c>
      <c r="EM29">
        <v>37.63385714285715</v>
      </c>
      <c r="EN29">
        <v>37.937</v>
      </c>
      <c r="EO29">
        <v>38.437</v>
      </c>
      <c r="EP29">
        <v>1955.109642857143</v>
      </c>
      <c r="EQ29">
        <v>39.90178571428572</v>
      </c>
      <c r="ER29">
        <v>0</v>
      </c>
      <c r="ES29">
        <v>1659112418</v>
      </c>
      <c r="ET29">
        <v>0</v>
      </c>
      <c r="EU29">
        <v>727.8784230769232</v>
      </c>
      <c r="EV29">
        <v>5.095418804812695</v>
      </c>
      <c r="EW29">
        <v>77.26837595573048</v>
      </c>
      <c r="EX29">
        <v>14487.11923076923</v>
      </c>
      <c r="EY29">
        <v>15</v>
      </c>
      <c r="EZ29">
        <v>0</v>
      </c>
      <c r="FA29" t="s">
        <v>419</v>
      </c>
      <c r="FB29">
        <v>1658962562</v>
      </c>
      <c r="FC29">
        <v>1658962559</v>
      </c>
      <c r="FD29">
        <v>0</v>
      </c>
      <c r="FE29">
        <v>0.025</v>
      </c>
      <c r="FF29">
        <v>-0.013</v>
      </c>
      <c r="FG29">
        <v>-1.97</v>
      </c>
      <c r="FH29">
        <v>-0.111</v>
      </c>
      <c r="FI29">
        <v>420</v>
      </c>
      <c r="FJ29">
        <v>18</v>
      </c>
      <c r="FK29">
        <v>0.6899999999999999</v>
      </c>
      <c r="FL29">
        <v>0.5</v>
      </c>
      <c r="FM29">
        <v>3.380129025</v>
      </c>
      <c r="FN29">
        <v>14.6179472532833</v>
      </c>
      <c r="FO29">
        <v>1.406542453640513</v>
      </c>
      <c r="FP29">
        <v>0</v>
      </c>
      <c r="FQ29">
        <v>727.6844411764706</v>
      </c>
      <c r="FR29">
        <v>3.417585943161318</v>
      </c>
      <c r="FS29">
        <v>0.4280168489795479</v>
      </c>
      <c r="FT29">
        <v>0</v>
      </c>
      <c r="FU29">
        <v>5.1526805</v>
      </c>
      <c r="FV29">
        <v>0.003800825515935478</v>
      </c>
      <c r="FW29">
        <v>0.002365309652032912</v>
      </c>
      <c r="FX29">
        <v>1</v>
      </c>
      <c r="FY29">
        <v>1</v>
      </c>
      <c r="FZ29">
        <v>3</v>
      </c>
      <c r="GA29" t="s">
        <v>426</v>
      </c>
      <c r="GB29">
        <v>2.98324</v>
      </c>
      <c r="GC29">
        <v>2.71579</v>
      </c>
      <c r="GD29">
        <v>0.0618543</v>
      </c>
      <c r="GE29">
        <v>0.0594979</v>
      </c>
      <c r="GF29">
        <v>0.106048</v>
      </c>
      <c r="GG29">
        <v>0.08739479999999999</v>
      </c>
      <c r="GH29">
        <v>29705.7</v>
      </c>
      <c r="GI29">
        <v>29932.8</v>
      </c>
      <c r="GJ29">
        <v>29428.4</v>
      </c>
      <c r="GK29">
        <v>29433.4</v>
      </c>
      <c r="GL29">
        <v>34839.2</v>
      </c>
      <c r="GM29">
        <v>35702.8</v>
      </c>
      <c r="GN29">
        <v>41444.7</v>
      </c>
      <c r="GO29">
        <v>41934.4</v>
      </c>
      <c r="GP29">
        <v>1.95645</v>
      </c>
      <c r="GQ29">
        <v>1.92267</v>
      </c>
      <c r="GR29">
        <v>0.107147</v>
      </c>
      <c r="GS29">
        <v>0</v>
      </c>
      <c r="GT29">
        <v>25.5197</v>
      </c>
      <c r="GU29">
        <v>999.9</v>
      </c>
      <c r="GV29">
        <v>54.6</v>
      </c>
      <c r="GW29">
        <v>29.3</v>
      </c>
      <c r="GX29">
        <v>24.6251</v>
      </c>
      <c r="GY29">
        <v>63.1724</v>
      </c>
      <c r="GZ29">
        <v>33.4776</v>
      </c>
      <c r="HA29">
        <v>1</v>
      </c>
      <c r="HB29">
        <v>-0.0709959</v>
      </c>
      <c r="HC29">
        <v>0.395166</v>
      </c>
      <c r="HD29">
        <v>20.3848</v>
      </c>
      <c r="HE29">
        <v>5.21729</v>
      </c>
      <c r="HF29">
        <v>12.0099</v>
      </c>
      <c r="HG29">
        <v>4.98905</v>
      </c>
      <c r="HH29">
        <v>3.28865</v>
      </c>
      <c r="HI29">
        <v>9999</v>
      </c>
      <c r="HJ29">
        <v>9999</v>
      </c>
      <c r="HK29">
        <v>9999</v>
      </c>
      <c r="HL29">
        <v>172.3</v>
      </c>
      <c r="HM29">
        <v>1.86707</v>
      </c>
      <c r="HN29">
        <v>1.86615</v>
      </c>
      <c r="HO29">
        <v>1.86562</v>
      </c>
      <c r="HP29">
        <v>1.86555</v>
      </c>
      <c r="HQ29">
        <v>1.86737</v>
      </c>
      <c r="HR29">
        <v>1.86993</v>
      </c>
      <c r="HS29">
        <v>1.86855</v>
      </c>
      <c r="HT29">
        <v>1.87001</v>
      </c>
      <c r="HU29">
        <v>0</v>
      </c>
      <c r="HV29">
        <v>0</v>
      </c>
      <c r="HW29">
        <v>0</v>
      </c>
      <c r="HX29">
        <v>0</v>
      </c>
      <c r="HY29" t="s">
        <v>421</v>
      </c>
      <c r="HZ29" t="s">
        <v>422</v>
      </c>
      <c r="IA29" t="s">
        <v>423</v>
      </c>
      <c r="IB29" t="s">
        <v>423</v>
      </c>
      <c r="IC29" t="s">
        <v>423</v>
      </c>
      <c r="ID29" t="s">
        <v>423</v>
      </c>
      <c r="IE29">
        <v>0</v>
      </c>
      <c r="IF29">
        <v>100</v>
      </c>
      <c r="IG29">
        <v>100</v>
      </c>
      <c r="IH29">
        <v>-2.181</v>
      </c>
      <c r="II29">
        <v>-0.0793</v>
      </c>
      <c r="IJ29">
        <v>-1.577111384215205</v>
      </c>
      <c r="IK29">
        <v>-0.002609718516926934</v>
      </c>
      <c r="IL29">
        <v>7.477057286243006E-07</v>
      </c>
      <c r="IM29">
        <v>-2.446628426827821E-10</v>
      </c>
      <c r="IN29">
        <v>-0.2036813970316619</v>
      </c>
      <c r="IO29">
        <v>-0.007460779758470672</v>
      </c>
      <c r="IP29">
        <v>0.0009378809001863145</v>
      </c>
      <c r="IQ29">
        <v>-1.681860573090938E-05</v>
      </c>
      <c r="IR29">
        <v>18</v>
      </c>
      <c r="IS29">
        <v>2242</v>
      </c>
      <c r="IT29">
        <v>1</v>
      </c>
      <c r="IU29">
        <v>24</v>
      </c>
      <c r="IV29">
        <v>2497.6</v>
      </c>
      <c r="IW29">
        <v>2497.7</v>
      </c>
      <c r="IX29">
        <v>0.649414</v>
      </c>
      <c r="IY29">
        <v>2.24976</v>
      </c>
      <c r="IZ29">
        <v>1.39771</v>
      </c>
      <c r="JA29">
        <v>2.34741</v>
      </c>
      <c r="JB29">
        <v>1.49536</v>
      </c>
      <c r="JC29">
        <v>2.35596</v>
      </c>
      <c r="JD29">
        <v>33.8509</v>
      </c>
      <c r="JE29">
        <v>15.0514</v>
      </c>
      <c r="JF29">
        <v>18</v>
      </c>
      <c r="JG29">
        <v>517.384</v>
      </c>
      <c r="JH29">
        <v>451.345</v>
      </c>
      <c r="JI29">
        <v>24.9998</v>
      </c>
      <c r="JJ29">
        <v>26.4474</v>
      </c>
      <c r="JK29">
        <v>30.0003</v>
      </c>
      <c r="JL29">
        <v>26.3926</v>
      </c>
      <c r="JM29">
        <v>26.3288</v>
      </c>
      <c r="JN29">
        <v>13.0106</v>
      </c>
      <c r="JO29">
        <v>27.7732</v>
      </c>
      <c r="JP29">
        <v>70.3173</v>
      </c>
      <c r="JQ29">
        <v>25</v>
      </c>
      <c r="JR29">
        <v>212.737</v>
      </c>
      <c r="JS29">
        <v>18.2788</v>
      </c>
      <c r="JT29">
        <v>100.625</v>
      </c>
      <c r="JU29">
        <v>100.721</v>
      </c>
    </row>
    <row r="30" spans="1:281">
      <c r="A30">
        <v>14</v>
      </c>
      <c r="B30">
        <v>1659112423.1</v>
      </c>
      <c r="C30">
        <v>65</v>
      </c>
      <c r="D30" t="s">
        <v>450</v>
      </c>
      <c r="E30" t="s">
        <v>451</v>
      </c>
      <c r="F30">
        <v>5</v>
      </c>
      <c r="G30" t="s">
        <v>415</v>
      </c>
      <c r="H30" t="s">
        <v>416</v>
      </c>
      <c r="I30">
        <v>1659112415.6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236.7440492955173</v>
      </c>
      <c r="AK30">
        <v>237.0918363636362</v>
      </c>
      <c r="AL30">
        <v>-3.144247808292258</v>
      </c>
      <c r="AM30">
        <v>65.00448903359681</v>
      </c>
      <c r="AN30">
        <f>(AP30 - AO30 + DI30*1E3/(8.314*(DK30+273.15)) * AR30/DH30 * AQ30) * DH30/(100*CV30) * 1000/(1000 - AP30)</f>
        <v>0</v>
      </c>
      <c r="AO30">
        <v>18.26742516878788</v>
      </c>
      <c r="AP30">
        <v>23.42559818181816</v>
      </c>
      <c r="AQ30">
        <v>-6.288421072076414E-06</v>
      </c>
      <c r="AR30">
        <v>88.8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417</v>
      </c>
      <c r="AY30" t="s">
        <v>417</v>
      </c>
      <c r="AZ30">
        <v>0</v>
      </c>
      <c r="BA30">
        <v>0</v>
      </c>
      <c r="BB30">
        <f>1-AZ30/BA30</f>
        <v>0</v>
      </c>
      <c r="BC30">
        <v>0</v>
      </c>
      <c r="BD30" t="s">
        <v>417</v>
      </c>
      <c r="BE30" t="s">
        <v>417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418</v>
      </c>
      <c r="CY30">
        <v>2</v>
      </c>
      <c r="CZ30" t="b">
        <v>1</v>
      </c>
      <c r="DA30">
        <v>1659112415.6</v>
      </c>
      <c r="DB30">
        <v>252.9715925925926</v>
      </c>
      <c r="DC30">
        <v>247.5478888888889</v>
      </c>
      <c r="DD30">
        <v>23.42367407407407</v>
      </c>
      <c r="DE30">
        <v>18.26860740740741</v>
      </c>
      <c r="DF30">
        <v>255.1697777777778</v>
      </c>
      <c r="DG30">
        <v>23.503</v>
      </c>
      <c r="DH30">
        <v>500.0407037037037</v>
      </c>
      <c r="DI30">
        <v>90.74014074074076</v>
      </c>
      <c r="DJ30">
        <v>0.09997629259259258</v>
      </c>
      <c r="DK30">
        <v>27.23567037037037</v>
      </c>
      <c r="DL30">
        <v>27.26590740740741</v>
      </c>
      <c r="DM30">
        <v>999.9000000000001</v>
      </c>
      <c r="DN30">
        <v>0</v>
      </c>
      <c r="DO30">
        <v>0</v>
      </c>
      <c r="DP30">
        <v>10009.74</v>
      </c>
      <c r="DQ30">
        <v>0</v>
      </c>
      <c r="DR30">
        <v>7.75664</v>
      </c>
      <c r="DS30">
        <v>5.423542962962963</v>
      </c>
      <c r="DT30">
        <v>259.0391111111111</v>
      </c>
      <c r="DU30">
        <v>252.1543703703704</v>
      </c>
      <c r="DV30">
        <v>5.155070370370369</v>
      </c>
      <c r="DW30">
        <v>247.5478888888889</v>
      </c>
      <c r="DX30">
        <v>18.26860740740741</v>
      </c>
      <c r="DY30">
        <v>2.125467037037037</v>
      </c>
      <c r="DZ30">
        <v>1.657695925925926</v>
      </c>
      <c r="EA30">
        <v>18.41133333333333</v>
      </c>
      <c r="EB30">
        <v>14.50584814814815</v>
      </c>
      <c r="EC30">
        <v>2000.014814814815</v>
      </c>
      <c r="ED30">
        <v>0.9799977777777779</v>
      </c>
      <c r="EE30">
        <v>0.02000242222222222</v>
      </c>
      <c r="EF30">
        <v>0</v>
      </c>
      <c r="EG30">
        <v>728.3694444444444</v>
      </c>
      <c r="EH30">
        <v>5.00097</v>
      </c>
      <c r="EI30">
        <v>14495.24074074074</v>
      </c>
      <c r="EJ30">
        <v>16707.7</v>
      </c>
      <c r="EK30">
        <v>37.75</v>
      </c>
      <c r="EL30">
        <v>38.25</v>
      </c>
      <c r="EM30">
        <v>37.625</v>
      </c>
      <c r="EN30">
        <v>37.937</v>
      </c>
      <c r="EO30">
        <v>38.437</v>
      </c>
      <c r="EP30">
        <v>1955.104814814815</v>
      </c>
      <c r="EQ30">
        <v>39.90185185185186</v>
      </c>
      <c r="ER30">
        <v>0</v>
      </c>
      <c r="ES30">
        <v>1659112422.8</v>
      </c>
      <c r="ET30">
        <v>0</v>
      </c>
      <c r="EU30">
        <v>728.3332692307692</v>
      </c>
      <c r="EV30">
        <v>7.373641027801518</v>
      </c>
      <c r="EW30">
        <v>113.3846154931655</v>
      </c>
      <c r="EX30">
        <v>14494.73461538461</v>
      </c>
      <c r="EY30">
        <v>15</v>
      </c>
      <c r="EZ30">
        <v>0</v>
      </c>
      <c r="FA30" t="s">
        <v>419</v>
      </c>
      <c r="FB30">
        <v>1658962562</v>
      </c>
      <c r="FC30">
        <v>1658962559</v>
      </c>
      <c r="FD30">
        <v>0</v>
      </c>
      <c r="FE30">
        <v>0.025</v>
      </c>
      <c r="FF30">
        <v>-0.013</v>
      </c>
      <c r="FG30">
        <v>-1.97</v>
      </c>
      <c r="FH30">
        <v>-0.111</v>
      </c>
      <c r="FI30">
        <v>420</v>
      </c>
      <c r="FJ30">
        <v>18</v>
      </c>
      <c r="FK30">
        <v>0.6899999999999999</v>
      </c>
      <c r="FL30">
        <v>0.5</v>
      </c>
      <c r="FM30">
        <v>4.6298695</v>
      </c>
      <c r="FN30">
        <v>14.85980172607879</v>
      </c>
      <c r="FO30">
        <v>1.43018794288714</v>
      </c>
      <c r="FP30">
        <v>0</v>
      </c>
      <c r="FQ30">
        <v>728.0839705882353</v>
      </c>
      <c r="FR30">
        <v>5.546600465511862</v>
      </c>
      <c r="FS30">
        <v>0.6057580319340324</v>
      </c>
      <c r="FT30">
        <v>0</v>
      </c>
      <c r="FU30">
        <v>5.1533</v>
      </c>
      <c r="FV30">
        <v>0.02733838649155362</v>
      </c>
      <c r="FW30">
        <v>0.002962604428539161</v>
      </c>
      <c r="FX30">
        <v>1</v>
      </c>
      <c r="FY30">
        <v>1</v>
      </c>
      <c r="FZ30">
        <v>3</v>
      </c>
      <c r="GA30" t="s">
        <v>426</v>
      </c>
      <c r="GB30">
        <v>2.98314</v>
      </c>
      <c r="GC30">
        <v>2.71584</v>
      </c>
      <c r="GD30">
        <v>0.0585315</v>
      </c>
      <c r="GE30">
        <v>0.0559035</v>
      </c>
      <c r="GF30">
        <v>0.106053</v>
      </c>
      <c r="GG30">
        <v>0.08737640000000001</v>
      </c>
      <c r="GH30">
        <v>29810.9</v>
      </c>
      <c r="GI30">
        <v>30046.8</v>
      </c>
      <c r="GJ30">
        <v>29428.4</v>
      </c>
      <c r="GK30">
        <v>29433</v>
      </c>
      <c r="GL30">
        <v>34839.2</v>
      </c>
      <c r="GM30">
        <v>35703.1</v>
      </c>
      <c r="GN30">
        <v>41444.9</v>
      </c>
      <c r="GO30">
        <v>41934</v>
      </c>
      <c r="GP30">
        <v>1.9565</v>
      </c>
      <c r="GQ30">
        <v>1.9226</v>
      </c>
      <c r="GR30">
        <v>0.10645</v>
      </c>
      <c r="GS30">
        <v>0</v>
      </c>
      <c r="GT30">
        <v>25.5197</v>
      </c>
      <c r="GU30">
        <v>999.9</v>
      </c>
      <c r="GV30">
        <v>54.6</v>
      </c>
      <c r="GW30">
        <v>29.3</v>
      </c>
      <c r="GX30">
        <v>24.6236</v>
      </c>
      <c r="GY30">
        <v>63.1824</v>
      </c>
      <c r="GZ30">
        <v>33.766</v>
      </c>
      <c r="HA30">
        <v>1</v>
      </c>
      <c r="HB30">
        <v>-0.0708994</v>
      </c>
      <c r="HC30">
        <v>0.3939</v>
      </c>
      <c r="HD30">
        <v>20.3846</v>
      </c>
      <c r="HE30">
        <v>5.21609</v>
      </c>
      <c r="HF30">
        <v>12.0099</v>
      </c>
      <c r="HG30">
        <v>4.98855</v>
      </c>
      <c r="HH30">
        <v>3.2885</v>
      </c>
      <c r="HI30">
        <v>9999</v>
      </c>
      <c r="HJ30">
        <v>9999</v>
      </c>
      <c r="HK30">
        <v>9999</v>
      </c>
      <c r="HL30">
        <v>172.3</v>
      </c>
      <c r="HM30">
        <v>1.86707</v>
      </c>
      <c r="HN30">
        <v>1.86615</v>
      </c>
      <c r="HO30">
        <v>1.86566</v>
      </c>
      <c r="HP30">
        <v>1.86555</v>
      </c>
      <c r="HQ30">
        <v>1.86737</v>
      </c>
      <c r="HR30">
        <v>1.86993</v>
      </c>
      <c r="HS30">
        <v>1.86856</v>
      </c>
      <c r="HT30">
        <v>1.87</v>
      </c>
      <c r="HU30">
        <v>0</v>
      </c>
      <c r="HV30">
        <v>0</v>
      </c>
      <c r="HW30">
        <v>0</v>
      </c>
      <c r="HX30">
        <v>0</v>
      </c>
      <c r="HY30" t="s">
        <v>421</v>
      </c>
      <c r="HZ30" t="s">
        <v>422</v>
      </c>
      <c r="IA30" t="s">
        <v>423</v>
      </c>
      <c r="IB30" t="s">
        <v>423</v>
      </c>
      <c r="IC30" t="s">
        <v>423</v>
      </c>
      <c r="ID30" t="s">
        <v>423</v>
      </c>
      <c r="IE30">
        <v>0</v>
      </c>
      <c r="IF30">
        <v>100</v>
      </c>
      <c r="IG30">
        <v>100</v>
      </c>
      <c r="IH30">
        <v>-2.146</v>
      </c>
      <c r="II30">
        <v>-0.0793</v>
      </c>
      <c r="IJ30">
        <v>-1.577111384215205</v>
      </c>
      <c r="IK30">
        <v>-0.002609718516926934</v>
      </c>
      <c r="IL30">
        <v>7.477057286243006E-07</v>
      </c>
      <c r="IM30">
        <v>-2.446628426827821E-10</v>
      </c>
      <c r="IN30">
        <v>-0.2036813970316619</v>
      </c>
      <c r="IO30">
        <v>-0.007460779758470672</v>
      </c>
      <c r="IP30">
        <v>0.0009378809001863145</v>
      </c>
      <c r="IQ30">
        <v>-1.681860573090938E-05</v>
      </c>
      <c r="IR30">
        <v>18</v>
      </c>
      <c r="IS30">
        <v>2242</v>
      </c>
      <c r="IT30">
        <v>1</v>
      </c>
      <c r="IU30">
        <v>24</v>
      </c>
      <c r="IV30">
        <v>2497.7</v>
      </c>
      <c r="IW30">
        <v>2497.7</v>
      </c>
      <c r="IX30">
        <v>0.611572</v>
      </c>
      <c r="IY30">
        <v>2.23633</v>
      </c>
      <c r="IZ30">
        <v>1.39648</v>
      </c>
      <c r="JA30">
        <v>2.34741</v>
      </c>
      <c r="JB30">
        <v>1.49536</v>
      </c>
      <c r="JC30">
        <v>2.37183</v>
      </c>
      <c r="JD30">
        <v>33.8509</v>
      </c>
      <c r="JE30">
        <v>15.0602</v>
      </c>
      <c r="JF30">
        <v>18</v>
      </c>
      <c r="JG30">
        <v>517.434</v>
      </c>
      <c r="JH30">
        <v>451.309</v>
      </c>
      <c r="JI30">
        <v>24.9998</v>
      </c>
      <c r="JJ30">
        <v>26.4492</v>
      </c>
      <c r="JK30">
        <v>30.0003</v>
      </c>
      <c r="JL30">
        <v>26.3946</v>
      </c>
      <c r="JM30">
        <v>26.33</v>
      </c>
      <c r="JN30">
        <v>12.2505</v>
      </c>
      <c r="JO30">
        <v>27.7732</v>
      </c>
      <c r="JP30">
        <v>70.3173</v>
      </c>
      <c r="JQ30">
        <v>25</v>
      </c>
      <c r="JR30">
        <v>199.325</v>
      </c>
      <c r="JS30">
        <v>18.2788</v>
      </c>
      <c r="JT30">
        <v>100.625</v>
      </c>
      <c r="JU30">
        <v>100.72</v>
      </c>
    </row>
    <row r="31" spans="1:281">
      <c r="A31">
        <v>15</v>
      </c>
      <c r="B31">
        <v>1659112428.1</v>
      </c>
      <c r="C31">
        <v>70</v>
      </c>
      <c r="D31" t="s">
        <v>452</v>
      </c>
      <c r="E31" t="s">
        <v>453</v>
      </c>
      <c r="F31">
        <v>5</v>
      </c>
      <c r="G31" t="s">
        <v>415</v>
      </c>
      <c r="H31" t="s">
        <v>416</v>
      </c>
      <c r="I31">
        <v>1659112420.314285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219.8473522629025</v>
      </c>
      <c r="AK31">
        <v>221.3794848484847</v>
      </c>
      <c r="AL31">
        <v>-3.147480349414546</v>
      </c>
      <c r="AM31">
        <v>65.00448903359681</v>
      </c>
      <c r="AN31">
        <f>(AP31 - AO31 + DI31*1E3/(8.314*(DK31+273.15)) * AR31/DH31 * AQ31) * DH31/(100*CV31) * 1000/(1000 - AP31)</f>
        <v>0</v>
      </c>
      <c r="AO31">
        <v>18.26364279969697</v>
      </c>
      <c r="AP31">
        <v>23.42571454545454</v>
      </c>
      <c r="AQ31">
        <v>2.01221559721619E-06</v>
      </c>
      <c r="AR31">
        <v>88.8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417</v>
      </c>
      <c r="AY31" t="s">
        <v>417</v>
      </c>
      <c r="AZ31">
        <v>0</v>
      </c>
      <c r="BA31">
        <v>0</v>
      </c>
      <c r="BB31">
        <f>1-AZ31/BA31</f>
        <v>0</v>
      </c>
      <c r="BC31">
        <v>0</v>
      </c>
      <c r="BD31" t="s">
        <v>417</v>
      </c>
      <c r="BE31" t="s">
        <v>417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418</v>
      </c>
      <c r="CY31">
        <v>2</v>
      </c>
      <c r="CZ31" t="b">
        <v>1</v>
      </c>
      <c r="DA31">
        <v>1659112420.314285</v>
      </c>
      <c r="DB31">
        <v>238.5391428571429</v>
      </c>
      <c r="DC31">
        <v>231.9128571428571</v>
      </c>
      <c r="DD31">
        <v>23.42493214285714</v>
      </c>
      <c r="DE31">
        <v>18.26707857142857</v>
      </c>
      <c r="DF31">
        <v>240.7043214285714</v>
      </c>
      <c r="DG31">
        <v>23.50422857142857</v>
      </c>
      <c r="DH31">
        <v>500.0417142857142</v>
      </c>
      <c r="DI31">
        <v>90.74018214285715</v>
      </c>
      <c r="DJ31">
        <v>0.0999893607142857</v>
      </c>
      <c r="DK31">
        <v>27.23520714285715</v>
      </c>
      <c r="DL31">
        <v>27.26819285714286</v>
      </c>
      <c r="DM31">
        <v>999.9000000000002</v>
      </c>
      <c r="DN31">
        <v>0</v>
      </c>
      <c r="DO31">
        <v>0</v>
      </c>
      <c r="DP31">
        <v>10010.57821428572</v>
      </c>
      <c r="DQ31">
        <v>0</v>
      </c>
      <c r="DR31">
        <v>7.75664</v>
      </c>
      <c r="DS31">
        <v>6.626239285714285</v>
      </c>
      <c r="DT31">
        <v>244.2608214285715</v>
      </c>
      <c r="DU31">
        <v>236.228</v>
      </c>
      <c r="DV31">
        <v>5.157848214285714</v>
      </c>
      <c r="DW31">
        <v>231.9128571428571</v>
      </c>
      <c r="DX31">
        <v>18.26707857142857</v>
      </c>
      <c r="DY31">
        <v>2.125581428571429</v>
      </c>
      <c r="DZ31">
        <v>1.657558214285714</v>
      </c>
      <c r="EA31">
        <v>18.41219285714286</v>
      </c>
      <c r="EB31">
        <v>14.50456428571428</v>
      </c>
      <c r="EC31">
        <v>1999.989642857143</v>
      </c>
      <c r="ED31">
        <v>0.9799976428571429</v>
      </c>
      <c r="EE31">
        <v>0.02000255714285714</v>
      </c>
      <c r="EF31">
        <v>0</v>
      </c>
      <c r="EG31">
        <v>728.9843214285714</v>
      </c>
      <c r="EH31">
        <v>5.00097</v>
      </c>
      <c r="EI31">
        <v>14505.66785714286</v>
      </c>
      <c r="EJ31">
        <v>16707.48928571429</v>
      </c>
      <c r="EK31">
        <v>37.75</v>
      </c>
      <c r="EL31">
        <v>38.24775</v>
      </c>
      <c r="EM31">
        <v>37.625</v>
      </c>
      <c r="EN31">
        <v>37.937</v>
      </c>
      <c r="EO31">
        <v>38.437</v>
      </c>
      <c r="EP31">
        <v>1955.079642857143</v>
      </c>
      <c r="EQ31">
        <v>39.90142857142858</v>
      </c>
      <c r="ER31">
        <v>0</v>
      </c>
      <c r="ES31">
        <v>1659112428.2</v>
      </c>
      <c r="ET31">
        <v>0</v>
      </c>
      <c r="EU31">
        <v>729.0597200000001</v>
      </c>
      <c r="EV31">
        <v>8.83092308203485</v>
      </c>
      <c r="EW31">
        <v>156.6230769707857</v>
      </c>
      <c r="EX31">
        <v>14507.452</v>
      </c>
      <c r="EY31">
        <v>15</v>
      </c>
      <c r="EZ31">
        <v>0</v>
      </c>
      <c r="FA31" t="s">
        <v>419</v>
      </c>
      <c r="FB31">
        <v>1658962562</v>
      </c>
      <c r="FC31">
        <v>1658962559</v>
      </c>
      <c r="FD31">
        <v>0</v>
      </c>
      <c r="FE31">
        <v>0.025</v>
      </c>
      <c r="FF31">
        <v>-0.013</v>
      </c>
      <c r="FG31">
        <v>-1.97</v>
      </c>
      <c r="FH31">
        <v>-0.111</v>
      </c>
      <c r="FI31">
        <v>420</v>
      </c>
      <c r="FJ31">
        <v>18</v>
      </c>
      <c r="FK31">
        <v>0.6899999999999999</v>
      </c>
      <c r="FL31">
        <v>0.5</v>
      </c>
      <c r="FM31">
        <v>5.943259756097561</v>
      </c>
      <c r="FN31">
        <v>15.28410627177702</v>
      </c>
      <c r="FO31">
        <v>1.507572901209396</v>
      </c>
      <c r="FP31">
        <v>0</v>
      </c>
      <c r="FQ31">
        <v>728.6555294117647</v>
      </c>
      <c r="FR31">
        <v>7.845042019078802</v>
      </c>
      <c r="FS31">
        <v>0.8049233151379038</v>
      </c>
      <c r="FT31">
        <v>0</v>
      </c>
      <c r="FU31">
        <v>5.156709756097561</v>
      </c>
      <c r="FV31">
        <v>0.03462209059233387</v>
      </c>
      <c r="FW31">
        <v>0.003806365328457302</v>
      </c>
      <c r="FX31">
        <v>1</v>
      </c>
      <c r="FY31">
        <v>1</v>
      </c>
      <c r="FZ31">
        <v>3</v>
      </c>
      <c r="GA31" t="s">
        <v>426</v>
      </c>
      <c r="GB31">
        <v>2.98328</v>
      </c>
      <c r="GC31">
        <v>2.71571</v>
      </c>
      <c r="GD31">
        <v>0.0551264</v>
      </c>
      <c r="GE31">
        <v>0.0522087</v>
      </c>
      <c r="GF31">
        <v>0.106049</v>
      </c>
      <c r="GG31">
        <v>0.08737540000000001</v>
      </c>
      <c r="GH31">
        <v>29918.3</v>
      </c>
      <c r="GI31">
        <v>30163.8</v>
      </c>
      <c r="GJ31">
        <v>29427.9</v>
      </c>
      <c r="GK31">
        <v>29432.4</v>
      </c>
      <c r="GL31">
        <v>34839</v>
      </c>
      <c r="GM31">
        <v>35702.5</v>
      </c>
      <c r="GN31">
        <v>41444.6</v>
      </c>
      <c r="GO31">
        <v>41933.2</v>
      </c>
      <c r="GP31">
        <v>1.95655</v>
      </c>
      <c r="GQ31">
        <v>1.9224</v>
      </c>
      <c r="GR31">
        <v>0.107083</v>
      </c>
      <c r="GS31">
        <v>0</v>
      </c>
      <c r="GT31">
        <v>25.5197</v>
      </c>
      <c r="GU31">
        <v>999.9</v>
      </c>
      <c r="GV31">
        <v>54.6</v>
      </c>
      <c r="GW31">
        <v>29.3</v>
      </c>
      <c r="GX31">
        <v>24.6238</v>
      </c>
      <c r="GY31">
        <v>63.3724</v>
      </c>
      <c r="GZ31">
        <v>33.8462</v>
      </c>
      <c r="HA31">
        <v>1</v>
      </c>
      <c r="HB31">
        <v>-0.07057670000000001</v>
      </c>
      <c r="HC31">
        <v>0.39296</v>
      </c>
      <c r="HD31">
        <v>20.3847</v>
      </c>
      <c r="HE31">
        <v>5.21669</v>
      </c>
      <c r="HF31">
        <v>12.0099</v>
      </c>
      <c r="HG31">
        <v>4.9889</v>
      </c>
      <c r="HH31">
        <v>3.2885</v>
      </c>
      <c r="HI31">
        <v>9999</v>
      </c>
      <c r="HJ31">
        <v>9999</v>
      </c>
      <c r="HK31">
        <v>9999</v>
      </c>
      <c r="HL31">
        <v>172.3</v>
      </c>
      <c r="HM31">
        <v>1.86708</v>
      </c>
      <c r="HN31">
        <v>1.86615</v>
      </c>
      <c r="HO31">
        <v>1.86566</v>
      </c>
      <c r="HP31">
        <v>1.86555</v>
      </c>
      <c r="HQ31">
        <v>1.86737</v>
      </c>
      <c r="HR31">
        <v>1.86992</v>
      </c>
      <c r="HS31">
        <v>1.86857</v>
      </c>
      <c r="HT31">
        <v>1.86997</v>
      </c>
      <c r="HU31">
        <v>0</v>
      </c>
      <c r="HV31">
        <v>0</v>
      </c>
      <c r="HW31">
        <v>0</v>
      </c>
      <c r="HX31">
        <v>0</v>
      </c>
      <c r="HY31" t="s">
        <v>421</v>
      </c>
      <c r="HZ31" t="s">
        <v>422</v>
      </c>
      <c r="IA31" t="s">
        <v>423</v>
      </c>
      <c r="IB31" t="s">
        <v>423</v>
      </c>
      <c r="IC31" t="s">
        <v>423</v>
      </c>
      <c r="ID31" t="s">
        <v>423</v>
      </c>
      <c r="IE31">
        <v>0</v>
      </c>
      <c r="IF31">
        <v>100</v>
      </c>
      <c r="IG31">
        <v>100</v>
      </c>
      <c r="IH31">
        <v>-2.11</v>
      </c>
      <c r="II31">
        <v>-0.0793</v>
      </c>
      <c r="IJ31">
        <v>-1.577111384215205</v>
      </c>
      <c r="IK31">
        <v>-0.002609718516926934</v>
      </c>
      <c r="IL31">
        <v>7.477057286243006E-07</v>
      </c>
      <c r="IM31">
        <v>-2.446628426827821E-10</v>
      </c>
      <c r="IN31">
        <v>-0.2036813970316619</v>
      </c>
      <c r="IO31">
        <v>-0.007460779758470672</v>
      </c>
      <c r="IP31">
        <v>0.0009378809001863145</v>
      </c>
      <c r="IQ31">
        <v>-1.681860573090938E-05</v>
      </c>
      <c r="IR31">
        <v>18</v>
      </c>
      <c r="IS31">
        <v>2242</v>
      </c>
      <c r="IT31">
        <v>1</v>
      </c>
      <c r="IU31">
        <v>24</v>
      </c>
      <c r="IV31">
        <v>2497.8</v>
      </c>
      <c r="IW31">
        <v>2497.8</v>
      </c>
      <c r="IX31">
        <v>0.578613</v>
      </c>
      <c r="IY31">
        <v>2.25708</v>
      </c>
      <c r="IZ31">
        <v>1.39648</v>
      </c>
      <c r="JA31">
        <v>2.34741</v>
      </c>
      <c r="JB31">
        <v>1.49536</v>
      </c>
      <c r="JC31">
        <v>2.36328</v>
      </c>
      <c r="JD31">
        <v>33.8509</v>
      </c>
      <c r="JE31">
        <v>15.0514</v>
      </c>
      <c r="JF31">
        <v>18</v>
      </c>
      <c r="JG31">
        <v>517.476</v>
      </c>
      <c r="JH31">
        <v>451.194</v>
      </c>
      <c r="JI31">
        <v>24.9997</v>
      </c>
      <c r="JJ31">
        <v>26.4511</v>
      </c>
      <c r="JK31">
        <v>30.0004</v>
      </c>
      <c r="JL31">
        <v>26.3957</v>
      </c>
      <c r="JM31">
        <v>26.3311</v>
      </c>
      <c r="JN31">
        <v>11.5685</v>
      </c>
      <c r="JO31">
        <v>27.7732</v>
      </c>
      <c r="JP31">
        <v>70.3173</v>
      </c>
      <c r="JQ31">
        <v>25</v>
      </c>
      <c r="JR31">
        <v>179.285</v>
      </c>
      <c r="JS31">
        <v>18.2788</v>
      </c>
      <c r="JT31">
        <v>100.624</v>
      </c>
      <c r="JU31">
        <v>100.718</v>
      </c>
    </row>
    <row r="32" spans="1:281">
      <c r="A32">
        <v>16</v>
      </c>
      <c r="B32">
        <v>1659112433.1</v>
      </c>
      <c r="C32">
        <v>75</v>
      </c>
      <c r="D32" t="s">
        <v>454</v>
      </c>
      <c r="E32" t="s">
        <v>455</v>
      </c>
      <c r="F32">
        <v>5</v>
      </c>
      <c r="G32" t="s">
        <v>415</v>
      </c>
      <c r="H32" t="s">
        <v>416</v>
      </c>
      <c r="I32">
        <v>1659112425.6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202.9960716581606</v>
      </c>
      <c r="AK32">
        <v>205.6753939393939</v>
      </c>
      <c r="AL32">
        <v>-3.139182354870349</v>
      </c>
      <c r="AM32">
        <v>65.00448903359681</v>
      </c>
      <c r="AN32">
        <f>(AP32 - AO32 + DI32*1E3/(8.314*(DK32+273.15)) * AR32/DH32 * AQ32) * DH32/(100*CV32) * 1000/(1000 - AP32)</f>
        <v>0</v>
      </c>
      <c r="AO32">
        <v>18.26516765151516</v>
      </c>
      <c r="AP32">
        <v>23.42379878787878</v>
      </c>
      <c r="AQ32">
        <v>-3.383628007741342E-06</v>
      </c>
      <c r="AR32">
        <v>88.8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417</v>
      </c>
      <c r="AY32" t="s">
        <v>417</v>
      </c>
      <c r="AZ32">
        <v>0</v>
      </c>
      <c r="BA32">
        <v>0</v>
      </c>
      <c r="BB32">
        <f>1-AZ32/BA32</f>
        <v>0</v>
      </c>
      <c r="BC32">
        <v>0</v>
      </c>
      <c r="BD32" t="s">
        <v>417</v>
      </c>
      <c r="BE32" t="s">
        <v>417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418</v>
      </c>
      <c r="CY32">
        <v>2</v>
      </c>
      <c r="CZ32" t="b">
        <v>1</v>
      </c>
      <c r="DA32">
        <v>1659112425.6</v>
      </c>
      <c r="DB32">
        <v>222.3358148148148</v>
      </c>
      <c r="DC32">
        <v>214.3705555555556</v>
      </c>
      <c r="DD32">
        <v>23.4249037037037</v>
      </c>
      <c r="DE32">
        <v>18.26531481481481</v>
      </c>
      <c r="DF32">
        <v>224.4636666666667</v>
      </c>
      <c r="DG32">
        <v>23.5041962962963</v>
      </c>
      <c r="DH32">
        <v>500.0470740740741</v>
      </c>
      <c r="DI32">
        <v>90.74032962962963</v>
      </c>
      <c r="DJ32">
        <v>0.0999999</v>
      </c>
      <c r="DK32">
        <v>27.23494814814815</v>
      </c>
      <c r="DL32">
        <v>27.26777777777777</v>
      </c>
      <c r="DM32">
        <v>999.9000000000001</v>
      </c>
      <c r="DN32">
        <v>0</v>
      </c>
      <c r="DO32">
        <v>0</v>
      </c>
      <c r="DP32">
        <v>10012.15074074074</v>
      </c>
      <c r="DQ32">
        <v>0</v>
      </c>
      <c r="DR32">
        <v>7.75664</v>
      </c>
      <c r="DS32">
        <v>7.965212962962964</v>
      </c>
      <c r="DT32">
        <v>227.6688148148148</v>
      </c>
      <c r="DU32">
        <v>218.3588518518519</v>
      </c>
      <c r="DV32">
        <v>5.159588888888889</v>
      </c>
      <c r="DW32">
        <v>214.3705555555556</v>
      </c>
      <c r="DX32">
        <v>18.26531481481481</v>
      </c>
      <c r="DY32">
        <v>2.125582222222222</v>
      </c>
      <c r="DZ32">
        <v>1.657400740740741</v>
      </c>
      <c r="EA32">
        <v>18.41220740740741</v>
      </c>
      <c r="EB32">
        <v>14.5030962962963</v>
      </c>
      <c r="EC32">
        <v>2000.01</v>
      </c>
      <c r="ED32">
        <v>0.9799976666666667</v>
      </c>
      <c r="EE32">
        <v>0.02000253333333333</v>
      </c>
      <c r="EF32">
        <v>0</v>
      </c>
      <c r="EG32">
        <v>729.762962962963</v>
      </c>
      <c r="EH32">
        <v>5.00097</v>
      </c>
      <c r="EI32">
        <v>14520.61851851852</v>
      </c>
      <c r="EJ32">
        <v>16707.65185185186</v>
      </c>
      <c r="EK32">
        <v>37.75</v>
      </c>
      <c r="EL32">
        <v>38.23833333333333</v>
      </c>
      <c r="EM32">
        <v>37.625</v>
      </c>
      <c r="EN32">
        <v>37.937</v>
      </c>
      <c r="EO32">
        <v>38.437</v>
      </c>
      <c r="EP32">
        <v>1955.1</v>
      </c>
      <c r="EQ32">
        <v>39.90074074074074</v>
      </c>
      <c r="ER32">
        <v>0</v>
      </c>
      <c r="ES32">
        <v>1659112433</v>
      </c>
      <c r="ET32">
        <v>0</v>
      </c>
      <c r="EU32">
        <v>729.8236400000001</v>
      </c>
      <c r="EV32">
        <v>10.54123074456886</v>
      </c>
      <c r="EW32">
        <v>188.61538441408</v>
      </c>
      <c r="EX32">
        <v>14521.344</v>
      </c>
      <c r="EY32">
        <v>15</v>
      </c>
      <c r="EZ32">
        <v>0</v>
      </c>
      <c r="FA32" t="s">
        <v>419</v>
      </c>
      <c r="FB32">
        <v>1658962562</v>
      </c>
      <c r="FC32">
        <v>1658962559</v>
      </c>
      <c r="FD32">
        <v>0</v>
      </c>
      <c r="FE32">
        <v>0.025</v>
      </c>
      <c r="FF32">
        <v>-0.013</v>
      </c>
      <c r="FG32">
        <v>-1.97</v>
      </c>
      <c r="FH32">
        <v>-0.111</v>
      </c>
      <c r="FI32">
        <v>420</v>
      </c>
      <c r="FJ32">
        <v>18</v>
      </c>
      <c r="FK32">
        <v>0.6899999999999999</v>
      </c>
      <c r="FL32">
        <v>0.5</v>
      </c>
      <c r="FM32">
        <v>6.942439512195122</v>
      </c>
      <c r="FN32">
        <v>15.27722801393728</v>
      </c>
      <c r="FO32">
        <v>1.506884505228361</v>
      </c>
      <c r="FP32">
        <v>0</v>
      </c>
      <c r="FQ32">
        <v>729.1545294117648</v>
      </c>
      <c r="FR32">
        <v>8.675141330510627</v>
      </c>
      <c r="FS32">
        <v>0.8846077972849367</v>
      </c>
      <c r="FT32">
        <v>0</v>
      </c>
      <c r="FU32">
        <v>5.157826097560975</v>
      </c>
      <c r="FV32">
        <v>0.02624027874563611</v>
      </c>
      <c r="FW32">
        <v>0.003453872960823248</v>
      </c>
      <c r="FX32">
        <v>1</v>
      </c>
      <c r="FY32">
        <v>1</v>
      </c>
      <c r="FZ32">
        <v>3</v>
      </c>
      <c r="GA32" t="s">
        <v>426</v>
      </c>
      <c r="GB32">
        <v>2.98318</v>
      </c>
      <c r="GC32">
        <v>2.71564</v>
      </c>
      <c r="GD32">
        <v>0.0516521</v>
      </c>
      <c r="GE32">
        <v>0.0484484</v>
      </c>
      <c r="GF32">
        <v>0.106046</v>
      </c>
      <c r="GG32">
        <v>0.08738360000000001</v>
      </c>
      <c r="GH32">
        <v>30028.5</v>
      </c>
      <c r="GI32">
        <v>30283.5</v>
      </c>
      <c r="GJ32">
        <v>29428.1</v>
      </c>
      <c r="GK32">
        <v>29432.5</v>
      </c>
      <c r="GL32">
        <v>34839.1</v>
      </c>
      <c r="GM32">
        <v>35702.1</v>
      </c>
      <c r="GN32">
        <v>41444.6</v>
      </c>
      <c r="GO32">
        <v>41933.3</v>
      </c>
      <c r="GP32">
        <v>1.95627</v>
      </c>
      <c r="GQ32">
        <v>1.92235</v>
      </c>
      <c r="GR32">
        <v>0.106636</v>
      </c>
      <c r="GS32">
        <v>0</v>
      </c>
      <c r="GT32">
        <v>25.5197</v>
      </c>
      <c r="GU32">
        <v>999.9</v>
      </c>
      <c r="GV32">
        <v>54.6</v>
      </c>
      <c r="GW32">
        <v>29.3</v>
      </c>
      <c r="GX32">
        <v>24.6219</v>
      </c>
      <c r="GY32">
        <v>63.2024</v>
      </c>
      <c r="GZ32">
        <v>33.8542</v>
      </c>
      <c r="HA32">
        <v>1</v>
      </c>
      <c r="HB32">
        <v>-0.07052849999999999</v>
      </c>
      <c r="HC32">
        <v>0.392876</v>
      </c>
      <c r="HD32">
        <v>20.3848</v>
      </c>
      <c r="HE32">
        <v>5.21699</v>
      </c>
      <c r="HF32">
        <v>12.0099</v>
      </c>
      <c r="HG32">
        <v>4.9887</v>
      </c>
      <c r="HH32">
        <v>3.28848</v>
      </c>
      <c r="HI32">
        <v>9999</v>
      </c>
      <c r="HJ32">
        <v>9999</v>
      </c>
      <c r="HK32">
        <v>9999</v>
      </c>
      <c r="HL32">
        <v>172.3</v>
      </c>
      <c r="HM32">
        <v>1.86707</v>
      </c>
      <c r="HN32">
        <v>1.86615</v>
      </c>
      <c r="HO32">
        <v>1.86568</v>
      </c>
      <c r="HP32">
        <v>1.86556</v>
      </c>
      <c r="HQ32">
        <v>1.86737</v>
      </c>
      <c r="HR32">
        <v>1.86993</v>
      </c>
      <c r="HS32">
        <v>1.86859</v>
      </c>
      <c r="HT32">
        <v>1.87002</v>
      </c>
      <c r="HU32">
        <v>0</v>
      </c>
      <c r="HV32">
        <v>0</v>
      </c>
      <c r="HW32">
        <v>0</v>
      </c>
      <c r="HX32">
        <v>0</v>
      </c>
      <c r="HY32" t="s">
        <v>421</v>
      </c>
      <c r="HZ32" t="s">
        <v>422</v>
      </c>
      <c r="IA32" t="s">
        <v>423</v>
      </c>
      <c r="IB32" t="s">
        <v>423</v>
      </c>
      <c r="IC32" t="s">
        <v>423</v>
      </c>
      <c r="ID32" t="s">
        <v>423</v>
      </c>
      <c r="IE32">
        <v>0</v>
      </c>
      <c r="IF32">
        <v>100</v>
      </c>
      <c r="IG32">
        <v>100</v>
      </c>
      <c r="IH32">
        <v>-2.075</v>
      </c>
      <c r="II32">
        <v>-0.0793</v>
      </c>
      <c r="IJ32">
        <v>-1.577111384215205</v>
      </c>
      <c r="IK32">
        <v>-0.002609718516926934</v>
      </c>
      <c r="IL32">
        <v>7.477057286243006E-07</v>
      </c>
      <c r="IM32">
        <v>-2.446628426827821E-10</v>
      </c>
      <c r="IN32">
        <v>-0.2036813970316619</v>
      </c>
      <c r="IO32">
        <v>-0.007460779758470672</v>
      </c>
      <c r="IP32">
        <v>0.0009378809001863145</v>
      </c>
      <c r="IQ32">
        <v>-1.681860573090938E-05</v>
      </c>
      <c r="IR32">
        <v>18</v>
      </c>
      <c r="IS32">
        <v>2242</v>
      </c>
      <c r="IT32">
        <v>1</v>
      </c>
      <c r="IU32">
        <v>24</v>
      </c>
      <c r="IV32">
        <v>2497.9</v>
      </c>
      <c r="IW32">
        <v>2497.9</v>
      </c>
      <c r="IX32">
        <v>0.539551</v>
      </c>
      <c r="IY32">
        <v>2.24854</v>
      </c>
      <c r="IZ32">
        <v>1.39648</v>
      </c>
      <c r="JA32">
        <v>2.34863</v>
      </c>
      <c r="JB32">
        <v>1.49536</v>
      </c>
      <c r="JC32">
        <v>2.3877</v>
      </c>
      <c r="JD32">
        <v>33.8735</v>
      </c>
      <c r="JE32">
        <v>15.0602</v>
      </c>
      <c r="JF32">
        <v>18</v>
      </c>
      <c r="JG32">
        <v>517.312</v>
      </c>
      <c r="JH32">
        <v>451.179</v>
      </c>
      <c r="JI32">
        <v>24.9998</v>
      </c>
      <c r="JJ32">
        <v>26.4533</v>
      </c>
      <c r="JK32">
        <v>30.0001</v>
      </c>
      <c r="JL32">
        <v>26.3974</v>
      </c>
      <c r="JM32">
        <v>26.3331</v>
      </c>
      <c r="JN32">
        <v>10.7984</v>
      </c>
      <c r="JO32">
        <v>27.7732</v>
      </c>
      <c r="JP32">
        <v>70.3173</v>
      </c>
      <c r="JQ32">
        <v>25</v>
      </c>
      <c r="JR32">
        <v>165.904</v>
      </c>
      <c r="JS32">
        <v>18.2788</v>
      </c>
      <c r="JT32">
        <v>100.624</v>
      </c>
      <c r="JU32">
        <v>100.718</v>
      </c>
    </row>
    <row r="33" spans="1:281">
      <c r="A33">
        <v>17</v>
      </c>
      <c r="B33">
        <v>1659112438.1</v>
      </c>
      <c r="C33">
        <v>80</v>
      </c>
      <c r="D33" t="s">
        <v>456</v>
      </c>
      <c r="E33" t="s">
        <v>457</v>
      </c>
      <c r="F33">
        <v>5</v>
      </c>
      <c r="G33" t="s">
        <v>415</v>
      </c>
      <c r="H33" t="s">
        <v>416</v>
      </c>
      <c r="I33">
        <v>1659112430.314285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186.0294116983918</v>
      </c>
      <c r="AK33">
        <v>189.9615818181818</v>
      </c>
      <c r="AL33">
        <v>-3.138599490437192</v>
      </c>
      <c r="AM33">
        <v>65.00448903359681</v>
      </c>
      <c r="AN33">
        <f>(AP33 - AO33 + DI33*1E3/(8.314*(DK33+273.15)) * AR33/DH33 * AQ33) * DH33/(100*CV33) * 1000/(1000 - AP33)</f>
        <v>0</v>
      </c>
      <c r="AO33">
        <v>18.26739492848485</v>
      </c>
      <c r="AP33">
        <v>23.42731575757575</v>
      </c>
      <c r="AQ33">
        <v>4.536239079541903E-06</v>
      </c>
      <c r="AR33">
        <v>88.8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417</v>
      </c>
      <c r="AY33" t="s">
        <v>417</v>
      </c>
      <c r="AZ33">
        <v>0</v>
      </c>
      <c r="BA33">
        <v>0</v>
      </c>
      <c r="BB33">
        <f>1-AZ33/BA33</f>
        <v>0</v>
      </c>
      <c r="BC33">
        <v>0</v>
      </c>
      <c r="BD33" t="s">
        <v>417</v>
      </c>
      <c r="BE33" t="s">
        <v>417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418</v>
      </c>
      <c r="CY33">
        <v>2</v>
      </c>
      <c r="CZ33" t="b">
        <v>1</v>
      </c>
      <c r="DA33">
        <v>1659112430.314285</v>
      </c>
      <c r="DB33">
        <v>207.86725</v>
      </c>
      <c r="DC33">
        <v>198.7236071428572</v>
      </c>
      <c r="DD33">
        <v>23.42505357142857</v>
      </c>
      <c r="DE33">
        <v>18.26512857142857</v>
      </c>
      <c r="DF33">
        <v>209.9615714285714</v>
      </c>
      <c r="DG33">
        <v>23.50435</v>
      </c>
      <c r="DH33">
        <v>500.0517857142858</v>
      </c>
      <c r="DI33">
        <v>90.74092857142857</v>
      </c>
      <c r="DJ33">
        <v>0.1000359964285714</v>
      </c>
      <c r="DK33">
        <v>27.23509642857143</v>
      </c>
      <c r="DL33">
        <v>27.271225</v>
      </c>
      <c r="DM33">
        <v>999.9000000000002</v>
      </c>
      <c r="DN33">
        <v>0</v>
      </c>
      <c r="DO33">
        <v>0</v>
      </c>
      <c r="DP33">
        <v>10005.33464285714</v>
      </c>
      <c r="DQ33">
        <v>0</v>
      </c>
      <c r="DR33">
        <v>7.75664</v>
      </c>
      <c r="DS33">
        <v>9.143659642857143</v>
      </c>
      <c r="DT33">
        <v>212.8532857142857</v>
      </c>
      <c r="DU33">
        <v>202.4207857142858</v>
      </c>
      <c r="DV33">
        <v>5.159926071428572</v>
      </c>
      <c r="DW33">
        <v>198.7236071428572</v>
      </c>
      <c r="DX33">
        <v>18.26512857142857</v>
      </c>
      <c r="DY33">
        <v>2.125610714285714</v>
      </c>
      <c r="DZ33">
        <v>1.657395</v>
      </c>
      <c r="EA33">
        <v>18.41241071428572</v>
      </c>
      <c r="EB33">
        <v>14.50304285714286</v>
      </c>
      <c r="EC33">
        <v>1999.995</v>
      </c>
      <c r="ED33">
        <v>0.9799975357142857</v>
      </c>
      <c r="EE33">
        <v>0.02000266428571429</v>
      </c>
      <c r="EF33">
        <v>0</v>
      </c>
      <c r="EG33">
        <v>730.6115357142857</v>
      </c>
      <c r="EH33">
        <v>5.00097</v>
      </c>
      <c r="EI33">
        <v>14536.13571428571</v>
      </c>
      <c r="EJ33">
        <v>16707.52142857143</v>
      </c>
      <c r="EK33">
        <v>37.75</v>
      </c>
      <c r="EL33">
        <v>38.23649999999999</v>
      </c>
      <c r="EM33">
        <v>37.625</v>
      </c>
      <c r="EN33">
        <v>37.937</v>
      </c>
      <c r="EO33">
        <v>38.437</v>
      </c>
      <c r="EP33">
        <v>1955.085</v>
      </c>
      <c r="EQ33">
        <v>39.90071428571429</v>
      </c>
      <c r="ER33">
        <v>0</v>
      </c>
      <c r="ES33">
        <v>1659112438.4</v>
      </c>
      <c r="ET33">
        <v>0</v>
      </c>
      <c r="EU33">
        <v>730.7106153846154</v>
      </c>
      <c r="EV33">
        <v>11.28923076143745</v>
      </c>
      <c r="EW33">
        <v>217.2068376457627</v>
      </c>
      <c r="EX33">
        <v>14538.71923076923</v>
      </c>
      <c r="EY33">
        <v>15</v>
      </c>
      <c r="EZ33">
        <v>0</v>
      </c>
      <c r="FA33" t="s">
        <v>419</v>
      </c>
      <c r="FB33">
        <v>1658962562</v>
      </c>
      <c r="FC33">
        <v>1658962559</v>
      </c>
      <c r="FD33">
        <v>0</v>
      </c>
      <c r="FE33">
        <v>0.025</v>
      </c>
      <c r="FF33">
        <v>-0.013</v>
      </c>
      <c r="FG33">
        <v>-1.97</v>
      </c>
      <c r="FH33">
        <v>-0.111</v>
      </c>
      <c r="FI33">
        <v>420</v>
      </c>
      <c r="FJ33">
        <v>18</v>
      </c>
      <c r="FK33">
        <v>0.6899999999999999</v>
      </c>
      <c r="FL33">
        <v>0.5</v>
      </c>
      <c r="FM33">
        <v>8.404219999999999</v>
      </c>
      <c r="FN33">
        <v>14.94754761726079</v>
      </c>
      <c r="FO33">
        <v>1.438151300626954</v>
      </c>
      <c r="FP33">
        <v>0</v>
      </c>
      <c r="FQ33">
        <v>730.1181764705882</v>
      </c>
      <c r="FR33">
        <v>10.53934301192815</v>
      </c>
      <c r="FS33">
        <v>1.057215918471672</v>
      </c>
      <c r="FT33">
        <v>0</v>
      </c>
      <c r="FU33">
        <v>5.158951</v>
      </c>
      <c r="FV33">
        <v>0.001510469043137345</v>
      </c>
      <c r="FW33">
        <v>0.002623539403172708</v>
      </c>
      <c r="FX33">
        <v>1</v>
      </c>
      <c r="FY33">
        <v>1</v>
      </c>
      <c r="FZ33">
        <v>3</v>
      </c>
      <c r="GA33" t="s">
        <v>426</v>
      </c>
      <c r="GB33">
        <v>2.9833</v>
      </c>
      <c r="GC33">
        <v>2.71556</v>
      </c>
      <c r="GD33">
        <v>0.0480977</v>
      </c>
      <c r="GE33">
        <v>0.0445797</v>
      </c>
      <c r="GF33">
        <v>0.106054</v>
      </c>
      <c r="GG33">
        <v>0.0873559</v>
      </c>
      <c r="GH33">
        <v>30140.4</v>
      </c>
      <c r="GI33">
        <v>30406.3</v>
      </c>
      <c r="GJ33">
        <v>29427.5</v>
      </c>
      <c r="GK33">
        <v>29432.1</v>
      </c>
      <c r="GL33">
        <v>34837.9</v>
      </c>
      <c r="GM33">
        <v>35702.8</v>
      </c>
      <c r="GN33">
        <v>41443.7</v>
      </c>
      <c r="GO33">
        <v>41932.8</v>
      </c>
      <c r="GP33">
        <v>1.95632</v>
      </c>
      <c r="GQ33">
        <v>1.92222</v>
      </c>
      <c r="GR33">
        <v>0.107214</v>
      </c>
      <c r="GS33">
        <v>0</v>
      </c>
      <c r="GT33">
        <v>25.5197</v>
      </c>
      <c r="GU33">
        <v>999.9</v>
      </c>
      <c r="GV33">
        <v>54.5</v>
      </c>
      <c r="GW33">
        <v>29.3</v>
      </c>
      <c r="GX33">
        <v>24.5777</v>
      </c>
      <c r="GY33">
        <v>63.1824</v>
      </c>
      <c r="GZ33">
        <v>33.3454</v>
      </c>
      <c r="HA33">
        <v>1</v>
      </c>
      <c r="HB33">
        <v>-0.0704573</v>
      </c>
      <c r="HC33">
        <v>0.392538</v>
      </c>
      <c r="HD33">
        <v>20.3849</v>
      </c>
      <c r="HE33">
        <v>5.21729</v>
      </c>
      <c r="HF33">
        <v>12.0099</v>
      </c>
      <c r="HG33">
        <v>4.98885</v>
      </c>
      <c r="HH33">
        <v>3.28848</v>
      </c>
      <c r="HI33">
        <v>9999</v>
      </c>
      <c r="HJ33">
        <v>9999</v>
      </c>
      <c r="HK33">
        <v>9999</v>
      </c>
      <c r="HL33">
        <v>172.3</v>
      </c>
      <c r="HM33">
        <v>1.86708</v>
      </c>
      <c r="HN33">
        <v>1.86615</v>
      </c>
      <c r="HO33">
        <v>1.86569</v>
      </c>
      <c r="HP33">
        <v>1.86554</v>
      </c>
      <c r="HQ33">
        <v>1.86737</v>
      </c>
      <c r="HR33">
        <v>1.86994</v>
      </c>
      <c r="HS33">
        <v>1.86857</v>
      </c>
      <c r="HT33">
        <v>1.87001</v>
      </c>
      <c r="HU33">
        <v>0</v>
      </c>
      <c r="HV33">
        <v>0</v>
      </c>
      <c r="HW33">
        <v>0</v>
      </c>
      <c r="HX33">
        <v>0</v>
      </c>
      <c r="HY33" t="s">
        <v>421</v>
      </c>
      <c r="HZ33" t="s">
        <v>422</v>
      </c>
      <c r="IA33" t="s">
        <v>423</v>
      </c>
      <c r="IB33" t="s">
        <v>423</v>
      </c>
      <c r="IC33" t="s">
        <v>423</v>
      </c>
      <c r="ID33" t="s">
        <v>423</v>
      </c>
      <c r="IE33">
        <v>0</v>
      </c>
      <c r="IF33">
        <v>100</v>
      </c>
      <c r="IG33">
        <v>100</v>
      </c>
      <c r="IH33">
        <v>-2.038</v>
      </c>
      <c r="II33">
        <v>-0.07920000000000001</v>
      </c>
      <c r="IJ33">
        <v>-1.577111384215205</v>
      </c>
      <c r="IK33">
        <v>-0.002609718516926934</v>
      </c>
      <c r="IL33">
        <v>7.477057286243006E-07</v>
      </c>
      <c r="IM33">
        <v>-2.446628426827821E-10</v>
      </c>
      <c r="IN33">
        <v>-0.2036813970316619</v>
      </c>
      <c r="IO33">
        <v>-0.007460779758470672</v>
      </c>
      <c r="IP33">
        <v>0.0009378809001863145</v>
      </c>
      <c r="IQ33">
        <v>-1.681860573090938E-05</v>
      </c>
      <c r="IR33">
        <v>18</v>
      </c>
      <c r="IS33">
        <v>2242</v>
      </c>
      <c r="IT33">
        <v>1</v>
      </c>
      <c r="IU33">
        <v>24</v>
      </c>
      <c r="IV33">
        <v>2497.9</v>
      </c>
      <c r="IW33">
        <v>2498</v>
      </c>
      <c r="IX33">
        <v>0.505371</v>
      </c>
      <c r="IY33">
        <v>2.26562</v>
      </c>
      <c r="IZ33">
        <v>1.39771</v>
      </c>
      <c r="JA33">
        <v>2.34741</v>
      </c>
      <c r="JB33">
        <v>1.49536</v>
      </c>
      <c r="JC33">
        <v>2.35229</v>
      </c>
      <c r="JD33">
        <v>33.8735</v>
      </c>
      <c r="JE33">
        <v>15.0514</v>
      </c>
      <c r="JF33">
        <v>18</v>
      </c>
      <c r="JG33">
        <v>517.362</v>
      </c>
      <c r="JH33">
        <v>451.12</v>
      </c>
      <c r="JI33">
        <v>24.9999</v>
      </c>
      <c r="JJ33">
        <v>26.4547</v>
      </c>
      <c r="JK33">
        <v>30.0002</v>
      </c>
      <c r="JL33">
        <v>26.3993</v>
      </c>
      <c r="JM33">
        <v>26.3354</v>
      </c>
      <c r="JN33">
        <v>10.1049</v>
      </c>
      <c r="JO33">
        <v>27.7732</v>
      </c>
      <c r="JP33">
        <v>69.93899999999999</v>
      </c>
      <c r="JQ33">
        <v>25</v>
      </c>
      <c r="JR33">
        <v>145.869</v>
      </c>
      <c r="JS33">
        <v>18.2788</v>
      </c>
      <c r="JT33">
        <v>100.622</v>
      </c>
      <c r="JU33">
        <v>100.717</v>
      </c>
    </row>
    <row r="34" spans="1:281">
      <c r="A34">
        <v>18</v>
      </c>
      <c r="B34">
        <v>1659112443.1</v>
      </c>
      <c r="C34">
        <v>85</v>
      </c>
      <c r="D34" t="s">
        <v>458</v>
      </c>
      <c r="E34" t="s">
        <v>459</v>
      </c>
      <c r="F34">
        <v>5</v>
      </c>
      <c r="G34" t="s">
        <v>415</v>
      </c>
      <c r="H34" t="s">
        <v>416</v>
      </c>
      <c r="I34">
        <v>1659112435.6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169.1319934759303</v>
      </c>
      <c r="AK34">
        <v>174.2830606060606</v>
      </c>
      <c r="AL34">
        <v>-3.130415170110401</v>
      </c>
      <c r="AM34">
        <v>65.00448903359681</v>
      </c>
      <c r="AN34">
        <f>(AP34 - AO34 + DI34*1E3/(8.314*(DK34+273.15)) * AR34/DH34 * AQ34) * DH34/(100*CV34) * 1000/(1000 - AP34)</f>
        <v>0</v>
      </c>
      <c r="AO34">
        <v>18.24033133848486</v>
      </c>
      <c r="AP34">
        <v>23.41361212121212</v>
      </c>
      <c r="AQ34">
        <v>-1.859945183024823E-05</v>
      </c>
      <c r="AR34">
        <v>88.8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417</v>
      </c>
      <c r="AY34" t="s">
        <v>417</v>
      </c>
      <c r="AZ34">
        <v>0</v>
      </c>
      <c r="BA34">
        <v>0</v>
      </c>
      <c r="BB34">
        <f>1-AZ34/BA34</f>
        <v>0</v>
      </c>
      <c r="BC34">
        <v>0</v>
      </c>
      <c r="BD34" t="s">
        <v>417</v>
      </c>
      <c r="BE34" t="s">
        <v>417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418</v>
      </c>
      <c r="CY34">
        <v>2</v>
      </c>
      <c r="CZ34" t="b">
        <v>1</v>
      </c>
      <c r="DA34">
        <v>1659112435.6</v>
      </c>
      <c r="DB34">
        <v>191.6452962962963</v>
      </c>
      <c r="DC34">
        <v>181.1876296296297</v>
      </c>
      <c r="DD34">
        <v>23.42347777777778</v>
      </c>
      <c r="DE34">
        <v>18.25641111111111</v>
      </c>
      <c r="DF34">
        <v>193.7016666666667</v>
      </c>
      <c r="DG34">
        <v>23.50279629629629</v>
      </c>
      <c r="DH34">
        <v>500.050037037037</v>
      </c>
      <c r="DI34">
        <v>90.7409</v>
      </c>
      <c r="DJ34">
        <v>0.09999089999999999</v>
      </c>
      <c r="DK34">
        <v>27.23504074074074</v>
      </c>
      <c r="DL34">
        <v>27.27118518518518</v>
      </c>
      <c r="DM34">
        <v>999.9000000000001</v>
      </c>
      <c r="DN34">
        <v>0</v>
      </c>
      <c r="DO34">
        <v>0</v>
      </c>
      <c r="DP34">
        <v>10002.10740740741</v>
      </c>
      <c r="DQ34">
        <v>0</v>
      </c>
      <c r="DR34">
        <v>7.75664</v>
      </c>
      <c r="DS34">
        <v>10.45772296296296</v>
      </c>
      <c r="DT34">
        <v>196.242</v>
      </c>
      <c r="DU34">
        <v>184.5570740740741</v>
      </c>
      <c r="DV34">
        <v>5.167076296296296</v>
      </c>
      <c r="DW34">
        <v>181.1876296296297</v>
      </c>
      <c r="DX34">
        <v>18.25641111111111</v>
      </c>
      <c r="DY34">
        <v>2.125467777777778</v>
      </c>
      <c r="DZ34">
        <v>1.656602962962963</v>
      </c>
      <c r="EA34">
        <v>18.41133333333333</v>
      </c>
      <c r="EB34">
        <v>14.49564074074074</v>
      </c>
      <c r="EC34">
        <v>2000.01</v>
      </c>
      <c r="ED34">
        <v>0.9799975555555556</v>
      </c>
      <c r="EE34">
        <v>0.02000264444444444</v>
      </c>
      <c r="EF34">
        <v>0</v>
      </c>
      <c r="EG34">
        <v>731.6493703703702</v>
      </c>
      <c r="EH34">
        <v>5.00097</v>
      </c>
      <c r="EI34">
        <v>14556.34444444444</v>
      </c>
      <c r="EJ34">
        <v>16707.64814814815</v>
      </c>
      <c r="EK34">
        <v>37.75</v>
      </c>
      <c r="EL34">
        <v>38.23833333333333</v>
      </c>
      <c r="EM34">
        <v>37.625</v>
      </c>
      <c r="EN34">
        <v>37.937</v>
      </c>
      <c r="EO34">
        <v>38.437</v>
      </c>
      <c r="EP34">
        <v>1955.1</v>
      </c>
      <c r="EQ34">
        <v>39.90111111111111</v>
      </c>
      <c r="ER34">
        <v>0</v>
      </c>
      <c r="ES34">
        <v>1659112443.2</v>
      </c>
      <c r="ET34">
        <v>0</v>
      </c>
      <c r="EU34">
        <v>731.7038076923077</v>
      </c>
      <c r="EV34">
        <v>12.85193162555579</v>
      </c>
      <c r="EW34">
        <v>243.7025643090089</v>
      </c>
      <c r="EX34">
        <v>14557.23461538461</v>
      </c>
      <c r="EY34">
        <v>15</v>
      </c>
      <c r="EZ34">
        <v>0</v>
      </c>
      <c r="FA34" t="s">
        <v>419</v>
      </c>
      <c r="FB34">
        <v>1658962562</v>
      </c>
      <c r="FC34">
        <v>1658962559</v>
      </c>
      <c r="FD34">
        <v>0</v>
      </c>
      <c r="FE34">
        <v>0.025</v>
      </c>
      <c r="FF34">
        <v>-0.013</v>
      </c>
      <c r="FG34">
        <v>-1.97</v>
      </c>
      <c r="FH34">
        <v>-0.111</v>
      </c>
      <c r="FI34">
        <v>420</v>
      </c>
      <c r="FJ34">
        <v>18</v>
      </c>
      <c r="FK34">
        <v>0.6899999999999999</v>
      </c>
      <c r="FL34">
        <v>0.5</v>
      </c>
      <c r="FM34">
        <v>9.653776500000001</v>
      </c>
      <c r="FN34">
        <v>14.97230363977483</v>
      </c>
      <c r="FO34">
        <v>1.440525866938095</v>
      </c>
      <c r="FP34">
        <v>0</v>
      </c>
      <c r="FQ34">
        <v>731.008294117647</v>
      </c>
      <c r="FR34">
        <v>11.67926661459888</v>
      </c>
      <c r="FS34">
        <v>1.167998703902667</v>
      </c>
      <c r="FT34">
        <v>0</v>
      </c>
      <c r="FU34">
        <v>5.16483575</v>
      </c>
      <c r="FV34">
        <v>0.06423590994370228</v>
      </c>
      <c r="FW34">
        <v>0.01013590644380173</v>
      </c>
      <c r="FX34">
        <v>1</v>
      </c>
      <c r="FY34">
        <v>1</v>
      </c>
      <c r="FZ34">
        <v>3</v>
      </c>
      <c r="GA34" t="s">
        <v>426</v>
      </c>
      <c r="GB34">
        <v>2.98322</v>
      </c>
      <c r="GC34">
        <v>2.71572</v>
      </c>
      <c r="GD34">
        <v>0.0444768</v>
      </c>
      <c r="GE34">
        <v>0.0406347</v>
      </c>
      <c r="GF34">
        <v>0.106011</v>
      </c>
      <c r="GG34">
        <v>0.0872396</v>
      </c>
      <c r="GH34">
        <v>30255.4</v>
      </c>
      <c r="GI34">
        <v>30532.3</v>
      </c>
      <c r="GJ34">
        <v>29427.9</v>
      </c>
      <c r="GK34">
        <v>29432.6</v>
      </c>
      <c r="GL34">
        <v>34839.8</v>
      </c>
      <c r="GM34">
        <v>35707.8</v>
      </c>
      <c r="GN34">
        <v>41443.9</v>
      </c>
      <c r="GO34">
        <v>41933.4</v>
      </c>
      <c r="GP34">
        <v>1.95635</v>
      </c>
      <c r="GQ34">
        <v>1.92197</v>
      </c>
      <c r="GR34">
        <v>0.107475</v>
      </c>
      <c r="GS34">
        <v>0</v>
      </c>
      <c r="GT34">
        <v>25.5197</v>
      </c>
      <c r="GU34">
        <v>999.9</v>
      </c>
      <c r="GV34">
        <v>54.5</v>
      </c>
      <c r="GW34">
        <v>29.3</v>
      </c>
      <c r="GX34">
        <v>24.5768</v>
      </c>
      <c r="GY34">
        <v>63.1624</v>
      </c>
      <c r="GZ34">
        <v>33.8542</v>
      </c>
      <c r="HA34">
        <v>1</v>
      </c>
      <c r="HB34">
        <v>-0.07028959999999999</v>
      </c>
      <c r="HC34">
        <v>0.394251</v>
      </c>
      <c r="HD34">
        <v>20.3849</v>
      </c>
      <c r="HE34">
        <v>5.21699</v>
      </c>
      <c r="HF34">
        <v>12.0099</v>
      </c>
      <c r="HG34">
        <v>4.989</v>
      </c>
      <c r="HH34">
        <v>3.2885</v>
      </c>
      <c r="HI34">
        <v>9999</v>
      </c>
      <c r="HJ34">
        <v>9999</v>
      </c>
      <c r="HK34">
        <v>9999</v>
      </c>
      <c r="HL34">
        <v>172.3</v>
      </c>
      <c r="HM34">
        <v>1.86709</v>
      </c>
      <c r="HN34">
        <v>1.86615</v>
      </c>
      <c r="HO34">
        <v>1.86566</v>
      </c>
      <c r="HP34">
        <v>1.86554</v>
      </c>
      <c r="HQ34">
        <v>1.86737</v>
      </c>
      <c r="HR34">
        <v>1.86991</v>
      </c>
      <c r="HS34">
        <v>1.86857</v>
      </c>
      <c r="HT34">
        <v>1.86999</v>
      </c>
      <c r="HU34">
        <v>0</v>
      </c>
      <c r="HV34">
        <v>0</v>
      </c>
      <c r="HW34">
        <v>0</v>
      </c>
      <c r="HX34">
        <v>0</v>
      </c>
      <c r="HY34" t="s">
        <v>421</v>
      </c>
      <c r="HZ34" t="s">
        <v>422</v>
      </c>
      <c r="IA34" t="s">
        <v>423</v>
      </c>
      <c r="IB34" t="s">
        <v>423</v>
      </c>
      <c r="IC34" t="s">
        <v>423</v>
      </c>
      <c r="ID34" t="s">
        <v>423</v>
      </c>
      <c r="IE34">
        <v>0</v>
      </c>
      <c r="IF34">
        <v>100</v>
      </c>
      <c r="IG34">
        <v>100</v>
      </c>
      <c r="IH34">
        <v>-2.002</v>
      </c>
      <c r="II34">
        <v>-0.0794</v>
      </c>
      <c r="IJ34">
        <v>-1.577111384215205</v>
      </c>
      <c r="IK34">
        <v>-0.002609718516926934</v>
      </c>
      <c r="IL34">
        <v>7.477057286243006E-07</v>
      </c>
      <c r="IM34">
        <v>-2.446628426827821E-10</v>
      </c>
      <c r="IN34">
        <v>-0.2036813970316619</v>
      </c>
      <c r="IO34">
        <v>-0.007460779758470672</v>
      </c>
      <c r="IP34">
        <v>0.0009378809001863145</v>
      </c>
      <c r="IQ34">
        <v>-1.681860573090938E-05</v>
      </c>
      <c r="IR34">
        <v>18</v>
      </c>
      <c r="IS34">
        <v>2242</v>
      </c>
      <c r="IT34">
        <v>1</v>
      </c>
      <c r="IU34">
        <v>24</v>
      </c>
      <c r="IV34">
        <v>2498</v>
      </c>
      <c r="IW34">
        <v>2498.1</v>
      </c>
      <c r="IX34">
        <v>0.466309</v>
      </c>
      <c r="IY34">
        <v>2.2522</v>
      </c>
      <c r="IZ34">
        <v>1.39648</v>
      </c>
      <c r="JA34">
        <v>2.34741</v>
      </c>
      <c r="JB34">
        <v>1.49536</v>
      </c>
      <c r="JC34">
        <v>2.39624</v>
      </c>
      <c r="JD34">
        <v>33.8735</v>
      </c>
      <c r="JE34">
        <v>15.0602</v>
      </c>
      <c r="JF34">
        <v>18</v>
      </c>
      <c r="JG34">
        <v>517.395</v>
      </c>
      <c r="JH34">
        <v>450.972</v>
      </c>
      <c r="JI34">
        <v>25.0002</v>
      </c>
      <c r="JJ34">
        <v>26.457</v>
      </c>
      <c r="JK34">
        <v>30.0003</v>
      </c>
      <c r="JL34">
        <v>26.4012</v>
      </c>
      <c r="JM34">
        <v>26.3361</v>
      </c>
      <c r="JN34">
        <v>9.325340000000001</v>
      </c>
      <c r="JO34">
        <v>27.7732</v>
      </c>
      <c r="JP34">
        <v>69.93899999999999</v>
      </c>
      <c r="JQ34">
        <v>25</v>
      </c>
      <c r="JR34">
        <v>132.507</v>
      </c>
      <c r="JS34">
        <v>18.2788</v>
      </c>
      <c r="JT34">
        <v>100.623</v>
      </c>
      <c r="JU34">
        <v>100.718</v>
      </c>
    </row>
    <row r="35" spans="1:281">
      <c r="A35">
        <v>19</v>
      </c>
      <c r="B35">
        <v>1659112448.1</v>
      </c>
      <c r="C35">
        <v>90</v>
      </c>
      <c r="D35" t="s">
        <v>460</v>
      </c>
      <c r="E35" t="s">
        <v>461</v>
      </c>
      <c r="F35">
        <v>5</v>
      </c>
      <c r="G35" t="s">
        <v>415</v>
      </c>
      <c r="H35" t="s">
        <v>416</v>
      </c>
      <c r="I35">
        <v>1659112440.314285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152.2842573568917</v>
      </c>
      <c r="AK35">
        <v>158.5584363636363</v>
      </c>
      <c r="AL35">
        <v>-3.147738120721637</v>
      </c>
      <c r="AM35">
        <v>65.00448903359681</v>
      </c>
      <c r="AN35">
        <f>(AP35 - AO35 + DI35*1E3/(8.314*(DK35+273.15)) * AR35/DH35 * AQ35) * DH35/(100*CV35) * 1000/(1000 - AP35)</f>
        <v>0</v>
      </c>
      <c r="AO35">
        <v>18.22289531878787</v>
      </c>
      <c r="AP35">
        <v>23.40315393939394</v>
      </c>
      <c r="AQ35">
        <v>-1.925889455482171E-05</v>
      </c>
      <c r="AR35">
        <v>88.8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417</v>
      </c>
      <c r="AY35" t="s">
        <v>417</v>
      </c>
      <c r="AZ35">
        <v>0</v>
      </c>
      <c r="BA35">
        <v>0</v>
      </c>
      <c r="BB35">
        <f>1-AZ35/BA35</f>
        <v>0</v>
      </c>
      <c r="BC35">
        <v>0</v>
      </c>
      <c r="BD35" t="s">
        <v>417</v>
      </c>
      <c r="BE35" t="s">
        <v>417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418</v>
      </c>
      <c r="CY35">
        <v>2</v>
      </c>
      <c r="CZ35" t="b">
        <v>1</v>
      </c>
      <c r="DA35">
        <v>1659112440.314285</v>
      </c>
      <c r="DB35">
        <v>177.1908571428572</v>
      </c>
      <c r="DC35">
        <v>165.5411785714286</v>
      </c>
      <c r="DD35">
        <v>23.41798214285714</v>
      </c>
      <c r="DE35">
        <v>18.24304642857143</v>
      </c>
      <c r="DF35">
        <v>179.2130714285714</v>
      </c>
      <c r="DG35">
        <v>23.49734642857143</v>
      </c>
      <c r="DH35">
        <v>500.0530357142857</v>
      </c>
      <c r="DI35">
        <v>90.7412107142857</v>
      </c>
      <c r="DJ35">
        <v>0.100007475</v>
      </c>
      <c r="DK35">
        <v>27.23464642857143</v>
      </c>
      <c r="DL35">
        <v>27.27351428571429</v>
      </c>
      <c r="DM35">
        <v>999.9000000000002</v>
      </c>
      <c r="DN35">
        <v>0</v>
      </c>
      <c r="DO35">
        <v>0</v>
      </c>
      <c r="DP35">
        <v>9998.052857142857</v>
      </c>
      <c r="DQ35">
        <v>0</v>
      </c>
      <c r="DR35">
        <v>7.75664</v>
      </c>
      <c r="DS35">
        <v>11.64979785714286</v>
      </c>
      <c r="DT35">
        <v>181.44</v>
      </c>
      <c r="DU35">
        <v>168.6175357142857</v>
      </c>
      <c r="DV35">
        <v>5.174943571428572</v>
      </c>
      <c r="DW35">
        <v>165.5411785714286</v>
      </c>
      <c r="DX35">
        <v>18.24304642857143</v>
      </c>
      <c r="DY35">
        <v>2.124977142857142</v>
      </c>
      <c r="DZ35">
        <v>1.655395714285714</v>
      </c>
      <c r="EA35">
        <v>18.40763928571429</v>
      </c>
      <c r="EB35">
        <v>14.48436071428571</v>
      </c>
      <c r="EC35">
        <v>1999.993571428572</v>
      </c>
      <c r="ED35">
        <v>0.9799976428571429</v>
      </c>
      <c r="EE35">
        <v>0.02000255714285714</v>
      </c>
      <c r="EF35">
        <v>0</v>
      </c>
      <c r="EG35">
        <v>732.6633214285714</v>
      </c>
      <c r="EH35">
        <v>5.00097</v>
      </c>
      <c r="EI35">
        <v>14576.36071428572</v>
      </c>
      <c r="EJ35">
        <v>16707.51071428571</v>
      </c>
      <c r="EK35">
        <v>37.75</v>
      </c>
      <c r="EL35">
        <v>38.24775</v>
      </c>
      <c r="EM35">
        <v>37.625</v>
      </c>
      <c r="EN35">
        <v>37.937</v>
      </c>
      <c r="EO35">
        <v>38.437</v>
      </c>
      <c r="EP35">
        <v>1955.083571428572</v>
      </c>
      <c r="EQ35">
        <v>39.90035714285715</v>
      </c>
      <c r="ER35">
        <v>0</v>
      </c>
      <c r="ES35">
        <v>1659112448</v>
      </c>
      <c r="ET35">
        <v>0</v>
      </c>
      <c r="EU35">
        <v>732.7323076923076</v>
      </c>
      <c r="EV35">
        <v>13.53846150496851</v>
      </c>
      <c r="EW35">
        <v>271.6068372411314</v>
      </c>
      <c r="EX35">
        <v>14577.77307692308</v>
      </c>
      <c r="EY35">
        <v>15</v>
      </c>
      <c r="EZ35">
        <v>0</v>
      </c>
      <c r="FA35" t="s">
        <v>419</v>
      </c>
      <c r="FB35">
        <v>1658962562</v>
      </c>
      <c r="FC35">
        <v>1658962559</v>
      </c>
      <c r="FD35">
        <v>0</v>
      </c>
      <c r="FE35">
        <v>0.025</v>
      </c>
      <c r="FF35">
        <v>-0.013</v>
      </c>
      <c r="FG35">
        <v>-1.97</v>
      </c>
      <c r="FH35">
        <v>-0.111</v>
      </c>
      <c r="FI35">
        <v>420</v>
      </c>
      <c r="FJ35">
        <v>18</v>
      </c>
      <c r="FK35">
        <v>0.6899999999999999</v>
      </c>
      <c r="FL35">
        <v>0.5</v>
      </c>
      <c r="FM35">
        <v>10.96434902439024</v>
      </c>
      <c r="FN35">
        <v>15.08713191637629</v>
      </c>
      <c r="FO35">
        <v>1.487816062157444</v>
      </c>
      <c r="FP35">
        <v>0</v>
      </c>
      <c r="FQ35">
        <v>732.1130000000001</v>
      </c>
      <c r="FR35">
        <v>12.95517186599092</v>
      </c>
      <c r="FS35">
        <v>1.297496548788329</v>
      </c>
      <c r="FT35">
        <v>0</v>
      </c>
      <c r="FU35">
        <v>5.170776585365854</v>
      </c>
      <c r="FV35">
        <v>0.1137372125435446</v>
      </c>
      <c r="FW35">
        <v>0.0131163910878543</v>
      </c>
      <c r="FX35">
        <v>0</v>
      </c>
      <c r="FY35">
        <v>0</v>
      </c>
      <c r="FZ35">
        <v>3</v>
      </c>
      <c r="GA35" t="s">
        <v>462</v>
      </c>
      <c r="GB35">
        <v>2.98325</v>
      </c>
      <c r="GC35">
        <v>2.71553</v>
      </c>
      <c r="GD35">
        <v>0.0407612</v>
      </c>
      <c r="GE35">
        <v>0.0365758</v>
      </c>
      <c r="GF35">
        <v>0.105981</v>
      </c>
      <c r="GG35">
        <v>0.0872319</v>
      </c>
      <c r="GH35">
        <v>30373.5</v>
      </c>
      <c r="GI35">
        <v>30660.9</v>
      </c>
      <c r="GJ35">
        <v>29428.3</v>
      </c>
      <c r="GK35">
        <v>29432.1</v>
      </c>
      <c r="GL35">
        <v>34841.5</v>
      </c>
      <c r="GM35">
        <v>35707.7</v>
      </c>
      <c r="GN35">
        <v>41444.6</v>
      </c>
      <c r="GO35">
        <v>41933</v>
      </c>
      <c r="GP35">
        <v>1.95632</v>
      </c>
      <c r="GQ35">
        <v>1.9218</v>
      </c>
      <c r="GR35">
        <v>0.107381</v>
      </c>
      <c r="GS35">
        <v>0</v>
      </c>
      <c r="GT35">
        <v>25.5197</v>
      </c>
      <c r="GU35">
        <v>999.9</v>
      </c>
      <c r="GV35">
        <v>54.5</v>
      </c>
      <c r="GW35">
        <v>29.3</v>
      </c>
      <c r="GX35">
        <v>24.5762</v>
      </c>
      <c r="GY35">
        <v>62.8724</v>
      </c>
      <c r="GZ35">
        <v>33.75</v>
      </c>
      <c r="HA35">
        <v>1</v>
      </c>
      <c r="HB35">
        <v>-0.06992379999999999</v>
      </c>
      <c r="HC35">
        <v>0.395673</v>
      </c>
      <c r="HD35">
        <v>20.3848</v>
      </c>
      <c r="HE35">
        <v>5.21789</v>
      </c>
      <c r="HF35">
        <v>12.0099</v>
      </c>
      <c r="HG35">
        <v>4.989</v>
      </c>
      <c r="HH35">
        <v>3.28853</v>
      </c>
      <c r="HI35">
        <v>9999</v>
      </c>
      <c r="HJ35">
        <v>9999</v>
      </c>
      <c r="HK35">
        <v>9999</v>
      </c>
      <c r="HL35">
        <v>172.3</v>
      </c>
      <c r="HM35">
        <v>1.86707</v>
      </c>
      <c r="HN35">
        <v>1.86615</v>
      </c>
      <c r="HO35">
        <v>1.86568</v>
      </c>
      <c r="HP35">
        <v>1.86554</v>
      </c>
      <c r="HQ35">
        <v>1.86737</v>
      </c>
      <c r="HR35">
        <v>1.86994</v>
      </c>
      <c r="HS35">
        <v>1.86858</v>
      </c>
      <c r="HT35">
        <v>1.87</v>
      </c>
      <c r="HU35">
        <v>0</v>
      </c>
      <c r="HV35">
        <v>0</v>
      </c>
      <c r="HW35">
        <v>0</v>
      </c>
      <c r="HX35">
        <v>0</v>
      </c>
      <c r="HY35" t="s">
        <v>421</v>
      </c>
      <c r="HZ35" t="s">
        <v>422</v>
      </c>
      <c r="IA35" t="s">
        <v>423</v>
      </c>
      <c r="IB35" t="s">
        <v>423</v>
      </c>
      <c r="IC35" t="s">
        <v>423</v>
      </c>
      <c r="ID35" t="s">
        <v>423</v>
      </c>
      <c r="IE35">
        <v>0</v>
      </c>
      <c r="IF35">
        <v>100</v>
      </c>
      <c r="IG35">
        <v>100</v>
      </c>
      <c r="IH35">
        <v>-1.965</v>
      </c>
      <c r="II35">
        <v>-0.0795</v>
      </c>
      <c r="IJ35">
        <v>-1.577111384215205</v>
      </c>
      <c r="IK35">
        <v>-0.002609718516926934</v>
      </c>
      <c r="IL35">
        <v>7.477057286243006E-07</v>
      </c>
      <c r="IM35">
        <v>-2.446628426827821E-10</v>
      </c>
      <c r="IN35">
        <v>-0.2036813970316619</v>
      </c>
      <c r="IO35">
        <v>-0.007460779758470672</v>
      </c>
      <c r="IP35">
        <v>0.0009378809001863145</v>
      </c>
      <c r="IQ35">
        <v>-1.681860573090938E-05</v>
      </c>
      <c r="IR35">
        <v>18</v>
      </c>
      <c r="IS35">
        <v>2242</v>
      </c>
      <c r="IT35">
        <v>1</v>
      </c>
      <c r="IU35">
        <v>24</v>
      </c>
      <c r="IV35">
        <v>2498.1</v>
      </c>
      <c r="IW35">
        <v>2498.2</v>
      </c>
      <c r="IX35">
        <v>0.432129</v>
      </c>
      <c r="IY35">
        <v>2.27051</v>
      </c>
      <c r="IZ35">
        <v>1.39648</v>
      </c>
      <c r="JA35">
        <v>2.34619</v>
      </c>
      <c r="JB35">
        <v>1.49536</v>
      </c>
      <c r="JC35">
        <v>2.34863</v>
      </c>
      <c r="JD35">
        <v>33.8735</v>
      </c>
      <c r="JE35">
        <v>15.0514</v>
      </c>
      <c r="JF35">
        <v>18</v>
      </c>
      <c r="JG35">
        <v>517.389</v>
      </c>
      <c r="JH35">
        <v>450.877</v>
      </c>
      <c r="JI35">
        <v>25.0002</v>
      </c>
      <c r="JJ35">
        <v>26.4586</v>
      </c>
      <c r="JK35">
        <v>30.0003</v>
      </c>
      <c r="JL35">
        <v>26.4023</v>
      </c>
      <c r="JM35">
        <v>26.3377</v>
      </c>
      <c r="JN35">
        <v>8.625529999999999</v>
      </c>
      <c r="JO35">
        <v>27.7732</v>
      </c>
      <c r="JP35">
        <v>69.93899999999999</v>
      </c>
      <c r="JQ35">
        <v>25</v>
      </c>
      <c r="JR35">
        <v>112.47</v>
      </c>
      <c r="JS35">
        <v>18.2788</v>
      </c>
      <c r="JT35">
        <v>100.625</v>
      </c>
      <c r="JU35">
        <v>100.717</v>
      </c>
    </row>
    <row r="36" spans="1:281">
      <c r="A36">
        <v>20</v>
      </c>
      <c r="B36">
        <v>1659112453.1</v>
      </c>
      <c r="C36">
        <v>95</v>
      </c>
      <c r="D36" t="s">
        <v>463</v>
      </c>
      <c r="E36" t="s">
        <v>464</v>
      </c>
      <c r="F36">
        <v>5</v>
      </c>
      <c r="G36" t="s">
        <v>415</v>
      </c>
      <c r="H36" t="s">
        <v>416</v>
      </c>
      <c r="I36">
        <v>1659112445.6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135.2847216519382</v>
      </c>
      <c r="AK36">
        <v>142.8029272727272</v>
      </c>
      <c r="AL36">
        <v>-3.149688007264392</v>
      </c>
      <c r="AM36">
        <v>65.00448903359681</v>
      </c>
      <c r="AN36">
        <f>(AP36 - AO36 + DI36*1E3/(8.314*(DK36+273.15)) * AR36/DH36 * AQ36) * DH36/(100*CV36) * 1000/(1000 - AP36)</f>
        <v>0</v>
      </c>
      <c r="AO36">
        <v>18.22177688090909</v>
      </c>
      <c r="AP36">
        <v>23.39638727272727</v>
      </c>
      <c r="AQ36">
        <v>-1.097368918238164E-05</v>
      </c>
      <c r="AR36">
        <v>88.8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417</v>
      </c>
      <c r="AY36" t="s">
        <v>417</v>
      </c>
      <c r="AZ36">
        <v>0</v>
      </c>
      <c r="BA36">
        <v>0</v>
      </c>
      <c r="BB36">
        <f>1-AZ36/BA36</f>
        <v>0</v>
      </c>
      <c r="BC36">
        <v>0</v>
      </c>
      <c r="BD36" t="s">
        <v>417</v>
      </c>
      <c r="BE36" t="s">
        <v>417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418</v>
      </c>
      <c r="CY36">
        <v>2</v>
      </c>
      <c r="CZ36" t="b">
        <v>1</v>
      </c>
      <c r="DA36">
        <v>1659112445.6</v>
      </c>
      <c r="DB36">
        <v>160.971</v>
      </c>
      <c r="DC36">
        <v>147.9844814814815</v>
      </c>
      <c r="DD36">
        <v>23.40901111111111</v>
      </c>
      <c r="DE36">
        <v>18.22738888888889</v>
      </c>
      <c r="DF36">
        <v>162.9545185185185</v>
      </c>
      <c r="DG36">
        <v>23.48844814814815</v>
      </c>
      <c r="DH36">
        <v>500.0492222222222</v>
      </c>
      <c r="DI36">
        <v>90.74239629629629</v>
      </c>
      <c r="DJ36">
        <v>0.09996587407407408</v>
      </c>
      <c r="DK36">
        <v>27.23456296296296</v>
      </c>
      <c r="DL36">
        <v>27.2772037037037</v>
      </c>
      <c r="DM36">
        <v>999.9000000000001</v>
      </c>
      <c r="DN36">
        <v>0</v>
      </c>
      <c r="DO36">
        <v>0</v>
      </c>
      <c r="DP36">
        <v>9992.590740740741</v>
      </c>
      <c r="DQ36">
        <v>0</v>
      </c>
      <c r="DR36">
        <v>7.75664</v>
      </c>
      <c r="DS36">
        <v>12.98662222222222</v>
      </c>
      <c r="DT36">
        <v>164.8297037037037</v>
      </c>
      <c r="DU36">
        <v>150.731962962963</v>
      </c>
      <c r="DV36">
        <v>5.181629629629629</v>
      </c>
      <c r="DW36">
        <v>147.9844814814815</v>
      </c>
      <c r="DX36">
        <v>18.22738888888889</v>
      </c>
      <c r="DY36">
        <v>2.124190740740741</v>
      </c>
      <c r="DZ36">
        <v>1.653995925925926</v>
      </c>
      <c r="EA36">
        <v>18.40173703703704</v>
      </c>
      <c r="EB36">
        <v>14.47128148148148</v>
      </c>
      <c r="EC36">
        <v>1999.994074074074</v>
      </c>
      <c r="ED36">
        <v>0.9799976666666667</v>
      </c>
      <c r="EE36">
        <v>0.02000253333333333</v>
      </c>
      <c r="EF36">
        <v>0</v>
      </c>
      <c r="EG36">
        <v>733.9227037037036</v>
      </c>
      <c r="EH36">
        <v>5.00097</v>
      </c>
      <c r="EI36">
        <v>14601.16296296296</v>
      </c>
      <c r="EJ36">
        <v>16707.51111111111</v>
      </c>
      <c r="EK36">
        <v>37.75</v>
      </c>
      <c r="EL36">
        <v>38.23833333333333</v>
      </c>
      <c r="EM36">
        <v>37.625</v>
      </c>
      <c r="EN36">
        <v>37.937</v>
      </c>
      <c r="EO36">
        <v>38.437</v>
      </c>
      <c r="EP36">
        <v>1955.084074074074</v>
      </c>
      <c r="EQ36">
        <v>39.90037037037037</v>
      </c>
      <c r="ER36">
        <v>0</v>
      </c>
      <c r="ES36">
        <v>1659112452.8</v>
      </c>
      <c r="ET36">
        <v>0</v>
      </c>
      <c r="EU36">
        <v>733.8451153846153</v>
      </c>
      <c r="EV36">
        <v>14.21753845932773</v>
      </c>
      <c r="EW36">
        <v>291.9829062001004</v>
      </c>
      <c r="EX36">
        <v>14600.38076923077</v>
      </c>
      <c r="EY36">
        <v>15</v>
      </c>
      <c r="EZ36">
        <v>0</v>
      </c>
      <c r="FA36" t="s">
        <v>419</v>
      </c>
      <c r="FB36">
        <v>1658962562</v>
      </c>
      <c r="FC36">
        <v>1658962559</v>
      </c>
      <c r="FD36">
        <v>0</v>
      </c>
      <c r="FE36">
        <v>0.025</v>
      </c>
      <c r="FF36">
        <v>-0.013</v>
      </c>
      <c r="FG36">
        <v>-1.97</v>
      </c>
      <c r="FH36">
        <v>-0.111</v>
      </c>
      <c r="FI36">
        <v>420</v>
      </c>
      <c r="FJ36">
        <v>18</v>
      </c>
      <c r="FK36">
        <v>0.6899999999999999</v>
      </c>
      <c r="FL36">
        <v>0.5</v>
      </c>
      <c r="FM36">
        <v>11.97545707317073</v>
      </c>
      <c r="FN36">
        <v>15.19386459930314</v>
      </c>
      <c r="FO36">
        <v>1.49823833287427</v>
      </c>
      <c r="FP36">
        <v>0</v>
      </c>
      <c r="FQ36">
        <v>733.0593529411766</v>
      </c>
      <c r="FR36">
        <v>13.94875477407208</v>
      </c>
      <c r="FS36">
        <v>1.394707008707706</v>
      </c>
      <c r="FT36">
        <v>0</v>
      </c>
      <c r="FU36">
        <v>5.174343902439024</v>
      </c>
      <c r="FV36">
        <v>0.08584411149828054</v>
      </c>
      <c r="FW36">
        <v>0.01198027543110414</v>
      </c>
      <c r="FX36">
        <v>1</v>
      </c>
      <c r="FY36">
        <v>1</v>
      </c>
      <c r="FZ36">
        <v>3</v>
      </c>
      <c r="GA36" t="s">
        <v>426</v>
      </c>
      <c r="GB36">
        <v>2.98305</v>
      </c>
      <c r="GC36">
        <v>2.71542</v>
      </c>
      <c r="GD36">
        <v>0.0369682</v>
      </c>
      <c r="GE36">
        <v>0.0324344</v>
      </c>
      <c r="GF36">
        <v>0.105964</v>
      </c>
      <c r="GG36">
        <v>0.0872339</v>
      </c>
      <c r="GH36">
        <v>30492.5</v>
      </c>
      <c r="GI36">
        <v>30792.5</v>
      </c>
      <c r="GJ36">
        <v>29427.3</v>
      </c>
      <c r="GK36">
        <v>29431.8</v>
      </c>
      <c r="GL36">
        <v>34841</v>
      </c>
      <c r="GM36">
        <v>35707.1</v>
      </c>
      <c r="GN36">
        <v>41443.3</v>
      </c>
      <c r="GO36">
        <v>41932.4</v>
      </c>
      <c r="GP36">
        <v>1.95605</v>
      </c>
      <c r="GQ36">
        <v>1.92192</v>
      </c>
      <c r="GR36">
        <v>0.107829</v>
      </c>
      <c r="GS36">
        <v>0</v>
      </c>
      <c r="GT36">
        <v>25.5197</v>
      </c>
      <c r="GU36">
        <v>999.9</v>
      </c>
      <c r="GV36">
        <v>54.5</v>
      </c>
      <c r="GW36">
        <v>29.3</v>
      </c>
      <c r="GX36">
        <v>24.5762</v>
      </c>
      <c r="GY36">
        <v>62.8224</v>
      </c>
      <c r="GZ36">
        <v>33.6979</v>
      </c>
      <c r="HA36">
        <v>1</v>
      </c>
      <c r="HB36">
        <v>-0.06992379999999999</v>
      </c>
      <c r="HC36">
        <v>0.397007</v>
      </c>
      <c r="HD36">
        <v>20.3846</v>
      </c>
      <c r="HE36">
        <v>5.21729</v>
      </c>
      <c r="HF36">
        <v>12.0099</v>
      </c>
      <c r="HG36">
        <v>4.98895</v>
      </c>
      <c r="HH36">
        <v>3.28865</v>
      </c>
      <c r="HI36">
        <v>9999</v>
      </c>
      <c r="HJ36">
        <v>9999</v>
      </c>
      <c r="HK36">
        <v>9999</v>
      </c>
      <c r="HL36">
        <v>172.3</v>
      </c>
      <c r="HM36">
        <v>1.86708</v>
      </c>
      <c r="HN36">
        <v>1.86615</v>
      </c>
      <c r="HO36">
        <v>1.86569</v>
      </c>
      <c r="HP36">
        <v>1.86555</v>
      </c>
      <c r="HQ36">
        <v>1.86737</v>
      </c>
      <c r="HR36">
        <v>1.86994</v>
      </c>
      <c r="HS36">
        <v>1.86858</v>
      </c>
      <c r="HT36">
        <v>1.87</v>
      </c>
      <c r="HU36">
        <v>0</v>
      </c>
      <c r="HV36">
        <v>0</v>
      </c>
      <c r="HW36">
        <v>0</v>
      </c>
      <c r="HX36">
        <v>0</v>
      </c>
      <c r="HY36" t="s">
        <v>421</v>
      </c>
      <c r="HZ36" t="s">
        <v>422</v>
      </c>
      <c r="IA36" t="s">
        <v>423</v>
      </c>
      <c r="IB36" t="s">
        <v>423</v>
      </c>
      <c r="IC36" t="s">
        <v>423</v>
      </c>
      <c r="ID36" t="s">
        <v>423</v>
      </c>
      <c r="IE36">
        <v>0</v>
      </c>
      <c r="IF36">
        <v>100</v>
      </c>
      <c r="IG36">
        <v>100</v>
      </c>
      <c r="IH36">
        <v>-1.928</v>
      </c>
      <c r="II36">
        <v>-0.0795</v>
      </c>
      <c r="IJ36">
        <v>-1.577111384215205</v>
      </c>
      <c r="IK36">
        <v>-0.002609718516926934</v>
      </c>
      <c r="IL36">
        <v>7.477057286243006E-07</v>
      </c>
      <c r="IM36">
        <v>-2.446628426827821E-10</v>
      </c>
      <c r="IN36">
        <v>-0.2036813970316619</v>
      </c>
      <c r="IO36">
        <v>-0.007460779758470672</v>
      </c>
      <c r="IP36">
        <v>0.0009378809001863145</v>
      </c>
      <c r="IQ36">
        <v>-1.681860573090938E-05</v>
      </c>
      <c r="IR36">
        <v>18</v>
      </c>
      <c r="IS36">
        <v>2242</v>
      </c>
      <c r="IT36">
        <v>1</v>
      </c>
      <c r="IU36">
        <v>24</v>
      </c>
      <c r="IV36">
        <v>2498.2</v>
      </c>
      <c r="IW36">
        <v>2498.2</v>
      </c>
      <c r="IX36">
        <v>0.395508</v>
      </c>
      <c r="IY36">
        <v>2.27051</v>
      </c>
      <c r="IZ36">
        <v>1.39648</v>
      </c>
      <c r="JA36">
        <v>2.34741</v>
      </c>
      <c r="JB36">
        <v>1.49536</v>
      </c>
      <c r="JC36">
        <v>2.36694</v>
      </c>
      <c r="JD36">
        <v>33.8735</v>
      </c>
      <c r="JE36">
        <v>15.0514</v>
      </c>
      <c r="JF36">
        <v>18</v>
      </c>
      <c r="JG36">
        <v>517.225</v>
      </c>
      <c r="JH36">
        <v>450.971</v>
      </c>
      <c r="JI36">
        <v>25.0002</v>
      </c>
      <c r="JJ36">
        <v>26.4609</v>
      </c>
      <c r="JK36">
        <v>30.0001</v>
      </c>
      <c r="JL36">
        <v>26.404</v>
      </c>
      <c r="JM36">
        <v>26.3398</v>
      </c>
      <c r="JN36">
        <v>7.84106</v>
      </c>
      <c r="JO36">
        <v>27.7732</v>
      </c>
      <c r="JP36">
        <v>69.93899999999999</v>
      </c>
      <c r="JQ36">
        <v>25</v>
      </c>
      <c r="JR36">
        <v>99.10939999999999</v>
      </c>
      <c r="JS36">
        <v>18.2788</v>
      </c>
      <c r="JT36">
        <v>100.621</v>
      </c>
      <c r="JU36">
        <v>100.716</v>
      </c>
    </row>
    <row r="37" spans="1:281">
      <c r="A37">
        <v>21</v>
      </c>
      <c r="B37">
        <v>1659112458.1</v>
      </c>
      <c r="C37">
        <v>100</v>
      </c>
      <c r="D37" t="s">
        <v>465</v>
      </c>
      <c r="E37" t="s">
        <v>466</v>
      </c>
      <c r="F37">
        <v>5</v>
      </c>
      <c r="G37" t="s">
        <v>415</v>
      </c>
      <c r="H37" t="s">
        <v>416</v>
      </c>
      <c r="I37">
        <v>1659112450.314285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118.4005476419138</v>
      </c>
      <c r="AK37">
        <v>127.1337696969697</v>
      </c>
      <c r="AL37">
        <v>-3.130920111618529</v>
      </c>
      <c r="AM37">
        <v>65.00448903359681</v>
      </c>
      <c r="AN37">
        <f>(AP37 - AO37 + DI37*1E3/(8.314*(DK37+273.15)) * AR37/DH37 * AQ37) * DH37/(100*CV37) * 1000/(1000 - AP37)</f>
        <v>0</v>
      </c>
      <c r="AO37">
        <v>18.22202249666667</v>
      </c>
      <c r="AP37">
        <v>23.39516606060605</v>
      </c>
      <c r="AQ37">
        <v>-6.342305738829424E-06</v>
      </c>
      <c r="AR37">
        <v>88.8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417</v>
      </c>
      <c r="AY37" t="s">
        <v>417</v>
      </c>
      <c r="AZ37">
        <v>0</v>
      </c>
      <c r="BA37">
        <v>0</v>
      </c>
      <c r="BB37">
        <f>1-AZ37/BA37</f>
        <v>0</v>
      </c>
      <c r="BC37">
        <v>0</v>
      </c>
      <c r="BD37" t="s">
        <v>417</v>
      </c>
      <c r="BE37" t="s">
        <v>417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418</v>
      </c>
      <c r="CY37">
        <v>2</v>
      </c>
      <c r="CZ37" t="b">
        <v>1</v>
      </c>
      <c r="DA37">
        <v>1659112450.314285</v>
      </c>
      <c r="DB37">
        <v>146.5047857142857</v>
      </c>
      <c r="DC37">
        <v>132.3225</v>
      </c>
      <c r="DD37">
        <v>23.40080000000001</v>
      </c>
      <c r="DE37">
        <v>18.22543571428571</v>
      </c>
      <c r="DF37">
        <v>148.4535</v>
      </c>
      <c r="DG37">
        <v>23.48031428571428</v>
      </c>
      <c r="DH37">
        <v>500.0416071428572</v>
      </c>
      <c r="DI37">
        <v>90.74387499999997</v>
      </c>
      <c r="DJ37">
        <v>0.09999344285714286</v>
      </c>
      <c r="DK37">
        <v>27.23523214285714</v>
      </c>
      <c r="DL37">
        <v>27.279</v>
      </c>
      <c r="DM37">
        <v>999.9000000000002</v>
      </c>
      <c r="DN37">
        <v>0</v>
      </c>
      <c r="DO37">
        <v>0</v>
      </c>
      <c r="DP37">
        <v>9991.34</v>
      </c>
      <c r="DQ37">
        <v>0</v>
      </c>
      <c r="DR37">
        <v>7.75664</v>
      </c>
      <c r="DS37">
        <v>14.18230357142857</v>
      </c>
      <c r="DT37">
        <v>150.0153571428571</v>
      </c>
      <c r="DU37">
        <v>134.7788214285714</v>
      </c>
      <c r="DV37">
        <v>5.175374642857142</v>
      </c>
      <c r="DW37">
        <v>132.3225</v>
      </c>
      <c r="DX37">
        <v>18.22543571428571</v>
      </c>
      <c r="DY37">
        <v>2.123480714285714</v>
      </c>
      <c r="DZ37">
        <v>1.653845357142857</v>
      </c>
      <c r="EA37">
        <v>18.39641428571429</v>
      </c>
      <c r="EB37">
        <v>14.46987857142857</v>
      </c>
      <c r="EC37">
        <v>1999.981785714286</v>
      </c>
      <c r="ED37">
        <v>0.979997642857143</v>
      </c>
      <c r="EE37">
        <v>0.02000255714285714</v>
      </c>
      <c r="EF37">
        <v>0</v>
      </c>
      <c r="EG37">
        <v>735.1339642857143</v>
      </c>
      <c r="EH37">
        <v>5.00097</v>
      </c>
      <c r="EI37">
        <v>14625.21071428571</v>
      </c>
      <c r="EJ37">
        <v>16707.41428571429</v>
      </c>
      <c r="EK37">
        <v>37.75</v>
      </c>
      <c r="EL37">
        <v>38.23425</v>
      </c>
      <c r="EM37">
        <v>37.625</v>
      </c>
      <c r="EN37">
        <v>37.937</v>
      </c>
      <c r="EO37">
        <v>38.437</v>
      </c>
      <c r="EP37">
        <v>1955.071785714285</v>
      </c>
      <c r="EQ37">
        <v>39.9</v>
      </c>
      <c r="ER37">
        <v>0</v>
      </c>
      <c r="ES37">
        <v>1659112458.2</v>
      </c>
      <c r="ET37">
        <v>0</v>
      </c>
      <c r="EU37">
        <v>735.32348</v>
      </c>
      <c r="EV37">
        <v>16.11115383004466</v>
      </c>
      <c r="EW37">
        <v>316.9307692203561</v>
      </c>
      <c r="EX37">
        <v>14629.248</v>
      </c>
      <c r="EY37">
        <v>15</v>
      </c>
      <c r="EZ37">
        <v>0</v>
      </c>
      <c r="FA37" t="s">
        <v>419</v>
      </c>
      <c r="FB37">
        <v>1658962562</v>
      </c>
      <c r="FC37">
        <v>1658962559</v>
      </c>
      <c r="FD37">
        <v>0</v>
      </c>
      <c r="FE37">
        <v>0.025</v>
      </c>
      <c r="FF37">
        <v>-0.013</v>
      </c>
      <c r="FG37">
        <v>-1.97</v>
      </c>
      <c r="FH37">
        <v>-0.111</v>
      </c>
      <c r="FI37">
        <v>420</v>
      </c>
      <c r="FJ37">
        <v>18</v>
      </c>
      <c r="FK37">
        <v>0.6899999999999999</v>
      </c>
      <c r="FL37">
        <v>0.5</v>
      </c>
      <c r="FM37">
        <v>13.4303375</v>
      </c>
      <c r="FN37">
        <v>15.22558086303936</v>
      </c>
      <c r="FO37">
        <v>1.464719980523154</v>
      </c>
      <c r="FP37">
        <v>0</v>
      </c>
      <c r="FQ37">
        <v>734.3242647058823</v>
      </c>
      <c r="FR37">
        <v>15.0197555345923</v>
      </c>
      <c r="FS37">
        <v>1.503878618944705</v>
      </c>
      <c r="FT37">
        <v>0</v>
      </c>
      <c r="FU37">
        <v>5.17792775</v>
      </c>
      <c r="FV37">
        <v>-0.04875636022514886</v>
      </c>
      <c r="FW37">
        <v>0.008761670356587328</v>
      </c>
      <c r="FX37">
        <v>1</v>
      </c>
      <c r="FY37">
        <v>1</v>
      </c>
      <c r="FZ37">
        <v>3</v>
      </c>
      <c r="GA37" t="s">
        <v>426</v>
      </c>
      <c r="GB37">
        <v>2.98353</v>
      </c>
      <c r="GC37">
        <v>2.71593</v>
      </c>
      <c r="GD37">
        <v>0.0331136</v>
      </c>
      <c r="GE37">
        <v>0.0282043</v>
      </c>
      <c r="GF37">
        <v>0.105958</v>
      </c>
      <c r="GG37">
        <v>0.0873858</v>
      </c>
      <c r="GH37">
        <v>30614.8</v>
      </c>
      <c r="GI37">
        <v>30926.6</v>
      </c>
      <c r="GJ37">
        <v>29427.5</v>
      </c>
      <c r="GK37">
        <v>29431.4</v>
      </c>
      <c r="GL37">
        <v>34841</v>
      </c>
      <c r="GM37">
        <v>35700.4</v>
      </c>
      <c r="GN37">
        <v>41443.1</v>
      </c>
      <c r="GO37">
        <v>41931.8</v>
      </c>
      <c r="GP37">
        <v>1.9564</v>
      </c>
      <c r="GQ37">
        <v>1.9219</v>
      </c>
      <c r="GR37">
        <v>0.107121</v>
      </c>
      <c r="GS37">
        <v>0</v>
      </c>
      <c r="GT37">
        <v>25.5197</v>
      </c>
      <c r="GU37">
        <v>999.9</v>
      </c>
      <c r="GV37">
        <v>54.4</v>
      </c>
      <c r="GW37">
        <v>29.3</v>
      </c>
      <c r="GX37">
        <v>24.5313</v>
      </c>
      <c r="GY37">
        <v>63.0424</v>
      </c>
      <c r="GZ37">
        <v>33.4455</v>
      </c>
      <c r="HA37">
        <v>1</v>
      </c>
      <c r="HB37">
        <v>-0.0697485</v>
      </c>
      <c r="HC37">
        <v>0.398263</v>
      </c>
      <c r="HD37">
        <v>20.3847</v>
      </c>
      <c r="HE37">
        <v>5.21819</v>
      </c>
      <c r="HF37">
        <v>12.0099</v>
      </c>
      <c r="HG37">
        <v>4.9891</v>
      </c>
      <c r="HH37">
        <v>3.28863</v>
      </c>
      <c r="HI37">
        <v>9999</v>
      </c>
      <c r="HJ37">
        <v>9999</v>
      </c>
      <c r="HK37">
        <v>9999</v>
      </c>
      <c r="HL37">
        <v>172.3</v>
      </c>
      <c r="HM37">
        <v>1.86707</v>
      </c>
      <c r="HN37">
        <v>1.86615</v>
      </c>
      <c r="HO37">
        <v>1.86567</v>
      </c>
      <c r="HP37">
        <v>1.86554</v>
      </c>
      <c r="HQ37">
        <v>1.86737</v>
      </c>
      <c r="HR37">
        <v>1.86993</v>
      </c>
      <c r="HS37">
        <v>1.86858</v>
      </c>
      <c r="HT37">
        <v>1.86998</v>
      </c>
      <c r="HU37">
        <v>0</v>
      </c>
      <c r="HV37">
        <v>0</v>
      </c>
      <c r="HW37">
        <v>0</v>
      </c>
      <c r="HX37">
        <v>0</v>
      </c>
      <c r="HY37" t="s">
        <v>421</v>
      </c>
      <c r="HZ37" t="s">
        <v>422</v>
      </c>
      <c r="IA37" t="s">
        <v>423</v>
      </c>
      <c r="IB37" t="s">
        <v>423</v>
      </c>
      <c r="IC37" t="s">
        <v>423</v>
      </c>
      <c r="ID37" t="s">
        <v>423</v>
      </c>
      <c r="IE37">
        <v>0</v>
      </c>
      <c r="IF37">
        <v>100</v>
      </c>
      <c r="IG37">
        <v>100</v>
      </c>
      <c r="IH37">
        <v>-1.891</v>
      </c>
      <c r="II37">
        <v>-0.0796</v>
      </c>
      <c r="IJ37">
        <v>-1.577111384215205</v>
      </c>
      <c r="IK37">
        <v>-0.002609718516926934</v>
      </c>
      <c r="IL37">
        <v>7.477057286243006E-07</v>
      </c>
      <c r="IM37">
        <v>-2.446628426827821E-10</v>
      </c>
      <c r="IN37">
        <v>-0.2036813970316619</v>
      </c>
      <c r="IO37">
        <v>-0.007460779758470672</v>
      </c>
      <c r="IP37">
        <v>0.0009378809001863145</v>
      </c>
      <c r="IQ37">
        <v>-1.681860573090938E-05</v>
      </c>
      <c r="IR37">
        <v>18</v>
      </c>
      <c r="IS37">
        <v>2242</v>
      </c>
      <c r="IT37">
        <v>1</v>
      </c>
      <c r="IU37">
        <v>24</v>
      </c>
      <c r="IV37">
        <v>2498.3</v>
      </c>
      <c r="IW37">
        <v>2498.3</v>
      </c>
      <c r="IX37">
        <v>0.357666</v>
      </c>
      <c r="IY37">
        <v>2.28882</v>
      </c>
      <c r="IZ37">
        <v>1.39771</v>
      </c>
      <c r="JA37">
        <v>2.34619</v>
      </c>
      <c r="JB37">
        <v>1.49536</v>
      </c>
      <c r="JC37">
        <v>2.35352</v>
      </c>
      <c r="JD37">
        <v>33.8735</v>
      </c>
      <c r="JE37">
        <v>15.0426</v>
      </c>
      <c r="JF37">
        <v>18</v>
      </c>
      <c r="JG37">
        <v>517.471</v>
      </c>
      <c r="JH37">
        <v>450.973</v>
      </c>
      <c r="JI37">
        <v>25.0002</v>
      </c>
      <c r="JJ37">
        <v>26.4626</v>
      </c>
      <c r="JK37">
        <v>30.0003</v>
      </c>
      <c r="JL37">
        <v>26.406</v>
      </c>
      <c r="JM37">
        <v>26.342</v>
      </c>
      <c r="JN37">
        <v>7.13794</v>
      </c>
      <c r="JO37">
        <v>27.4887</v>
      </c>
      <c r="JP37">
        <v>69.56699999999999</v>
      </c>
      <c r="JQ37">
        <v>25</v>
      </c>
      <c r="JR37">
        <v>85.753</v>
      </c>
      <c r="JS37">
        <v>18.4066</v>
      </c>
      <c r="JT37">
        <v>100.621</v>
      </c>
      <c r="JU37">
        <v>100.714</v>
      </c>
    </row>
    <row r="38" spans="1:281">
      <c r="A38">
        <v>22</v>
      </c>
      <c r="B38">
        <v>1659112463.1</v>
      </c>
      <c r="C38">
        <v>105</v>
      </c>
      <c r="D38" t="s">
        <v>467</v>
      </c>
      <c r="E38" t="s">
        <v>468</v>
      </c>
      <c r="F38">
        <v>5</v>
      </c>
      <c r="G38" t="s">
        <v>415</v>
      </c>
      <c r="H38" t="s">
        <v>416</v>
      </c>
      <c r="I38">
        <v>1659112455.6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101.273897485186</v>
      </c>
      <c r="AK38">
        <v>111.3722909090909</v>
      </c>
      <c r="AL38">
        <v>-3.159098528371875</v>
      </c>
      <c r="AM38">
        <v>65.00448903359681</v>
      </c>
      <c r="AN38">
        <f>(AP38 - AO38 + DI38*1E3/(8.314*(DK38+273.15)) * AR38/DH38 * AQ38) * DH38/(100*CV38) * 1000/(1000 - AP38)</f>
        <v>0</v>
      </c>
      <c r="AO38">
        <v>18.29416096757576</v>
      </c>
      <c r="AP38">
        <v>23.42027999999999</v>
      </c>
      <c r="AQ38">
        <v>3.512004875074524E-05</v>
      </c>
      <c r="AR38">
        <v>88.8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417</v>
      </c>
      <c r="AY38" t="s">
        <v>417</v>
      </c>
      <c r="AZ38">
        <v>0</v>
      </c>
      <c r="BA38">
        <v>0</v>
      </c>
      <c r="BB38">
        <f>1-AZ38/BA38</f>
        <v>0</v>
      </c>
      <c r="BC38">
        <v>0</v>
      </c>
      <c r="BD38" t="s">
        <v>417</v>
      </c>
      <c r="BE38" t="s">
        <v>417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418</v>
      </c>
      <c r="CY38">
        <v>2</v>
      </c>
      <c r="CZ38" t="b">
        <v>1</v>
      </c>
      <c r="DA38">
        <v>1659112455.6</v>
      </c>
      <c r="DB38">
        <v>130.2746666666667</v>
      </c>
      <c r="DC38">
        <v>114.6793444444444</v>
      </c>
      <c r="DD38">
        <v>23.40035925925926</v>
      </c>
      <c r="DE38">
        <v>18.24950740740741</v>
      </c>
      <c r="DF38">
        <v>132.1841111111111</v>
      </c>
      <c r="DG38">
        <v>23.47987407407407</v>
      </c>
      <c r="DH38">
        <v>500.0422592592593</v>
      </c>
      <c r="DI38">
        <v>90.74482222222223</v>
      </c>
      <c r="DJ38">
        <v>0.09999861481481481</v>
      </c>
      <c r="DK38">
        <v>27.23731111111111</v>
      </c>
      <c r="DL38">
        <v>27.28128148148148</v>
      </c>
      <c r="DM38">
        <v>999.9000000000001</v>
      </c>
      <c r="DN38">
        <v>0</v>
      </c>
      <c r="DO38">
        <v>0</v>
      </c>
      <c r="DP38">
        <v>9985.163703703705</v>
      </c>
      <c r="DQ38">
        <v>0</v>
      </c>
      <c r="DR38">
        <v>7.75664</v>
      </c>
      <c r="DS38">
        <v>15.59534074074074</v>
      </c>
      <c r="DT38">
        <v>133.3961111111111</v>
      </c>
      <c r="DU38">
        <v>116.8105925925926</v>
      </c>
      <c r="DV38">
        <v>5.150858148148148</v>
      </c>
      <c r="DW38">
        <v>114.6793444444444</v>
      </c>
      <c r="DX38">
        <v>18.24950740740741</v>
      </c>
      <c r="DY38">
        <v>2.123462222222222</v>
      </c>
      <c r="DZ38">
        <v>1.656047037037037</v>
      </c>
      <c r="EA38">
        <v>18.39628148148148</v>
      </c>
      <c r="EB38">
        <v>14.49043703703704</v>
      </c>
      <c r="EC38">
        <v>1999.978888888889</v>
      </c>
      <c r="ED38">
        <v>0.9799975555555556</v>
      </c>
      <c r="EE38">
        <v>0.02000264444444444</v>
      </c>
      <c r="EF38">
        <v>0</v>
      </c>
      <c r="EG38">
        <v>736.635888888889</v>
      </c>
      <c r="EH38">
        <v>5.00097</v>
      </c>
      <c r="EI38">
        <v>14653.72592592592</v>
      </c>
      <c r="EJ38">
        <v>16707.38518518518</v>
      </c>
      <c r="EK38">
        <v>37.75</v>
      </c>
      <c r="EL38">
        <v>38.21733333333333</v>
      </c>
      <c r="EM38">
        <v>37.625</v>
      </c>
      <c r="EN38">
        <v>37.937</v>
      </c>
      <c r="EO38">
        <v>38.437</v>
      </c>
      <c r="EP38">
        <v>1955.068888888889</v>
      </c>
      <c r="EQ38">
        <v>39.90185185185185</v>
      </c>
      <c r="ER38">
        <v>0</v>
      </c>
      <c r="ES38">
        <v>1659112463</v>
      </c>
      <c r="ET38">
        <v>0</v>
      </c>
      <c r="EU38">
        <v>736.7058000000001</v>
      </c>
      <c r="EV38">
        <v>17.62846150829309</v>
      </c>
      <c r="EW38">
        <v>340.1923071115485</v>
      </c>
      <c r="EX38">
        <v>14655.576</v>
      </c>
      <c r="EY38">
        <v>15</v>
      </c>
      <c r="EZ38">
        <v>0</v>
      </c>
      <c r="FA38" t="s">
        <v>419</v>
      </c>
      <c r="FB38">
        <v>1658962562</v>
      </c>
      <c r="FC38">
        <v>1658962559</v>
      </c>
      <c r="FD38">
        <v>0</v>
      </c>
      <c r="FE38">
        <v>0.025</v>
      </c>
      <c r="FF38">
        <v>-0.013</v>
      </c>
      <c r="FG38">
        <v>-1.97</v>
      </c>
      <c r="FH38">
        <v>-0.111</v>
      </c>
      <c r="FI38">
        <v>420</v>
      </c>
      <c r="FJ38">
        <v>18</v>
      </c>
      <c r="FK38">
        <v>0.6899999999999999</v>
      </c>
      <c r="FL38">
        <v>0.5</v>
      </c>
      <c r="FM38">
        <v>14.80996585365854</v>
      </c>
      <c r="FN38">
        <v>15.90041602787457</v>
      </c>
      <c r="FO38">
        <v>1.568778475183759</v>
      </c>
      <c r="FP38">
        <v>0</v>
      </c>
      <c r="FQ38">
        <v>735.8030294117647</v>
      </c>
      <c r="FR38">
        <v>16.84722686814769</v>
      </c>
      <c r="FS38">
        <v>1.682862101325042</v>
      </c>
      <c r="FT38">
        <v>0</v>
      </c>
      <c r="FU38">
        <v>5.160713170731707</v>
      </c>
      <c r="FV38">
        <v>-0.256918327526129</v>
      </c>
      <c r="FW38">
        <v>0.02857617926969556</v>
      </c>
      <c r="FX38">
        <v>0</v>
      </c>
      <c r="FY38">
        <v>0</v>
      </c>
      <c r="FZ38">
        <v>3</v>
      </c>
      <c r="GA38" t="s">
        <v>462</v>
      </c>
      <c r="GB38">
        <v>2.98319</v>
      </c>
      <c r="GC38">
        <v>2.71543</v>
      </c>
      <c r="GD38">
        <v>0.0291629</v>
      </c>
      <c r="GE38">
        <v>0.0238507</v>
      </c>
      <c r="GF38">
        <v>0.106045</v>
      </c>
      <c r="GG38">
        <v>0.0875237</v>
      </c>
      <c r="GH38">
        <v>30739.7</v>
      </c>
      <c r="GI38">
        <v>31065</v>
      </c>
      <c r="GJ38">
        <v>29427.4</v>
      </c>
      <c r="GK38">
        <v>29431.3</v>
      </c>
      <c r="GL38">
        <v>34837.5</v>
      </c>
      <c r="GM38">
        <v>35694.9</v>
      </c>
      <c r="GN38">
        <v>41443.1</v>
      </c>
      <c r="GO38">
        <v>41931.8</v>
      </c>
      <c r="GP38">
        <v>1.9563</v>
      </c>
      <c r="GQ38">
        <v>1.92185</v>
      </c>
      <c r="GR38">
        <v>0.108313</v>
      </c>
      <c r="GS38">
        <v>0</v>
      </c>
      <c r="GT38">
        <v>25.5197</v>
      </c>
      <c r="GU38">
        <v>999.9</v>
      </c>
      <c r="GV38">
        <v>54.4</v>
      </c>
      <c r="GW38">
        <v>29.3</v>
      </c>
      <c r="GX38">
        <v>24.5322</v>
      </c>
      <c r="GY38">
        <v>63.2924</v>
      </c>
      <c r="GZ38">
        <v>33.9223</v>
      </c>
      <c r="HA38">
        <v>1</v>
      </c>
      <c r="HB38">
        <v>-0.0695503</v>
      </c>
      <c r="HC38">
        <v>0.400438</v>
      </c>
      <c r="HD38">
        <v>20.3847</v>
      </c>
      <c r="HE38">
        <v>5.21684</v>
      </c>
      <c r="HF38">
        <v>12.0099</v>
      </c>
      <c r="HG38">
        <v>4.9888</v>
      </c>
      <c r="HH38">
        <v>3.28848</v>
      </c>
      <c r="HI38">
        <v>9999</v>
      </c>
      <c r="HJ38">
        <v>9999</v>
      </c>
      <c r="HK38">
        <v>9999</v>
      </c>
      <c r="HL38">
        <v>172.3</v>
      </c>
      <c r="HM38">
        <v>1.86707</v>
      </c>
      <c r="HN38">
        <v>1.86615</v>
      </c>
      <c r="HO38">
        <v>1.86566</v>
      </c>
      <c r="HP38">
        <v>1.86554</v>
      </c>
      <c r="HQ38">
        <v>1.86737</v>
      </c>
      <c r="HR38">
        <v>1.86993</v>
      </c>
      <c r="HS38">
        <v>1.86855</v>
      </c>
      <c r="HT38">
        <v>1.86998</v>
      </c>
      <c r="HU38">
        <v>0</v>
      </c>
      <c r="HV38">
        <v>0</v>
      </c>
      <c r="HW38">
        <v>0</v>
      </c>
      <c r="HX38">
        <v>0</v>
      </c>
      <c r="HY38" t="s">
        <v>421</v>
      </c>
      <c r="HZ38" t="s">
        <v>422</v>
      </c>
      <c r="IA38" t="s">
        <v>423</v>
      </c>
      <c r="IB38" t="s">
        <v>423</v>
      </c>
      <c r="IC38" t="s">
        <v>423</v>
      </c>
      <c r="ID38" t="s">
        <v>423</v>
      </c>
      <c r="IE38">
        <v>0</v>
      </c>
      <c r="IF38">
        <v>100</v>
      </c>
      <c r="IG38">
        <v>100</v>
      </c>
      <c r="IH38">
        <v>-1.853</v>
      </c>
      <c r="II38">
        <v>-0.0794</v>
      </c>
      <c r="IJ38">
        <v>-1.577111384215205</v>
      </c>
      <c r="IK38">
        <v>-0.002609718516926934</v>
      </c>
      <c r="IL38">
        <v>7.477057286243006E-07</v>
      </c>
      <c r="IM38">
        <v>-2.446628426827821E-10</v>
      </c>
      <c r="IN38">
        <v>-0.2036813970316619</v>
      </c>
      <c r="IO38">
        <v>-0.007460779758470672</v>
      </c>
      <c r="IP38">
        <v>0.0009378809001863145</v>
      </c>
      <c r="IQ38">
        <v>-1.681860573090938E-05</v>
      </c>
      <c r="IR38">
        <v>18</v>
      </c>
      <c r="IS38">
        <v>2242</v>
      </c>
      <c r="IT38">
        <v>1</v>
      </c>
      <c r="IU38">
        <v>24</v>
      </c>
      <c r="IV38">
        <v>2498.4</v>
      </c>
      <c r="IW38">
        <v>2498.4</v>
      </c>
      <c r="IX38">
        <v>0.317383</v>
      </c>
      <c r="IY38">
        <v>2.27783</v>
      </c>
      <c r="IZ38">
        <v>1.39648</v>
      </c>
      <c r="JA38">
        <v>2.34741</v>
      </c>
      <c r="JB38">
        <v>1.49536</v>
      </c>
      <c r="JC38">
        <v>2.40601</v>
      </c>
      <c r="JD38">
        <v>33.8735</v>
      </c>
      <c r="JE38">
        <v>15.0514</v>
      </c>
      <c r="JF38">
        <v>18</v>
      </c>
      <c r="JG38">
        <v>517.425</v>
      </c>
      <c r="JH38">
        <v>450.956</v>
      </c>
      <c r="JI38">
        <v>25.0004</v>
      </c>
      <c r="JJ38">
        <v>26.4648</v>
      </c>
      <c r="JK38">
        <v>30.0004</v>
      </c>
      <c r="JL38">
        <v>26.4081</v>
      </c>
      <c r="JM38">
        <v>26.3438</v>
      </c>
      <c r="JN38">
        <v>6.35807</v>
      </c>
      <c r="JO38">
        <v>27.1919</v>
      </c>
      <c r="JP38">
        <v>69.56699999999999</v>
      </c>
      <c r="JQ38">
        <v>25</v>
      </c>
      <c r="JR38">
        <v>65.7187</v>
      </c>
      <c r="JS38">
        <v>18.4212</v>
      </c>
      <c r="JT38">
        <v>100.621</v>
      </c>
      <c r="JU38">
        <v>100.714</v>
      </c>
    </row>
    <row r="39" spans="1:281">
      <c r="A39">
        <v>23</v>
      </c>
      <c r="B39">
        <v>1659112468.1</v>
      </c>
      <c r="C39">
        <v>110</v>
      </c>
      <c r="D39" t="s">
        <v>469</v>
      </c>
      <c r="E39" t="s">
        <v>470</v>
      </c>
      <c r="F39">
        <v>5</v>
      </c>
      <c r="G39" t="s">
        <v>415</v>
      </c>
      <c r="H39" t="s">
        <v>416</v>
      </c>
      <c r="I39">
        <v>1659112460.314285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84.13396654066835</v>
      </c>
      <c r="AK39">
        <v>95.57241454545452</v>
      </c>
      <c r="AL39">
        <v>-3.162595998794328</v>
      </c>
      <c r="AM39">
        <v>65.00448903359681</v>
      </c>
      <c r="AN39">
        <f>(AP39 - AO39 + DI39*1E3/(8.314*(DK39+273.15)) * AR39/DH39 * AQ39) * DH39/(100*CV39) * 1000/(1000 - AP39)</f>
        <v>0</v>
      </c>
      <c r="AO39">
        <v>18.32782376060607</v>
      </c>
      <c r="AP39">
        <v>23.4450012121212</v>
      </c>
      <c r="AQ39">
        <v>0.002242533085961725</v>
      </c>
      <c r="AR39">
        <v>88.8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417</v>
      </c>
      <c r="AY39" t="s">
        <v>417</v>
      </c>
      <c r="AZ39">
        <v>0</v>
      </c>
      <c r="BA39">
        <v>0</v>
      </c>
      <c r="BB39">
        <f>1-AZ39/BA39</f>
        <v>0</v>
      </c>
      <c r="BC39">
        <v>0</v>
      </c>
      <c r="BD39" t="s">
        <v>417</v>
      </c>
      <c r="BE39" t="s">
        <v>417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418</v>
      </c>
      <c r="CY39">
        <v>2</v>
      </c>
      <c r="CZ39" t="b">
        <v>1</v>
      </c>
      <c r="DA39">
        <v>1659112460.314285</v>
      </c>
      <c r="DB39">
        <v>115.7851928571428</v>
      </c>
      <c r="DC39">
        <v>98.89231785714284</v>
      </c>
      <c r="DD39">
        <v>23.41169642857143</v>
      </c>
      <c r="DE39">
        <v>18.28319285714286</v>
      </c>
      <c r="DF39">
        <v>117.6592214285714</v>
      </c>
      <c r="DG39">
        <v>23.49111071428571</v>
      </c>
      <c r="DH39">
        <v>500.0423928571428</v>
      </c>
      <c r="DI39">
        <v>90.74418214285716</v>
      </c>
      <c r="DJ39">
        <v>0.1000252928571428</v>
      </c>
      <c r="DK39">
        <v>27.23970357142857</v>
      </c>
      <c r="DL39">
        <v>27.28365357142857</v>
      </c>
      <c r="DM39">
        <v>999.9000000000002</v>
      </c>
      <c r="DN39">
        <v>0</v>
      </c>
      <c r="DO39">
        <v>0</v>
      </c>
      <c r="DP39">
        <v>9985.760714285714</v>
      </c>
      <c r="DQ39">
        <v>0</v>
      </c>
      <c r="DR39">
        <v>7.75664</v>
      </c>
      <c r="DS39">
        <v>16.89288571428571</v>
      </c>
      <c r="DT39">
        <v>118.5606571428571</v>
      </c>
      <c r="DU39">
        <v>100.7333892857143</v>
      </c>
      <c r="DV39">
        <v>5.128510714285714</v>
      </c>
      <c r="DW39">
        <v>98.89231785714284</v>
      </c>
      <c r="DX39">
        <v>18.28319285714286</v>
      </c>
      <c r="DY39">
        <v>2.124476071428572</v>
      </c>
      <c r="DZ39">
        <v>1.6590925</v>
      </c>
      <c r="EA39">
        <v>18.40389642857143</v>
      </c>
      <c r="EB39">
        <v>14.51885714285714</v>
      </c>
      <c r="EC39">
        <v>1999.995714285714</v>
      </c>
      <c r="ED39">
        <v>0.9799975357142857</v>
      </c>
      <c r="EE39">
        <v>0.02000266428571429</v>
      </c>
      <c r="EF39">
        <v>0</v>
      </c>
      <c r="EG39">
        <v>738.0687142857143</v>
      </c>
      <c r="EH39">
        <v>5.00097</v>
      </c>
      <c r="EI39">
        <v>14681.075</v>
      </c>
      <c r="EJ39">
        <v>16707.53214285714</v>
      </c>
      <c r="EK39">
        <v>37.75</v>
      </c>
      <c r="EL39">
        <v>38.2185</v>
      </c>
      <c r="EM39">
        <v>37.625</v>
      </c>
      <c r="EN39">
        <v>37.937</v>
      </c>
      <c r="EO39">
        <v>38.437</v>
      </c>
      <c r="EP39">
        <v>1955.085714285714</v>
      </c>
      <c r="EQ39">
        <v>39.90428571428572</v>
      </c>
      <c r="ER39">
        <v>0</v>
      </c>
      <c r="ES39">
        <v>1659112467.8</v>
      </c>
      <c r="ET39">
        <v>0</v>
      </c>
      <c r="EU39">
        <v>738.18632</v>
      </c>
      <c r="EV39">
        <v>18.20492310149033</v>
      </c>
      <c r="EW39">
        <v>360.8769235900911</v>
      </c>
      <c r="EX39">
        <v>14683.584</v>
      </c>
      <c r="EY39">
        <v>15</v>
      </c>
      <c r="EZ39">
        <v>0</v>
      </c>
      <c r="FA39" t="s">
        <v>419</v>
      </c>
      <c r="FB39">
        <v>1658962562</v>
      </c>
      <c r="FC39">
        <v>1658962559</v>
      </c>
      <c r="FD39">
        <v>0</v>
      </c>
      <c r="FE39">
        <v>0.025</v>
      </c>
      <c r="FF39">
        <v>-0.013</v>
      </c>
      <c r="FG39">
        <v>-1.97</v>
      </c>
      <c r="FH39">
        <v>-0.111</v>
      </c>
      <c r="FI39">
        <v>420</v>
      </c>
      <c r="FJ39">
        <v>18</v>
      </c>
      <c r="FK39">
        <v>0.6899999999999999</v>
      </c>
      <c r="FL39">
        <v>0.5</v>
      </c>
      <c r="FM39">
        <v>16.092525</v>
      </c>
      <c r="FN39">
        <v>16.49249155722328</v>
      </c>
      <c r="FO39">
        <v>1.587523255380846</v>
      </c>
      <c r="FP39">
        <v>0</v>
      </c>
      <c r="FQ39">
        <v>737.1774117647059</v>
      </c>
      <c r="FR39">
        <v>18.36216960069189</v>
      </c>
      <c r="FS39">
        <v>1.820957119333084</v>
      </c>
      <c r="FT39">
        <v>0</v>
      </c>
      <c r="FU39">
        <v>5.142196</v>
      </c>
      <c r="FV39">
        <v>-0.3131326829268266</v>
      </c>
      <c r="FW39">
        <v>0.03214663837790818</v>
      </c>
      <c r="FX39">
        <v>0</v>
      </c>
      <c r="FY39">
        <v>0</v>
      </c>
      <c r="FZ39">
        <v>3</v>
      </c>
      <c r="GA39" t="s">
        <v>462</v>
      </c>
      <c r="GB39">
        <v>2.98333</v>
      </c>
      <c r="GC39">
        <v>2.71554</v>
      </c>
      <c r="GD39">
        <v>0.0251367</v>
      </c>
      <c r="GE39">
        <v>0.0194448</v>
      </c>
      <c r="GF39">
        <v>0.106121</v>
      </c>
      <c r="GG39">
        <v>0.08763360000000001</v>
      </c>
      <c r="GH39">
        <v>30867.2</v>
      </c>
      <c r="GI39">
        <v>31205.4</v>
      </c>
      <c r="GJ39">
        <v>29427.4</v>
      </c>
      <c r="GK39">
        <v>29431.4</v>
      </c>
      <c r="GL39">
        <v>34834.5</v>
      </c>
      <c r="GM39">
        <v>35690.3</v>
      </c>
      <c r="GN39">
        <v>41443.2</v>
      </c>
      <c r="GO39">
        <v>41931.7</v>
      </c>
      <c r="GP39">
        <v>1.9563</v>
      </c>
      <c r="GQ39">
        <v>1.9217</v>
      </c>
      <c r="GR39">
        <v>0.108015</v>
      </c>
      <c r="GS39">
        <v>0</v>
      </c>
      <c r="GT39">
        <v>25.5209</v>
      </c>
      <c r="GU39">
        <v>999.9</v>
      </c>
      <c r="GV39">
        <v>54.4</v>
      </c>
      <c r="GW39">
        <v>29.3</v>
      </c>
      <c r="GX39">
        <v>24.5323</v>
      </c>
      <c r="GY39">
        <v>63.3324</v>
      </c>
      <c r="GZ39">
        <v>33.3494</v>
      </c>
      <c r="HA39">
        <v>1</v>
      </c>
      <c r="HB39">
        <v>-0.06919210000000001</v>
      </c>
      <c r="HC39">
        <v>0.401313</v>
      </c>
      <c r="HD39">
        <v>20.3848</v>
      </c>
      <c r="HE39">
        <v>5.21729</v>
      </c>
      <c r="HF39">
        <v>12.0099</v>
      </c>
      <c r="HG39">
        <v>4.98895</v>
      </c>
      <c r="HH39">
        <v>3.2885</v>
      </c>
      <c r="HI39">
        <v>9999</v>
      </c>
      <c r="HJ39">
        <v>9999</v>
      </c>
      <c r="HK39">
        <v>9999</v>
      </c>
      <c r="HL39">
        <v>172.3</v>
      </c>
      <c r="HM39">
        <v>1.86707</v>
      </c>
      <c r="HN39">
        <v>1.86615</v>
      </c>
      <c r="HO39">
        <v>1.86566</v>
      </c>
      <c r="HP39">
        <v>1.86554</v>
      </c>
      <c r="HQ39">
        <v>1.86737</v>
      </c>
      <c r="HR39">
        <v>1.86993</v>
      </c>
      <c r="HS39">
        <v>1.86857</v>
      </c>
      <c r="HT39">
        <v>1.86998</v>
      </c>
      <c r="HU39">
        <v>0</v>
      </c>
      <c r="HV39">
        <v>0</v>
      </c>
      <c r="HW39">
        <v>0</v>
      </c>
      <c r="HX39">
        <v>0</v>
      </c>
      <c r="HY39" t="s">
        <v>421</v>
      </c>
      <c r="HZ39" t="s">
        <v>422</v>
      </c>
      <c r="IA39" t="s">
        <v>423</v>
      </c>
      <c r="IB39" t="s">
        <v>423</v>
      </c>
      <c r="IC39" t="s">
        <v>423</v>
      </c>
      <c r="ID39" t="s">
        <v>423</v>
      </c>
      <c r="IE39">
        <v>0</v>
      </c>
      <c r="IF39">
        <v>100</v>
      </c>
      <c r="IG39">
        <v>100</v>
      </c>
      <c r="IH39">
        <v>-1.815</v>
      </c>
      <c r="II39">
        <v>-0.079</v>
      </c>
      <c r="IJ39">
        <v>-1.577111384215205</v>
      </c>
      <c r="IK39">
        <v>-0.002609718516926934</v>
      </c>
      <c r="IL39">
        <v>7.477057286243006E-07</v>
      </c>
      <c r="IM39">
        <v>-2.446628426827821E-10</v>
      </c>
      <c r="IN39">
        <v>-0.2036813970316619</v>
      </c>
      <c r="IO39">
        <v>-0.007460779758470672</v>
      </c>
      <c r="IP39">
        <v>0.0009378809001863145</v>
      </c>
      <c r="IQ39">
        <v>-1.681860573090938E-05</v>
      </c>
      <c r="IR39">
        <v>18</v>
      </c>
      <c r="IS39">
        <v>2242</v>
      </c>
      <c r="IT39">
        <v>1</v>
      </c>
      <c r="IU39">
        <v>24</v>
      </c>
      <c r="IV39">
        <v>2498.4</v>
      </c>
      <c r="IW39">
        <v>2498.5</v>
      </c>
      <c r="IX39">
        <v>0.283203</v>
      </c>
      <c r="IY39">
        <v>2.30591</v>
      </c>
      <c r="IZ39">
        <v>1.39648</v>
      </c>
      <c r="JA39">
        <v>2.34741</v>
      </c>
      <c r="JB39">
        <v>1.49536</v>
      </c>
      <c r="JC39">
        <v>2.2937</v>
      </c>
      <c r="JD39">
        <v>33.8735</v>
      </c>
      <c r="JE39">
        <v>15.0426</v>
      </c>
      <c r="JF39">
        <v>18</v>
      </c>
      <c r="JG39">
        <v>517.442</v>
      </c>
      <c r="JH39">
        <v>450.877</v>
      </c>
      <c r="JI39">
        <v>25.0002</v>
      </c>
      <c r="JJ39">
        <v>26.4667</v>
      </c>
      <c r="JK39">
        <v>30.0003</v>
      </c>
      <c r="JL39">
        <v>26.4101</v>
      </c>
      <c r="JM39">
        <v>26.3454</v>
      </c>
      <c r="JN39">
        <v>5.66499</v>
      </c>
      <c r="JO39">
        <v>26.9186</v>
      </c>
      <c r="JP39">
        <v>69.56699999999999</v>
      </c>
      <c r="JQ39">
        <v>25</v>
      </c>
      <c r="JR39">
        <v>52.3629</v>
      </c>
      <c r="JS39">
        <v>18.4246</v>
      </c>
      <c r="JT39">
        <v>100.621</v>
      </c>
      <c r="JU39">
        <v>100.714</v>
      </c>
    </row>
    <row r="40" spans="1:281">
      <c r="A40">
        <v>24</v>
      </c>
      <c r="B40">
        <v>1659112473.1</v>
      </c>
      <c r="C40">
        <v>115</v>
      </c>
      <c r="D40" t="s">
        <v>471</v>
      </c>
      <c r="E40" t="s">
        <v>472</v>
      </c>
      <c r="F40">
        <v>5</v>
      </c>
      <c r="G40" t="s">
        <v>415</v>
      </c>
      <c r="H40" t="s">
        <v>416</v>
      </c>
      <c r="I40">
        <v>1659112465.6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67.04324366157344</v>
      </c>
      <c r="AK40">
        <v>79.7373921212121</v>
      </c>
      <c r="AL40">
        <v>-3.167411584820104</v>
      </c>
      <c r="AM40">
        <v>65.00448903359681</v>
      </c>
      <c r="AN40">
        <f>(AP40 - AO40 + DI40*1E3/(8.314*(DK40+273.15)) * AR40/DH40 * AQ40) * DH40/(100*CV40) * 1000/(1000 - AP40)</f>
        <v>0</v>
      </c>
      <c r="AO40">
        <v>18.35008918909091</v>
      </c>
      <c r="AP40">
        <v>23.4692909090909</v>
      </c>
      <c r="AQ40">
        <v>0.002892057720059296</v>
      </c>
      <c r="AR40">
        <v>88.8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417</v>
      </c>
      <c r="AY40" t="s">
        <v>417</v>
      </c>
      <c r="AZ40">
        <v>0</v>
      </c>
      <c r="BA40">
        <v>0</v>
      </c>
      <c r="BB40">
        <f>1-AZ40/BA40</f>
        <v>0</v>
      </c>
      <c r="BC40">
        <v>0</v>
      </c>
      <c r="BD40" t="s">
        <v>417</v>
      </c>
      <c r="BE40" t="s">
        <v>417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418</v>
      </c>
      <c r="CY40">
        <v>2</v>
      </c>
      <c r="CZ40" t="b">
        <v>1</v>
      </c>
      <c r="DA40">
        <v>1659112465.6</v>
      </c>
      <c r="DB40">
        <v>99.49985185185186</v>
      </c>
      <c r="DC40">
        <v>81.12788518518519</v>
      </c>
      <c r="DD40">
        <v>23.43371111111111</v>
      </c>
      <c r="DE40">
        <v>18.32737407407407</v>
      </c>
      <c r="DF40">
        <v>101.333837037037</v>
      </c>
      <c r="DG40">
        <v>23.51292592592592</v>
      </c>
      <c r="DH40">
        <v>500.0432962962964</v>
      </c>
      <c r="DI40">
        <v>90.74368888888888</v>
      </c>
      <c r="DJ40">
        <v>0.1000195037037037</v>
      </c>
      <c r="DK40">
        <v>27.24101851851852</v>
      </c>
      <c r="DL40">
        <v>27.28892222222222</v>
      </c>
      <c r="DM40">
        <v>999.9000000000001</v>
      </c>
      <c r="DN40">
        <v>0</v>
      </c>
      <c r="DO40">
        <v>0</v>
      </c>
      <c r="DP40">
        <v>9988.522222222224</v>
      </c>
      <c r="DQ40">
        <v>0</v>
      </c>
      <c r="DR40">
        <v>7.75664</v>
      </c>
      <c r="DS40">
        <v>18.37201111111111</v>
      </c>
      <c r="DT40">
        <v>101.8871592592593</v>
      </c>
      <c r="DU40">
        <v>82.64210000000001</v>
      </c>
      <c r="DV40">
        <v>5.106343333333332</v>
      </c>
      <c r="DW40">
        <v>81.12788518518519</v>
      </c>
      <c r="DX40">
        <v>18.32737407407407</v>
      </c>
      <c r="DY40">
        <v>2.126462222222222</v>
      </c>
      <c r="DZ40">
        <v>1.663092962962963</v>
      </c>
      <c r="EA40">
        <v>18.4187925925926</v>
      </c>
      <c r="EB40">
        <v>14.55615925925926</v>
      </c>
      <c r="EC40">
        <v>2000.019259259259</v>
      </c>
      <c r="ED40">
        <v>0.9799975555555556</v>
      </c>
      <c r="EE40">
        <v>0.02000264444444444</v>
      </c>
      <c r="EF40">
        <v>0</v>
      </c>
      <c r="EG40">
        <v>739.7938888888889</v>
      </c>
      <c r="EH40">
        <v>5.00097</v>
      </c>
      <c r="EI40">
        <v>14713.65555555556</v>
      </c>
      <c r="EJ40">
        <v>16707.72222222222</v>
      </c>
      <c r="EK40">
        <v>37.75</v>
      </c>
      <c r="EL40">
        <v>38.21033333333334</v>
      </c>
      <c r="EM40">
        <v>37.625</v>
      </c>
      <c r="EN40">
        <v>37.937</v>
      </c>
      <c r="EO40">
        <v>38.437</v>
      </c>
      <c r="EP40">
        <v>1955.109259259259</v>
      </c>
      <c r="EQ40">
        <v>39.90777777777777</v>
      </c>
      <c r="ER40">
        <v>0</v>
      </c>
      <c r="ES40">
        <v>1659112473.2</v>
      </c>
      <c r="ET40">
        <v>0</v>
      </c>
      <c r="EU40">
        <v>739.8463461538462</v>
      </c>
      <c r="EV40">
        <v>19.78430769344338</v>
      </c>
      <c r="EW40">
        <v>381.5350429837746</v>
      </c>
      <c r="EX40">
        <v>14715.31153846154</v>
      </c>
      <c r="EY40">
        <v>15</v>
      </c>
      <c r="EZ40">
        <v>0</v>
      </c>
      <c r="FA40" t="s">
        <v>419</v>
      </c>
      <c r="FB40">
        <v>1658962562</v>
      </c>
      <c r="FC40">
        <v>1658962559</v>
      </c>
      <c r="FD40">
        <v>0</v>
      </c>
      <c r="FE40">
        <v>0.025</v>
      </c>
      <c r="FF40">
        <v>-0.013</v>
      </c>
      <c r="FG40">
        <v>-1.97</v>
      </c>
      <c r="FH40">
        <v>-0.111</v>
      </c>
      <c r="FI40">
        <v>420</v>
      </c>
      <c r="FJ40">
        <v>18</v>
      </c>
      <c r="FK40">
        <v>0.6899999999999999</v>
      </c>
      <c r="FL40">
        <v>0.5</v>
      </c>
      <c r="FM40">
        <v>17.52248292682927</v>
      </c>
      <c r="FN40">
        <v>16.72281533101044</v>
      </c>
      <c r="FO40">
        <v>1.64941983797444</v>
      </c>
      <c r="FP40">
        <v>0</v>
      </c>
      <c r="FQ40">
        <v>738.8738235294119</v>
      </c>
      <c r="FR40">
        <v>19.48232238636254</v>
      </c>
      <c r="FS40">
        <v>1.93028831236636</v>
      </c>
      <c r="FT40">
        <v>0</v>
      </c>
      <c r="FU40">
        <v>5.123099268292683</v>
      </c>
      <c r="FV40">
        <v>-0.2382675261324039</v>
      </c>
      <c r="FW40">
        <v>0.02741488000714325</v>
      </c>
      <c r="FX40">
        <v>0</v>
      </c>
      <c r="FY40">
        <v>0</v>
      </c>
      <c r="FZ40">
        <v>3</v>
      </c>
      <c r="GA40" t="s">
        <v>462</v>
      </c>
      <c r="GB40">
        <v>2.98316</v>
      </c>
      <c r="GC40">
        <v>2.71566</v>
      </c>
      <c r="GD40">
        <v>0.0210476</v>
      </c>
      <c r="GE40">
        <v>0.0149766</v>
      </c>
      <c r="GF40">
        <v>0.106199</v>
      </c>
      <c r="GG40">
        <v>0.087781</v>
      </c>
      <c r="GH40">
        <v>30996.6</v>
      </c>
      <c r="GI40">
        <v>31347.4</v>
      </c>
      <c r="GJ40">
        <v>29427.3</v>
      </c>
      <c r="GK40">
        <v>29431.2</v>
      </c>
      <c r="GL40">
        <v>34831.4</v>
      </c>
      <c r="GM40">
        <v>35684.1</v>
      </c>
      <c r="GN40">
        <v>41443.2</v>
      </c>
      <c r="GO40">
        <v>41931.4</v>
      </c>
      <c r="GP40">
        <v>1.95615</v>
      </c>
      <c r="GQ40">
        <v>1.92178</v>
      </c>
      <c r="GR40">
        <v>0.108443</v>
      </c>
      <c r="GS40">
        <v>0</v>
      </c>
      <c r="GT40">
        <v>25.5218</v>
      </c>
      <c r="GU40">
        <v>999.9</v>
      </c>
      <c r="GV40">
        <v>54.3</v>
      </c>
      <c r="GW40">
        <v>29.3</v>
      </c>
      <c r="GX40">
        <v>24.4853</v>
      </c>
      <c r="GY40">
        <v>63.0724</v>
      </c>
      <c r="GZ40">
        <v>34.0024</v>
      </c>
      <c r="HA40">
        <v>1</v>
      </c>
      <c r="HB40">
        <v>-0.0692378</v>
      </c>
      <c r="HC40">
        <v>0.401198</v>
      </c>
      <c r="HD40">
        <v>20.3847</v>
      </c>
      <c r="HE40">
        <v>5.21714</v>
      </c>
      <c r="HF40">
        <v>12.0099</v>
      </c>
      <c r="HG40">
        <v>4.9887</v>
      </c>
      <c r="HH40">
        <v>3.28848</v>
      </c>
      <c r="HI40">
        <v>9999</v>
      </c>
      <c r="HJ40">
        <v>9999</v>
      </c>
      <c r="HK40">
        <v>9999</v>
      </c>
      <c r="HL40">
        <v>172.3</v>
      </c>
      <c r="HM40">
        <v>1.86707</v>
      </c>
      <c r="HN40">
        <v>1.86615</v>
      </c>
      <c r="HO40">
        <v>1.86564</v>
      </c>
      <c r="HP40">
        <v>1.86555</v>
      </c>
      <c r="HQ40">
        <v>1.86737</v>
      </c>
      <c r="HR40">
        <v>1.86993</v>
      </c>
      <c r="HS40">
        <v>1.86856</v>
      </c>
      <c r="HT40">
        <v>1.86999</v>
      </c>
      <c r="HU40">
        <v>0</v>
      </c>
      <c r="HV40">
        <v>0</v>
      </c>
      <c r="HW40">
        <v>0</v>
      </c>
      <c r="HX40">
        <v>0</v>
      </c>
      <c r="HY40" t="s">
        <v>421</v>
      </c>
      <c r="HZ40" t="s">
        <v>422</v>
      </c>
      <c r="IA40" t="s">
        <v>423</v>
      </c>
      <c r="IB40" t="s">
        <v>423</v>
      </c>
      <c r="IC40" t="s">
        <v>423</v>
      </c>
      <c r="ID40" t="s">
        <v>423</v>
      </c>
      <c r="IE40">
        <v>0</v>
      </c>
      <c r="IF40">
        <v>100</v>
      </c>
      <c r="IG40">
        <v>100</v>
      </c>
      <c r="IH40">
        <v>-1.776</v>
      </c>
      <c r="II40">
        <v>-0.0789</v>
      </c>
      <c r="IJ40">
        <v>-1.577111384215205</v>
      </c>
      <c r="IK40">
        <v>-0.002609718516926934</v>
      </c>
      <c r="IL40">
        <v>7.477057286243006E-07</v>
      </c>
      <c r="IM40">
        <v>-2.446628426827821E-10</v>
      </c>
      <c r="IN40">
        <v>-0.2036813970316619</v>
      </c>
      <c r="IO40">
        <v>-0.007460779758470672</v>
      </c>
      <c r="IP40">
        <v>0.0009378809001863145</v>
      </c>
      <c r="IQ40">
        <v>-1.681860573090938E-05</v>
      </c>
      <c r="IR40">
        <v>18</v>
      </c>
      <c r="IS40">
        <v>2242</v>
      </c>
      <c r="IT40">
        <v>1</v>
      </c>
      <c r="IU40">
        <v>24</v>
      </c>
      <c r="IV40">
        <v>2498.5</v>
      </c>
      <c r="IW40">
        <v>2498.6</v>
      </c>
      <c r="IX40">
        <v>0.244141</v>
      </c>
      <c r="IY40">
        <v>2.29858</v>
      </c>
      <c r="IZ40">
        <v>1.39648</v>
      </c>
      <c r="JA40">
        <v>2.34741</v>
      </c>
      <c r="JB40">
        <v>1.49536</v>
      </c>
      <c r="JC40">
        <v>2.40479</v>
      </c>
      <c r="JD40">
        <v>33.8735</v>
      </c>
      <c r="JE40">
        <v>15.0514</v>
      </c>
      <c r="JF40">
        <v>18</v>
      </c>
      <c r="JG40">
        <v>517.359</v>
      </c>
      <c r="JH40">
        <v>450.937</v>
      </c>
      <c r="JI40">
        <v>24.9999</v>
      </c>
      <c r="JJ40">
        <v>26.469</v>
      </c>
      <c r="JK40">
        <v>30.0002</v>
      </c>
      <c r="JL40">
        <v>26.4118</v>
      </c>
      <c r="JM40">
        <v>26.3471</v>
      </c>
      <c r="JN40">
        <v>4.89377</v>
      </c>
      <c r="JO40">
        <v>26.9186</v>
      </c>
      <c r="JP40">
        <v>69.56699999999999</v>
      </c>
      <c r="JQ40">
        <v>25</v>
      </c>
      <c r="JR40">
        <v>32.3281</v>
      </c>
      <c r="JS40">
        <v>18.4242</v>
      </c>
      <c r="JT40">
        <v>100.621</v>
      </c>
      <c r="JU40">
        <v>100.714</v>
      </c>
    </row>
    <row r="41" spans="1:281">
      <c r="A41">
        <v>25</v>
      </c>
      <c r="B41">
        <v>1659112570.1</v>
      </c>
      <c r="C41">
        <v>212</v>
      </c>
      <c r="D41" t="s">
        <v>473</v>
      </c>
      <c r="E41" t="s">
        <v>474</v>
      </c>
      <c r="F41">
        <v>5</v>
      </c>
      <c r="G41" t="s">
        <v>415</v>
      </c>
      <c r="H41" t="s">
        <v>416</v>
      </c>
      <c r="I41">
        <v>1659112562.099999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427.7656649482598</v>
      </c>
      <c r="AK41">
        <v>401.8793999999998</v>
      </c>
      <c r="AL41">
        <v>0.0004851344972472341</v>
      </c>
      <c r="AM41">
        <v>65.00448903359681</v>
      </c>
      <c r="AN41">
        <f>(AP41 - AO41 + DI41*1E3/(8.314*(DK41+273.15)) * AR41/DH41 * AQ41) * DH41/(100*CV41) * 1000/(1000 - AP41)</f>
        <v>0</v>
      </c>
      <c r="AO41">
        <v>18.39272456181818</v>
      </c>
      <c r="AP41">
        <v>23.50174848484848</v>
      </c>
      <c r="AQ41">
        <v>7.61260444999131E-06</v>
      </c>
      <c r="AR41">
        <v>88.8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417</v>
      </c>
      <c r="AY41" t="s">
        <v>417</v>
      </c>
      <c r="AZ41">
        <v>0</v>
      </c>
      <c r="BA41">
        <v>0</v>
      </c>
      <c r="BB41">
        <f>1-AZ41/BA41</f>
        <v>0</v>
      </c>
      <c r="BC41">
        <v>0</v>
      </c>
      <c r="BD41" t="s">
        <v>417</v>
      </c>
      <c r="BE41" t="s">
        <v>417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418</v>
      </c>
      <c r="CY41">
        <v>2</v>
      </c>
      <c r="CZ41" t="b">
        <v>1</v>
      </c>
      <c r="DA41">
        <v>1659112562.099999</v>
      </c>
      <c r="DB41">
        <v>392.4346774193548</v>
      </c>
      <c r="DC41">
        <v>419.9144838709677</v>
      </c>
      <c r="DD41">
        <v>23.50250322580645</v>
      </c>
      <c r="DE41">
        <v>18.38128387096774</v>
      </c>
      <c r="DF41">
        <v>394.9410645161291</v>
      </c>
      <c r="DG41">
        <v>23.58113225806452</v>
      </c>
      <c r="DH41">
        <v>500.0392258064516</v>
      </c>
      <c r="DI41">
        <v>90.74125483870968</v>
      </c>
      <c r="DJ41">
        <v>0.09996116129032256</v>
      </c>
      <c r="DK41">
        <v>27.25630322580645</v>
      </c>
      <c r="DL41">
        <v>27.28783548387097</v>
      </c>
      <c r="DM41">
        <v>999.9000000000003</v>
      </c>
      <c r="DN41">
        <v>0</v>
      </c>
      <c r="DO41">
        <v>0</v>
      </c>
      <c r="DP41">
        <v>9999.736451612904</v>
      </c>
      <c r="DQ41">
        <v>0</v>
      </c>
      <c r="DR41">
        <v>7.756640000000001</v>
      </c>
      <c r="DS41">
        <v>-27.47966451612903</v>
      </c>
      <c r="DT41">
        <v>401.8799032258065</v>
      </c>
      <c r="DU41">
        <v>427.7775483870968</v>
      </c>
      <c r="DV41">
        <v>5.121216129032257</v>
      </c>
      <c r="DW41">
        <v>419.9144838709677</v>
      </c>
      <c r="DX41">
        <v>18.38128387096774</v>
      </c>
      <c r="DY41">
        <v>2.132646451612903</v>
      </c>
      <c r="DZ41">
        <v>1.66794064516129</v>
      </c>
      <c r="EA41">
        <v>18.46513870967742</v>
      </c>
      <c r="EB41">
        <v>14.60122903225806</v>
      </c>
      <c r="EC41">
        <v>1999.967096774193</v>
      </c>
      <c r="ED41">
        <v>0.979997677419355</v>
      </c>
      <c r="EE41">
        <v>0.02000252258064516</v>
      </c>
      <c r="EF41">
        <v>0</v>
      </c>
      <c r="EG41">
        <v>727.3168709677418</v>
      </c>
      <c r="EH41">
        <v>5.000969999999999</v>
      </c>
      <c r="EI41">
        <v>14477.4</v>
      </c>
      <c r="EJ41">
        <v>16707.29032258064</v>
      </c>
      <c r="EK41">
        <v>37.75</v>
      </c>
      <c r="EL41">
        <v>38.2378064516129</v>
      </c>
      <c r="EM41">
        <v>37.625</v>
      </c>
      <c r="EN41">
        <v>37.93699999999998</v>
      </c>
      <c r="EO41">
        <v>38.43699999999998</v>
      </c>
      <c r="EP41">
        <v>1955.063870967742</v>
      </c>
      <c r="EQ41">
        <v>39.90000000000001</v>
      </c>
      <c r="ER41">
        <v>0</v>
      </c>
      <c r="ES41">
        <v>1659112569.8</v>
      </c>
      <c r="ET41">
        <v>0</v>
      </c>
      <c r="EU41">
        <v>727.3021599999998</v>
      </c>
      <c r="EV41">
        <v>-2.710000012977956</v>
      </c>
      <c r="EW41">
        <v>-70.53076932408702</v>
      </c>
      <c r="EX41">
        <v>14476.696</v>
      </c>
      <c r="EY41">
        <v>15</v>
      </c>
      <c r="EZ41">
        <v>0</v>
      </c>
      <c r="FA41" t="s">
        <v>419</v>
      </c>
      <c r="FB41">
        <v>1658962562</v>
      </c>
      <c r="FC41">
        <v>1658962559</v>
      </c>
      <c r="FD41">
        <v>0</v>
      </c>
      <c r="FE41">
        <v>0.025</v>
      </c>
      <c r="FF41">
        <v>-0.013</v>
      </c>
      <c r="FG41">
        <v>-1.97</v>
      </c>
      <c r="FH41">
        <v>-0.111</v>
      </c>
      <c r="FI41">
        <v>420</v>
      </c>
      <c r="FJ41">
        <v>18</v>
      </c>
      <c r="FK41">
        <v>0.6899999999999999</v>
      </c>
      <c r="FL41">
        <v>0.5</v>
      </c>
      <c r="FM41">
        <v>-27.4793525</v>
      </c>
      <c r="FN41">
        <v>-0.05628855534712067</v>
      </c>
      <c r="FO41">
        <v>0.02035594492402674</v>
      </c>
      <c r="FP41">
        <v>1</v>
      </c>
      <c r="FQ41">
        <v>727.4923235294118</v>
      </c>
      <c r="FR41">
        <v>-3.329915972479698</v>
      </c>
      <c r="FS41">
        <v>0.3970946487106128</v>
      </c>
      <c r="FT41">
        <v>0</v>
      </c>
      <c r="FU41">
        <v>5.1249175</v>
      </c>
      <c r="FV41">
        <v>-0.1030581613508484</v>
      </c>
      <c r="FW41">
        <v>0.01334529800154346</v>
      </c>
      <c r="FX41">
        <v>0</v>
      </c>
      <c r="FY41">
        <v>1</v>
      </c>
      <c r="FZ41">
        <v>3</v>
      </c>
      <c r="GA41" t="s">
        <v>426</v>
      </c>
      <c r="GB41">
        <v>2.98302</v>
      </c>
      <c r="GC41">
        <v>2.71528</v>
      </c>
      <c r="GD41">
        <v>0.0904166</v>
      </c>
      <c r="GE41">
        <v>0.0938141</v>
      </c>
      <c r="GF41">
        <v>0.106287</v>
      </c>
      <c r="GG41">
        <v>0.08790190000000001</v>
      </c>
      <c r="GH41">
        <v>28798.4</v>
      </c>
      <c r="GI41">
        <v>28838.3</v>
      </c>
      <c r="GJ41">
        <v>29425.6</v>
      </c>
      <c r="GK41">
        <v>29431.1</v>
      </c>
      <c r="GL41">
        <v>34827.3</v>
      </c>
      <c r="GM41">
        <v>35680.6</v>
      </c>
      <c r="GN41">
        <v>41441</v>
      </c>
      <c r="GO41">
        <v>41931.2</v>
      </c>
      <c r="GP41">
        <v>1.95585</v>
      </c>
      <c r="GQ41">
        <v>1.9222</v>
      </c>
      <c r="GR41">
        <v>0.10604</v>
      </c>
      <c r="GS41">
        <v>0</v>
      </c>
      <c r="GT41">
        <v>25.5704</v>
      </c>
      <c r="GU41">
        <v>999.9</v>
      </c>
      <c r="GV41">
        <v>53.8</v>
      </c>
      <c r="GW41">
        <v>29.4</v>
      </c>
      <c r="GX41">
        <v>24.4019</v>
      </c>
      <c r="GY41">
        <v>62.7924</v>
      </c>
      <c r="GZ41">
        <v>33.8662</v>
      </c>
      <c r="HA41">
        <v>1</v>
      </c>
      <c r="HB41">
        <v>-0.0669614</v>
      </c>
      <c r="HC41">
        <v>0.40268</v>
      </c>
      <c r="HD41">
        <v>20.3849</v>
      </c>
      <c r="HE41">
        <v>5.21879</v>
      </c>
      <c r="HF41">
        <v>12.0099</v>
      </c>
      <c r="HG41">
        <v>4.99015</v>
      </c>
      <c r="HH41">
        <v>3.2891</v>
      </c>
      <c r="HI41">
        <v>9999</v>
      </c>
      <c r="HJ41">
        <v>9999</v>
      </c>
      <c r="HK41">
        <v>9999</v>
      </c>
      <c r="HL41">
        <v>172.4</v>
      </c>
      <c r="HM41">
        <v>1.86707</v>
      </c>
      <c r="HN41">
        <v>1.86615</v>
      </c>
      <c r="HO41">
        <v>1.86566</v>
      </c>
      <c r="HP41">
        <v>1.86554</v>
      </c>
      <c r="HQ41">
        <v>1.86737</v>
      </c>
      <c r="HR41">
        <v>1.86994</v>
      </c>
      <c r="HS41">
        <v>1.86856</v>
      </c>
      <c r="HT41">
        <v>1.86997</v>
      </c>
      <c r="HU41">
        <v>0</v>
      </c>
      <c r="HV41">
        <v>0</v>
      </c>
      <c r="HW41">
        <v>0</v>
      </c>
      <c r="HX41">
        <v>0</v>
      </c>
      <c r="HY41" t="s">
        <v>421</v>
      </c>
      <c r="HZ41" t="s">
        <v>422</v>
      </c>
      <c r="IA41" t="s">
        <v>423</v>
      </c>
      <c r="IB41" t="s">
        <v>423</v>
      </c>
      <c r="IC41" t="s">
        <v>423</v>
      </c>
      <c r="ID41" t="s">
        <v>423</v>
      </c>
      <c r="IE41">
        <v>0</v>
      </c>
      <c r="IF41">
        <v>100</v>
      </c>
      <c r="IG41">
        <v>100</v>
      </c>
      <c r="IH41">
        <v>-2.506</v>
      </c>
      <c r="II41">
        <v>-0.0786</v>
      </c>
      <c r="IJ41">
        <v>-1.577111384215205</v>
      </c>
      <c r="IK41">
        <v>-0.002609718516926934</v>
      </c>
      <c r="IL41">
        <v>7.477057286243006E-07</v>
      </c>
      <c r="IM41">
        <v>-2.446628426827821E-10</v>
      </c>
      <c r="IN41">
        <v>-0.2036813970316619</v>
      </c>
      <c r="IO41">
        <v>-0.007460779758470672</v>
      </c>
      <c r="IP41">
        <v>0.0009378809001863145</v>
      </c>
      <c r="IQ41">
        <v>-1.681860573090938E-05</v>
      </c>
      <c r="IR41">
        <v>18</v>
      </c>
      <c r="IS41">
        <v>2242</v>
      </c>
      <c r="IT41">
        <v>1</v>
      </c>
      <c r="IU41">
        <v>24</v>
      </c>
      <c r="IV41">
        <v>2500.1</v>
      </c>
      <c r="IW41">
        <v>2500.2</v>
      </c>
      <c r="IX41">
        <v>1.04858</v>
      </c>
      <c r="IY41">
        <v>2.229</v>
      </c>
      <c r="IZ41">
        <v>1.39648</v>
      </c>
      <c r="JA41">
        <v>2.34619</v>
      </c>
      <c r="JB41">
        <v>1.49536</v>
      </c>
      <c r="JC41">
        <v>2.40479</v>
      </c>
      <c r="JD41">
        <v>33.9413</v>
      </c>
      <c r="JE41">
        <v>15.0339</v>
      </c>
      <c r="JF41">
        <v>18</v>
      </c>
      <c r="JG41">
        <v>517.41</v>
      </c>
      <c r="JH41">
        <v>451.406</v>
      </c>
      <c r="JI41">
        <v>25.0002</v>
      </c>
      <c r="JJ41">
        <v>26.4972</v>
      </c>
      <c r="JK41">
        <v>30</v>
      </c>
      <c r="JL41">
        <v>26.4392</v>
      </c>
      <c r="JM41">
        <v>26.3728</v>
      </c>
      <c r="JN41">
        <v>20.9965</v>
      </c>
      <c r="JO41">
        <v>26.3531</v>
      </c>
      <c r="JP41">
        <v>67.7008</v>
      </c>
      <c r="JQ41">
        <v>25</v>
      </c>
      <c r="JR41">
        <v>426.607</v>
      </c>
      <c r="JS41">
        <v>18.4589</v>
      </c>
      <c r="JT41">
        <v>100.616</v>
      </c>
      <c r="JU41">
        <v>100.713</v>
      </c>
    </row>
    <row r="42" spans="1:281">
      <c r="A42">
        <v>26</v>
      </c>
      <c r="B42">
        <v>1659112575.1</v>
      </c>
      <c r="C42">
        <v>217</v>
      </c>
      <c r="D42" t="s">
        <v>475</v>
      </c>
      <c r="E42" t="s">
        <v>476</v>
      </c>
      <c r="F42">
        <v>5</v>
      </c>
      <c r="G42" t="s">
        <v>415</v>
      </c>
      <c r="H42" t="s">
        <v>416</v>
      </c>
      <c r="I42">
        <v>1659112567.255172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427.7872561174804</v>
      </c>
      <c r="AK42">
        <v>401.9050787878788</v>
      </c>
      <c r="AL42">
        <v>0.000235889136493166</v>
      </c>
      <c r="AM42">
        <v>65.00448903359681</v>
      </c>
      <c r="AN42">
        <f>(AP42 - AO42 + DI42*1E3/(8.314*(DK42+273.15)) * AR42/DH42 * AQ42) * DH42/(100*CV42) * 1000/(1000 - AP42)</f>
        <v>0</v>
      </c>
      <c r="AO42">
        <v>18.42157072909091</v>
      </c>
      <c r="AP42">
        <v>23.51800242424243</v>
      </c>
      <c r="AQ42">
        <v>0.0001119481765237868</v>
      </c>
      <c r="AR42">
        <v>88.8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417</v>
      </c>
      <c r="AY42" t="s">
        <v>417</v>
      </c>
      <c r="AZ42">
        <v>0</v>
      </c>
      <c r="BA42">
        <v>0</v>
      </c>
      <c r="BB42">
        <f>1-AZ42/BA42</f>
        <v>0</v>
      </c>
      <c r="BC42">
        <v>0</v>
      </c>
      <c r="BD42" t="s">
        <v>417</v>
      </c>
      <c r="BE42" t="s">
        <v>417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418</v>
      </c>
      <c r="CY42">
        <v>2</v>
      </c>
      <c r="CZ42" t="b">
        <v>1</v>
      </c>
      <c r="DA42">
        <v>1659112567.255172</v>
      </c>
      <c r="DB42">
        <v>392.4267241379311</v>
      </c>
      <c r="DC42">
        <v>420.0667586206897</v>
      </c>
      <c r="DD42">
        <v>23.50353448275862</v>
      </c>
      <c r="DE42">
        <v>18.39538965517242</v>
      </c>
      <c r="DF42">
        <v>394.9329655172414</v>
      </c>
      <c r="DG42">
        <v>23.58214827586207</v>
      </c>
      <c r="DH42">
        <v>500.0208620689655</v>
      </c>
      <c r="DI42">
        <v>90.74243448275861</v>
      </c>
      <c r="DJ42">
        <v>0.09987111724137933</v>
      </c>
      <c r="DK42">
        <v>27.25684137931035</v>
      </c>
      <c r="DL42">
        <v>27.29204482758621</v>
      </c>
      <c r="DM42">
        <v>999.9000000000002</v>
      </c>
      <c r="DN42">
        <v>0</v>
      </c>
      <c r="DO42">
        <v>0</v>
      </c>
      <c r="DP42">
        <v>10005.29931034483</v>
      </c>
      <c r="DQ42">
        <v>0</v>
      </c>
      <c r="DR42">
        <v>7.758142068965517</v>
      </c>
      <c r="DS42">
        <v>-27.64006551724138</v>
      </c>
      <c r="DT42">
        <v>401.8720689655173</v>
      </c>
      <c r="DU42">
        <v>427.9388620689655</v>
      </c>
      <c r="DV42">
        <v>5.10814827586207</v>
      </c>
      <c r="DW42">
        <v>420.0667586206897</v>
      </c>
      <c r="DX42">
        <v>18.39538965517242</v>
      </c>
      <c r="DY42">
        <v>2.132767931034483</v>
      </c>
      <c r="DZ42">
        <v>1.669241724137931</v>
      </c>
      <c r="EA42">
        <v>18.46605517241379</v>
      </c>
      <c r="EB42">
        <v>14.61330344827586</v>
      </c>
      <c r="EC42">
        <v>1999.971379310345</v>
      </c>
      <c r="ED42">
        <v>0.9799977241379311</v>
      </c>
      <c r="EE42">
        <v>0.02000247586206897</v>
      </c>
      <c r="EF42">
        <v>0</v>
      </c>
      <c r="EG42">
        <v>727.0087931034483</v>
      </c>
      <c r="EH42">
        <v>5.000969999999999</v>
      </c>
      <c r="EI42">
        <v>14471.71724137931</v>
      </c>
      <c r="EJ42">
        <v>16707.32413793103</v>
      </c>
      <c r="EK42">
        <v>37.75</v>
      </c>
      <c r="EL42">
        <v>38.23044827586207</v>
      </c>
      <c r="EM42">
        <v>37.625</v>
      </c>
      <c r="EN42">
        <v>37.93699999999999</v>
      </c>
      <c r="EO42">
        <v>38.43699999999999</v>
      </c>
      <c r="EP42">
        <v>1955.068965517242</v>
      </c>
      <c r="EQ42">
        <v>39.90034482758621</v>
      </c>
      <c r="ER42">
        <v>0</v>
      </c>
      <c r="ES42">
        <v>1659112575.2</v>
      </c>
      <c r="ET42">
        <v>0</v>
      </c>
      <c r="EU42">
        <v>726.9984999999999</v>
      </c>
      <c r="EV42">
        <v>-3.856923090871434</v>
      </c>
      <c r="EW42">
        <v>-60.52649576810197</v>
      </c>
      <c r="EX42">
        <v>14471.22307692308</v>
      </c>
      <c r="EY42">
        <v>15</v>
      </c>
      <c r="EZ42">
        <v>0</v>
      </c>
      <c r="FA42" t="s">
        <v>419</v>
      </c>
      <c r="FB42">
        <v>1658962562</v>
      </c>
      <c r="FC42">
        <v>1658962559</v>
      </c>
      <c r="FD42">
        <v>0</v>
      </c>
      <c r="FE42">
        <v>0.025</v>
      </c>
      <c r="FF42">
        <v>-0.013</v>
      </c>
      <c r="FG42">
        <v>-1.97</v>
      </c>
      <c r="FH42">
        <v>-0.111</v>
      </c>
      <c r="FI42">
        <v>420</v>
      </c>
      <c r="FJ42">
        <v>18</v>
      </c>
      <c r="FK42">
        <v>0.6899999999999999</v>
      </c>
      <c r="FL42">
        <v>0.5</v>
      </c>
      <c r="FM42">
        <v>-27.543285</v>
      </c>
      <c r="FN42">
        <v>-1.146436772983077</v>
      </c>
      <c r="FO42">
        <v>0.2459243913787326</v>
      </c>
      <c r="FP42">
        <v>0</v>
      </c>
      <c r="FQ42">
        <v>727.1707352941177</v>
      </c>
      <c r="FR42">
        <v>-3.386722694612331</v>
      </c>
      <c r="FS42">
        <v>0.4071060209377109</v>
      </c>
      <c r="FT42">
        <v>0</v>
      </c>
      <c r="FU42">
        <v>5.114394249999999</v>
      </c>
      <c r="FV42">
        <v>-0.1779634896810544</v>
      </c>
      <c r="FW42">
        <v>0.01912978252457406</v>
      </c>
      <c r="FX42">
        <v>0</v>
      </c>
      <c r="FY42">
        <v>0</v>
      </c>
      <c r="FZ42">
        <v>3</v>
      </c>
      <c r="GA42" t="s">
        <v>462</v>
      </c>
      <c r="GB42">
        <v>2.98314</v>
      </c>
      <c r="GC42">
        <v>2.71575</v>
      </c>
      <c r="GD42">
        <v>0.0904368</v>
      </c>
      <c r="GE42">
        <v>0.0942943</v>
      </c>
      <c r="GF42">
        <v>0.106336</v>
      </c>
      <c r="GG42">
        <v>0.0878486</v>
      </c>
      <c r="GH42">
        <v>28797.5</v>
      </c>
      <c r="GI42">
        <v>28822.8</v>
      </c>
      <c r="GJ42">
        <v>29425.4</v>
      </c>
      <c r="GK42">
        <v>29430.9</v>
      </c>
      <c r="GL42">
        <v>34825.2</v>
      </c>
      <c r="GM42">
        <v>35682.6</v>
      </c>
      <c r="GN42">
        <v>41440.8</v>
      </c>
      <c r="GO42">
        <v>41931.1</v>
      </c>
      <c r="GP42">
        <v>1.95585</v>
      </c>
      <c r="GQ42">
        <v>1.92192</v>
      </c>
      <c r="GR42">
        <v>0.105761</v>
      </c>
      <c r="GS42">
        <v>0</v>
      </c>
      <c r="GT42">
        <v>25.5731</v>
      </c>
      <c r="GU42">
        <v>999.9</v>
      </c>
      <c r="GV42">
        <v>53.7</v>
      </c>
      <c r="GW42">
        <v>29.4</v>
      </c>
      <c r="GX42">
        <v>24.3542</v>
      </c>
      <c r="GY42">
        <v>63.0724</v>
      </c>
      <c r="GZ42">
        <v>33.3814</v>
      </c>
      <c r="HA42">
        <v>1</v>
      </c>
      <c r="HB42">
        <v>-0.06690550000000001</v>
      </c>
      <c r="HC42">
        <v>0.405847</v>
      </c>
      <c r="HD42">
        <v>20.3846</v>
      </c>
      <c r="HE42">
        <v>5.21564</v>
      </c>
      <c r="HF42">
        <v>12.0099</v>
      </c>
      <c r="HG42">
        <v>4.9891</v>
      </c>
      <c r="HH42">
        <v>3.2885</v>
      </c>
      <c r="HI42">
        <v>9999</v>
      </c>
      <c r="HJ42">
        <v>9999</v>
      </c>
      <c r="HK42">
        <v>9999</v>
      </c>
      <c r="HL42">
        <v>172.4</v>
      </c>
      <c r="HM42">
        <v>1.86707</v>
      </c>
      <c r="HN42">
        <v>1.86615</v>
      </c>
      <c r="HO42">
        <v>1.86565</v>
      </c>
      <c r="HP42">
        <v>1.86554</v>
      </c>
      <c r="HQ42">
        <v>1.86737</v>
      </c>
      <c r="HR42">
        <v>1.86993</v>
      </c>
      <c r="HS42">
        <v>1.86857</v>
      </c>
      <c r="HT42">
        <v>1.86997</v>
      </c>
      <c r="HU42">
        <v>0</v>
      </c>
      <c r="HV42">
        <v>0</v>
      </c>
      <c r="HW42">
        <v>0</v>
      </c>
      <c r="HX42">
        <v>0</v>
      </c>
      <c r="HY42" t="s">
        <v>421</v>
      </c>
      <c r="HZ42" t="s">
        <v>422</v>
      </c>
      <c r="IA42" t="s">
        <v>423</v>
      </c>
      <c r="IB42" t="s">
        <v>423</v>
      </c>
      <c r="IC42" t="s">
        <v>423</v>
      </c>
      <c r="ID42" t="s">
        <v>423</v>
      </c>
      <c r="IE42">
        <v>0</v>
      </c>
      <c r="IF42">
        <v>100</v>
      </c>
      <c r="IG42">
        <v>100</v>
      </c>
      <c r="IH42">
        <v>-2.506</v>
      </c>
      <c r="II42">
        <v>-0.0785</v>
      </c>
      <c r="IJ42">
        <v>-1.577111384215205</v>
      </c>
      <c r="IK42">
        <v>-0.002609718516926934</v>
      </c>
      <c r="IL42">
        <v>7.477057286243006E-07</v>
      </c>
      <c r="IM42">
        <v>-2.446628426827821E-10</v>
      </c>
      <c r="IN42">
        <v>-0.2036813970316619</v>
      </c>
      <c r="IO42">
        <v>-0.007460779758470672</v>
      </c>
      <c r="IP42">
        <v>0.0009378809001863145</v>
      </c>
      <c r="IQ42">
        <v>-1.681860573090938E-05</v>
      </c>
      <c r="IR42">
        <v>18</v>
      </c>
      <c r="IS42">
        <v>2242</v>
      </c>
      <c r="IT42">
        <v>1</v>
      </c>
      <c r="IU42">
        <v>24</v>
      </c>
      <c r="IV42">
        <v>2500.2</v>
      </c>
      <c r="IW42">
        <v>2500.3</v>
      </c>
      <c r="IX42">
        <v>1.07544</v>
      </c>
      <c r="IY42">
        <v>2.23755</v>
      </c>
      <c r="IZ42">
        <v>1.39648</v>
      </c>
      <c r="JA42">
        <v>2.34497</v>
      </c>
      <c r="JB42">
        <v>1.49536</v>
      </c>
      <c r="JC42">
        <v>2.32056</v>
      </c>
      <c r="JD42">
        <v>33.9187</v>
      </c>
      <c r="JE42">
        <v>15.0251</v>
      </c>
      <c r="JF42">
        <v>18</v>
      </c>
      <c r="JG42">
        <v>517.417</v>
      </c>
      <c r="JH42">
        <v>451.25</v>
      </c>
      <c r="JI42">
        <v>25.0005</v>
      </c>
      <c r="JJ42">
        <v>26.498</v>
      </c>
      <c r="JK42">
        <v>30.0001</v>
      </c>
      <c r="JL42">
        <v>26.4401</v>
      </c>
      <c r="JM42">
        <v>26.3747</v>
      </c>
      <c r="JN42">
        <v>21.5341</v>
      </c>
      <c r="JO42">
        <v>26.3531</v>
      </c>
      <c r="JP42">
        <v>67.7008</v>
      </c>
      <c r="JQ42">
        <v>25</v>
      </c>
      <c r="JR42">
        <v>440.232</v>
      </c>
      <c r="JS42">
        <v>18.4593</v>
      </c>
      <c r="JT42">
        <v>100.615</v>
      </c>
      <c r="JU42">
        <v>100.713</v>
      </c>
    </row>
    <row r="43" spans="1:281">
      <c r="A43">
        <v>27</v>
      </c>
      <c r="B43">
        <v>1659112580.1</v>
      </c>
      <c r="C43">
        <v>222</v>
      </c>
      <c r="D43" t="s">
        <v>477</v>
      </c>
      <c r="E43" t="s">
        <v>478</v>
      </c>
      <c r="F43">
        <v>5</v>
      </c>
      <c r="G43" t="s">
        <v>415</v>
      </c>
      <c r="H43" t="s">
        <v>416</v>
      </c>
      <c r="I43">
        <v>1659112572.332142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435.5804499510779</v>
      </c>
      <c r="AK43">
        <v>405.4140848484849</v>
      </c>
      <c r="AL43">
        <v>0.8938028810738585</v>
      </c>
      <c r="AM43">
        <v>65.00448903359681</v>
      </c>
      <c r="AN43">
        <f>(AP43 - AO43 + DI43*1E3/(8.314*(DK43+273.15)) * AR43/DH43 * AQ43) * DH43/(100*CV43) * 1000/(1000 - AP43)</f>
        <v>0</v>
      </c>
      <c r="AO43">
        <v>18.40177829545455</v>
      </c>
      <c r="AP43">
        <v>23.51555575757574</v>
      </c>
      <c r="AQ43">
        <v>-3.459484586974549E-05</v>
      </c>
      <c r="AR43">
        <v>88.8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417</v>
      </c>
      <c r="AY43" t="s">
        <v>417</v>
      </c>
      <c r="AZ43">
        <v>0</v>
      </c>
      <c r="BA43">
        <v>0</v>
      </c>
      <c r="BB43">
        <f>1-AZ43/BA43</f>
        <v>0</v>
      </c>
      <c r="BC43">
        <v>0</v>
      </c>
      <c r="BD43" t="s">
        <v>417</v>
      </c>
      <c r="BE43" t="s">
        <v>417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418</v>
      </c>
      <c r="CY43">
        <v>2</v>
      </c>
      <c r="CZ43" t="b">
        <v>1</v>
      </c>
      <c r="DA43">
        <v>1659112572.332142</v>
      </c>
      <c r="DB43">
        <v>392.9169642857143</v>
      </c>
      <c r="DC43">
        <v>422.9747857142858</v>
      </c>
      <c r="DD43">
        <v>23.50860714285715</v>
      </c>
      <c r="DE43">
        <v>18.40512857142857</v>
      </c>
      <c r="DF43">
        <v>395.4242142857143</v>
      </c>
      <c r="DG43">
        <v>23.58717857142857</v>
      </c>
      <c r="DH43">
        <v>500.0276071428572</v>
      </c>
      <c r="DI43">
        <v>90.74447142857142</v>
      </c>
      <c r="DJ43">
        <v>0.09992338214285713</v>
      </c>
      <c r="DK43">
        <v>27.25739285714286</v>
      </c>
      <c r="DL43">
        <v>27.29847142857143</v>
      </c>
      <c r="DM43">
        <v>999.9000000000002</v>
      </c>
      <c r="DN43">
        <v>0</v>
      </c>
      <c r="DO43">
        <v>0</v>
      </c>
      <c r="DP43">
        <v>10001.31892857143</v>
      </c>
      <c r="DQ43">
        <v>0</v>
      </c>
      <c r="DR43">
        <v>7.760152857142858</v>
      </c>
      <c r="DS43">
        <v>-30.05784642857143</v>
      </c>
      <c r="DT43">
        <v>402.3763214285714</v>
      </c>
      <c r="DU43">
        <v>430.9056428571428</v>
      </c>
      <c r="DV43">
        <v>5.103478571428572</v>
      </c>
      <c r="DW43">
        <v>422.9747857142858</v>
      </c>
      <c r="DX43">
        <v>18.40512857142857</v>
      </c>
      <c r="DY43">
        <v>2.133275714285714</v>
      </c>
      <c r="DZ43">
        <v>1.670163214285714</v>
      </c>
      <c r="EA43">
        <v>18.46985</v>
      </c>
      <c r="EB43">
        <v>14.62185714285714</v>
      </c>
      <c r="EC43">
        <v>1999.973928571429</v>
      </c>
      <c r="ED43">
        <v>0.97999775</v>
      </c>
      <c r="EE43">
        <v>0.02000245</v>
      </c>
      <c r="EF43">
        <v>0</v>
      </c>
      <c r="EG43">
        <v>726.6871785714285</v>
      </c>
      <c r="EH43">
        <v>5.00097</v>
      </c>
      <c r="EI43">
        <v>14465.46428571429</v>
      </c>
      <c r="EJ43">
        <v>16707.34642857143</v>
      </c>
      <c r="EK43">
        <v>37.75</v>
      </c>
      <c r="EL43">
        <v>38.22525</v>
      </c>
      <c r="EM43">
        <v>37.625</v>
      </c>
      <c r="EN43">
        <v>37.937</v>
      </c>
      <c r="EO43">
        <v>38.437</v>
      </c>
      <c r="EP43">
        <v>1955.073214285714</v>
      </c>
      <c r="EQ43">
        <v>39.90071428571429</v>
      </c>
      <c r="ER43">
        <v>0</v>
      </c>
      <c r="ES43">
        <v>1659112580</v>
      </c>
      <c r="ET43">
        <v>0</v>
      </c>
      <c r="EU43">
        <v>726.6593846153845</v>
      </c>
      <c r="EV43">
        <v>-4.61900853955867</v>
      </c>
      <c r="EW43">
        <v>-81.34700845689984</v>
      </c>
      <c r="EX43">
        <v>14465.16923076923</v>
      </c>
      <c r="EY43">
        <v>15</v>
      </c>
      <c r="EZ43">
        <v>0</v>
      </c>
      <c r="FA43" t="s">
        <v>419</v>
      </c>
      <c r="FB43">
        <v>1658962562</v>
      </c>
      <c r="FC43">
        <v>1658962559</v>
      </c>
      <c r="FD43">
        <v>0</v>
      </c>
      <c r="FE43">
        <v>0.025</v>
      </c>
      <c r="FF43">
        <v>-0.013</v>
      </c>
      <c r="FG43">
        <v>-1.97</v>
      </c>
      <c r="FH43">
        <v>-0.111</v>
      </c>
      <c r="FI43">
        <v>420</v>
      </c>
      <c r="FJ43">
        <v>18</v>
      </c>
      <c r="FK43">
        <v>0.6899999999999999</v>
      </c>
      <c r="FL43">
        <v>0.5</v>
      </c>
      <c r="FM43">
        <v>-29.30656585365854</v>
      </c>
      <c r="FN43">
        <v>-25.28785923344947</v>
      </c>
      <c r="FO43">
        <v>3.279450496698714</v>
      </c>
      <c r="FP43">
        <v>0</v>
      </c>
      <c r="FQ43">
        <v>726.8689999999999</v>
      </c>
      <c r="FR43">
        <v>-4.177601222553814</v>
      </c>
      <c r="FS43">
        <v>0.4743646524873111</v>
      </c>
      <c r="FT43">
        <v>0</v>
      </c>
      <c r="FU43">
        <v>5.109605609756097</v>
      </c>
      <c r="FV43">
        <v>-0.06095853658536696</v>
      </c>
      <c r="FW43">
        <v>0.01555213906529405</v>
      </c>
      <c r="FX43">
        <v>1</v>
      </c>
      <c r="FY43">
        <v>1</v>
      </c>
      <c r="FZ43">
        <v>3</v>
      </c>
      <c r="GA43" t="s">
        <v>426</v>
      </c>
      <c r="GB43">
        <v>2.98324</v>
      </c>
      <c r="GC43">
        <v>2.71561</v>
      </c>
      <c r="GD43">
        <v>0.0911489</v>
      </c>
      <c r="GE43">
        <v>0.0965501</v>
      </c>
      <c r="GF43">
        <v>0.10633</v>
      </c>
      <c r="GG43">
        <v>0.08784</v>
      </c>
      <c r="GH43">
        <v>28775</v>
      </c>
      <c r="GI43">
        <v>28751.3</v>
      </c>
      <c r="GJ43">
        <v>29425.4</v>
      </c>
      <c r="GK43">
        <v>29431.2</v>
      </c>
      <c r="GL43">
        <v>34825.2</v>
      </c>
      <c r="GM43">
        <v>35683.3</v>
      </c>
      <c r="GN43">
        <v>41440.6</v>
      </c>
      <c r="GO43">
        <v>41931.4</v>
      </c>
      <c r="GP43">
        <v>1.95597</v>
      </c>
      <c r="GQ43">
        <v>1.92188</v>
      </c>
      <c r="GR43">
        <v>0.10509</v>
      </c>
      <c r="GS43">
        <v>0</v>
      </c>
      <c r="GT43">
        <v>25.5753</v>
      </c>
      <c r="GU43">
        <v>999.9</v>
      </c>
      <c r="GV43">
        <v>53.7</v>
      </c>
      <c r="GW43">
        <v>29.4</v>
      </c>
      <c r="GX43">
        <v>24.3545</v>
      </c>
      <c r="GY43">
        <v>63.1124</v>
      </c>
      <c r="GZ43">
        <v>33.6699</v>
      </c>
      <c r="HA43">
        <v>1</v>
      </c>
      <c r="HB43">
        <v>-0.06679880000000001</v>
      </c>
      <c r="HC43">
        <v>0.408704</v>
      </c>
      <c r="HD43">
        <v>20.3844</v>
      </c>
      <c r="HE43">
        <v>5.21624</v>
      </c>
      <c r="HF43">
        <v>12.0099</v>
      </c>
      <c r="HG43">
        <v>4.9893</v>
      </c>
      <c r="HH43">
        <v>3.28858</v>
      </c>
      <c r="HI43">
        <v>9999</v>
      </c>
      <c r="HJ43">
        <v>9999</v>
      </c>
      <c r="HK43">
        <v>9999</v>
      </c>
      <c r="HL43">
        <v>172.4</v>
      </c>
      <c r="HM43">
        <v>1.86707</v>
      </c>
      <c r="HN43">
        <v>1.86615</v>
      </c>
      <c r="HO43">
        <v>1.86567</v>
      </c>
      <c r="HP43">
        <v>1.86554</v>
      </c>
      <c r="HQ43">
        <v>1.86737</v>
      </c>
      <c r="HR43">
        <v>1.86994</v>
      </c>
      <c r="HS43">
        <v>1.86855</v>
      </c>
      <c r="HT43">
        <v>1.86997</v>
      </c>
      <c r="HU43">
        <v>0</v>
      </c>
      <c r="HV43">
        <v>0</v>
      </c>
      <c r="HW43">
        <v>0</v>
      </c>
      <c r="HX43">
        <v>0</v>
      </c>
      <c r="HY43" t="s">
        <v>421</v>
      </c>
      <c r="HZ43" t="s">
        <v>422</v>
      </c>
      <c r="IA43" t="s">
        <v>423</v>
      </c>
      <c r="IB43" t="s">
        <v>423</v>
      </c>
      <c r="IC43" t="s">
        <v>423</v>
      </c>
      <c r="ID43" t="s">
        <v>423</v>
      </c>
      <c r="IE43">
        <v>0</v>
      </c>
      <c r="IF43">
        <v>100</v>
      </c>
      <c r="IG43">
        <v>100</v>
      </c>
      <c r="IH43">
        <v>-2.516</v>
      </c>
      <c r="II43">
        <v>-0.0785</v>
      </c>
      <c r="IJ43">
        <v>-1.577111384215205</v>
      </c>
      <c r="IK43">
        <v>-0.002609718516926934</v>
      </c>
      <c r="IL43">
        <v>7.477057286243006E-07</v>
      </c>
      <c r="IM43">
        <v>-2.446628426827821E-10</v>
      </c>
      <c r="IN43">
        <v>-0.2036813970316619</v>
      </c>
      <c r="IO43">
        <v>-0.007460779758470672</v>
      </c>
      <c r="IP43">
        <v>0.0009378809001863145</v>
      </c>
      <c r="IQ43">
        <v>-1.681860573090938E-05</v>
      </c>
      <c r="IR43">
        <v>18</v>
      </c>
      <c r="IS43">
        <v>2242</v>
      </c>
      <c r="IT43">
        <v>1</v>
      </c>
      <c r="IU43">
        <v>24</v>
      </c>
      <c r="IV43">
        <v>2500.3</v>
      </c>
      <c r="IW43">
        <v>2500.4</v>
      </c>
      <c r="IX43">
        <v>1.10474</v>
      </c>
      <c r="IY43">
        <v>2.22534</v>
      </c>
      <c r="IZ43">
        <v>1.39648</v>
      </c>
      <c r="JA43">
        <v>2.34619</v>
      </c>
      <c r="JB43">
        <v>1.49536</v>
      </c>
      <c r="JC43">
        <v>2.39136</v>
      </c>
      <c r="JD43">
        <v>33.9413</v>
      </c>
      <c r="JE43">
        <v>15.0339</v>
      </c>
      <c r="JF43">
        <v>18</v>
      </c>
      <c r="JG43">
        <v>517.5119999999999</v>
      </c>
      <c r="JH43">
        <v>451.223</v>
      </c>
      <c r="JI43">
        <v>25.0005</v>
      </c>
      <c r="JJ43">
        <v>26.4989</v>
      </c>
      <c r="JK43">
        <v>30.0002</v>
      </c>
      <c r="JL43">
        <v>26.4415</v>
      </c>
      <c r="JM43">
        <v>26.375</v>
      </c>
      <c r="JN43">
        <v>22.1154</v>
      </c>
      <c r="JO43">
        <v>26.3531</v>
      </c>
      <c r="JP43">
        <v>67.7008</v>
      </c>
      <c r="JQ43">
        <v>25</v>
      </c>
      <c r="JR43">
        <v>460.275</v>
      </c>
      <c r="JS43">
        <v>18.4615</v>
      </c>
      <c r="JT43">
        <v>100.615</v>
      </c>
      <c r="JU43">
        <v>100.714</v>
      </c>
    </row>
    <row r="44" spans="1:281">
      <c r="A44">
        <v>28</v>
      </c>
      <c r="B44">
        <v>1659112585.1</v>
      </c>
      <c r="C44">
        <v>227</v>
      </c>
      <c r="D44" t="s">
        <v>479</v>
      </c>
      <c r="E44" t="s">
        <v>480</v>
      </c>
      <c r="F44">
        <v>5</v>
      </c>
      <c r="G44" t="s">
        <v>415</v>
      </c>
      <c r="H44" t="s">
        <v>416</v>
      </c>
      <c r="I44">
        <v>1659112577.6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450.8727973772249</v>
      </c>
      <c r="AK44">
        <v>414.7361393939395</v>
      </c>
      <c r="AL44">
        <v>2.013134780125299</v>
      </c>
      <c r="AM44">
        <v>65.00448903359681</v>
      </c>
      <c r="AN44">
        <f>(AP44 - AO44 + DI44*1E3/(8.314*(DK44+273.15)) * AR44/DH44 * AQ44) * DH44/(100*CV44) * 1000/(1000 - AP44)</f>
        <v>0</v>
      </c>
      <c r="AO44">
        <v>18.4018096730303</v>
      </c>
      <c r="AP44">
        <v>23.51824545454545</v>
      </c>
      <c r="AQ44">
        <v>2.071387731813299E-07</v>
      </c>
      <c r="AR44">
        <v>88.8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417</v>
      </c>
      <c r="AY44" t="s">
        <v>417</v>
      </c>
      <c r="AZ44">
        <v>0</v>
      </c>
      <c r="BA44">
        <v>0</v>
      </c>
      <c r="BB44">
        <f>1-AZ44/BA44</f>
        <v>0</v>
      </c>
      <c r="BC44">
        <v>0</v>
      </c>
      <c r="BD44" t="s">
        <v>417</v>
      </c>
      <c r="BE44" t="s">
        <v>417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418</v>
      </c>
      <c r="CY44">
        <v>2</v>
      </c>
      <c r="CZ44" t="b">
        <v>1</v>
      </c>
      <c r="DA44">
        <v>1659112577.6</v>
      </c>
      <c r="DB44">
        <v>395.7734074074074</v>
      </c>
      <c r="DC44">
        <v>431.1338518518518</v>
      </c>
      <c r="DD44">
        <v>23.51493333333333</v>
      </c>
      <c r="DE44">
        <v>18.40721481481481</v>
      </c>
      <c r="DF44">
        <v>398.2866666666666</v>
      </c>
      <c r="DG44">
        <v>23.59344814814815</v>
      </c>
      <c r="DH44">
        <v>500.0363333333333</v>
      </c>
      <c r="DI44">
        <v>90.74621851851853</v>
      </c>
      <c r="DJ44">
        <v>0.09991693333333333</v>
      </c>
      <c r="DK44">
        <v>27.25710370370371</v>
      </c>
      <c r="DL44">
        <v>27.29973703703703</v>
      </c>
      <c r="DM44">
        <v>999.9000000000001</v>
      </c>
      <c r="DN44">
        <v>0</v>
      </c>
      <c r="DO44">
        <v>0</v>
      </c>
      <c r="DP44">
        <v>10001.27592592593</v>
      </c>
      <c r="DQ44">
        <v>0</v>
      </c>
      <c r="DR44">
        <v>7.763977777777778</v>
      </c>
      <c r="DS44">
        <v>-35.36055925925926</v>
      </c>
      <c r="DT44">
        <v>405.3041111111111</v>
      </c>
      <c r="DU44">
        <v>439.2186296296296</v>
      </c>
      <c r="DV44">
        <v>5.107712222222222</v>
      </c>
      <c r="DW44">
        <v>431.1338518518518</v>
      </c>
      <c r="DX44">
        <v>18.40721481481481</v>
      </c>
      <c r="DY44">
        <v>2.133890740740741</v>
      </c>
      <c r="DZ44">
        <v>1.670384814814815</v>
      </c>
      <c r="EA44">
        <v>18.47444444444444</v>
      </c>
      <c r="EB44">
        <v>14.62391111111111</v>
      </c>
      <c r="EC44">
        <v>1999.988888888889</v>
      </c>
      <c r="ED44">
        <v>0.9799978888888888</v>
      </c>
      <c r="EE44">
        <v>0.02000231111111111</v>
      </c>
      <c r="EF44">
        <v>0</v>
      </c>
      <c r="EG44">
        <v>726.2242962962963</v>
      </c>
      <c r="EH44">
        <v>5.00097</v>
      </c>
      <c r="EI44">
        <v>14458.42962962963</v>
      </c>
      <c r="EJ44">
        <v>16707.48518518518</v>
      </c>
      <c r="EK44">
        <v>37.75</v>
      </c>
      <c r="EL44">
        <v>38.215</v>
      </c>
      <c r="EM44">
        <v>37.625</v>
      </c>
      <c r="EN44">
        <v>37.937</v>
      </c>
      <c r="EO44">
        <v>38.437</v>
      </c>
      <c r="EP44">
        <v>1955.088148148148</v>
      </c>
      <c r="EQ44">
        <v>39.90074074074074</v>
      </c>
      <c r="ER44">
        <v>0</v>
      </c>
      <c r="ES44">
        <v>1659112584.8</v>
      </c>
      <c r="ET44">
        <v>0</v>
      </c>
      <c r="EU44">
        <v>726.2491153846154</v>
      </c>
      <c r="EV44">
        <v>-5.366940177172198</v>
      </c>
      <c r="EW44">
        <v>-93.83247876218843</v>
      </c>
      <c r="EX44">
        <v>14458.7</v>
      </c>
      <c r="EY44">
        <v>15</v>
      </c>
      <c r="EZ44">
        <v>0</v>
      </c>
      <c r="FA44" t="s">
        <v>419</v>
      </c>
      <c r="FB44">
        <v>1658962562</v>
      </c>
      <c r="FC44">
        <v>1658962559</v>
      </c>
      <c r="FD44">
        <v>0</v>
      </c>
      <c r="FE44">
        <v>0.025</v>
      </c>
      <c r="FF44">
        <v>-0.013</v>
      </c>
      <c r="FG44">
        <v>-1.97</v>
      </c>
      <c r="FH44">
        <v>-0.111</v>
      </c>
      <c r="FI44">
        <v>420</v>
      </c>
      <c r="FJ44">
        <v>18</v>
      </c>
      <c r="FK44">
        <v>0.6899999999999999</v>
      </c>
      <c r="FL44">
        <v>0.5</v>
      </c>
      <c r="FM44">
        <v>-32.72283</v>
      </c>
      <c r="FN44">
        <v>-59.14928780487799</v>
      </c>
      <c r="FO44">
        <v>6.174345018024178</v>
      </c>
      <c r="FP44">
        <v>0</v>
      </c>
      <c r="FQ44">
        <v>726.4792647058824</v>
      </c>
      <c r="FR44">
        <v>-4.961115360685517</v>
      </c>
      <c r="FS44">
        <v>0.5394843566844806</v>
      </c>
      <c r="FT44">
        <v>0</v>
      </c>
      <c r="FU44">
        <v>5.10606225</v>
      </c>
      <c r="FV44">
        <v>0.05286067542214148</v>
      </c>
      <c r="FW44">
        <v>0.01249126064244515</v>
      </c>
      <c r="FX44">
        <v>1</v>
      </c>
      <c r="FY44">
        <v>1</v>
      </c>
      <c r="FZ44">
        <v>3</v>
      </c>
      <c r="GA44" t="s">
        <v>426</v>
      </c>
      <c r="GB44">
        <v>2.98322</v>
      </c>
      <c r="GC44">
        <v>2.71576</v>
      </c>
      <c r="GD44">
        <v>0.09281979999999999</v>
      </c>
      <c r="GE44">
        <v>0.0991924</v>
      </c>
      <c r="GF44">
        <v>0.106332</v>
      </c>
      <c r="GG44">
        <v>0.0878386</v>
      </c>
      <c r="GH44">
        <v>28721.7</v>
      </c>
      <c r="GI44">
        <v>28666.6</v>
      </c>
      <c r="GJ44">
        <v>29424.9</v>
      </c>
      <c r="GK44">
        <v>29430.5</v>
      </c>
      <c r="GL44">
        <v>34824.6</v>
      </c>
      <c r="GM44">
        <v>35682.7</v>
      </c>
      <c r="GN44">
        <v>41439.9</v>
      </c>
      <c r="GO44">
        <v>41930.6</v>
      </c>
      <c r="GP44">
        <v>1.95585</v>
      </c>
      <c r="GQ44">
        <v>1.92192</v>
      </c>
      <c r="GR44">
        <v>0.104904</v>
      </c>
      <c r="GS44">
        <v>0</v>
      </c>
      <c r="GT44">
        <v>25.5769</v>
      </c>
      <c r="GU44">
        <v>999.9</v>
      </c>
      <c r="GV44">
        <v>53.7</v>
      </c>
      <c r="GW44">
        <v>29.4</v>
      </c>
      <c r="GX44">
        <v>24.3568</v>
      </c>
      <c r="GY44">
        <v>63.0924</v>
      </c>
      <c r="GZ44">
        <v>33.6659</v>
      </c>
      <c r="HA44">
        <v>1</v>
      </c>
      <c r="HB44">
        <v>-0.0667099</v>
      </c>
      <c r="HC44">
        <v>0.409289</v>
      </c>
      <c r="HD44">
        <v>20.3844</v>
      </c>
      <c r="HE44">
        <v>5.21639</v>
      </c>
      <c r="HF44">
        <v>12.0099</v>
      </c>
      <c r="HG44">
        <v>4.9894</v>
      </c>
      <c r="HH44">
        <v>3.28865</v>
      </c>
      <c r="HI44">
        <v>9999</v>
      </c>
      <c r="HJ44">
        <v>9999</v>
      </c>
      <c r="HK44">
        <v>9999</v>
      </c>
      <c r="HL44">
        <v>172.4</v>
      </c>
      <c r="HM44">
        <v>1.86707</v>
      </c>
      <c r="HN44">
        <v>1.86615</v>
      </c>
      <c r="HO44">
        <v>1.86567</v>
      </c>
      <c r="HP44">
        <v>1.86554</v>
      </c>
      <c r="HQ44">
        <v>1.86737</v>
      </c>
      <c r="HR44">
        <v>1.86994</v>
      </c>
      <c r="HS44">
        <v>1.86857</v>
      </c>
      <c r="HT44">
        <v>1.86999</v>
      </c>
      <c r="HU44">
        <v>0</v>
      </c>
      <c r="HV44">
        <v>0</v>
      </c>
      <c r="HW44">
        <v>0</v>
      </c>
      <c r="HX44">
        <v>0</v>
      </c>
      <c r="HY44" t="s">
        <v>421</v>
      </c>
      <c r="HZ44" t="s">
        <v>422</v>
      </c>
      <c r="IA44" t="s">
        <v>423</v>
      </c>
      <c r="IB44" t="s">
        <v>423</v>
      </c>
      <c r="IC44" t="s">
        <v>423</v>
      </c>
      <c r="ID44" t="s">
        <v>423</v>
      </c>
      <c r="IE44">
        <v>0</v>
      </c>
      <c r="IF44">
        <v>100</v>
      </c>
      <c r="IG44">
        <v>100</v>
      </c>
      <c r="IH44">
        <v>-2.535</v>
      </c>
      <c r="II44">
        <v>-0.0785</v>
      </c>
      <c r="IJ44">
        <v>-1.577111384215205</v>
      </c>
      <c r="IK44">
        <v>-0.002609718516926934</v>
      </c>
      <c r="IL44">
        <v>7.477057286243006E-07</v>
      </c>
      <c r="IM44">
        <v>-2.446628426827821E-10</v>
      </c>
      <c r="IN44">
        <v>-0.2036813970316619</v>
      </c>
      <c r="IO44">
        <v>-0.007460779758470672</v>
      </c>
      <c r="IP44">
        <v>0.0009378809001863145</v>
      </c>
      <c r="IQ44">
        <v>-1.681860573090938E-05</v>
      </c>
      <c r="IR44">
        <v>18</v>
      </c>
      <c r="IS44">
        <v>2242</v>
      </c>
      <c r="IT44">
        <v>1</v>
      </c>
      <c r="IU44">
        <v>24</v>
      </c>
      <c r="IV44">
        <v>2500.4</v>
      </c>
      <c r="IW44">
        <v>2500.4</v>
      </c>
      <c r="IX44">
        <v>1.13892</v>
      </c>
      <c r="IY44">
        <v>2.229</v>
      </c>
      <c r="IZ44">
        <v>1.39648</v>
      </c>
      <c r="JA44">
        <v>2.34619</v>
      </c>
      <c r="JB44">
        <v>1.49536</v>
      </c>
      <c r="JC44">
        <v>2.36694</v>
      </c>
      <c r="JD44">
        <v>33.9413</v>
      </c>
      <c r="JE44">
        <v>15.0251</v>
      </c>
      <c r="JF44">
        <v>18</v>
      </c>
      <c r="JG44">
        <v>517.437</v>
      </c>
      <c r="JH44">
        <v>451.271</v>
      </c>
      <c r="JI44">
        <v>25.0002</v>
      </c>
      <c r="JJ44">
        <v>26.5003</v>
      </c>
      <c r="JK44">
        <v>30.0003</v>
      </c>
      <c r="JL44">
        <v>26.4423</v>
      </c>
      <c r="JM44">
        <v>26.3773</v>
      </c>
      <c r="JN44">
        <v>22.8003</v>
      </c>
      <c r="JO44">
        <v>26.3531</v>
      </c>
      <c r="JP44">
        <v>67.7008</v>
      </c>
      <c r="JQ44">
        <v>25</v>
      </c>
      <c r="JR44">
        <v>473.633</v>
      </c>
      <c r="JS44">
        <v>18.4623</v>
      </c>
      <c r="JT44">
        <v>100.613</v>
      </c>
      <c r="JU44">
        <v>100.712</v>
      </c>
    </row>
    <row r="45" spans="1:281">
      <c r="A45">
        <v>29</v>
      </c>
      <c r="B45">
        <v>1659112590.1</v>
      </c>
      <c r="C45">
        <v>232</v>
      </c>
      <c r="D45" t="s">
        <v>481</v>
      </c>
      <c r="E45" t="s">
        <v>482</v>
      </c>
      <c r="F45">
        <v>5</v>
      </c>
      <c r="G45" t="s">
        <v>415</v>
      </c>
      <c r="H45" t="s">
        <v>416</v>
      </c>
      <c r="I45">
        <v>1659112582.314285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467.5930543077284</v>
      </c>
      <c r="AK45">
        <v>427.7204969696968</v>
      </c>
      <c r="AL45">
        <v>2.661224601950611</v>
      </c>
      <c r="AM45">
        <v>65.00448903359681</v>
      </c>
      <c r="AN45">
        <f>(AP45 - AO45 + DI45*1E3/(8.314*(DK45+273.15)) * AR45/DH45 * AQ45) * DH45/(100*CV45) * 1000/(1000 - AP45)</f>
        <v>0</v>
      </c>
      <c r="AO45">
        <v>18.40282776363636</v>
      </c>
      <c r="AP45">
        <v>23.51869575757576</v>
      </c>
      <c r="AQ45">
        <v>-1.996977381533151E-06</v>
      </c>
      <c r="AR45">
        <v>88.8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417</v>
      </c>
      <c r="AY45" t="s">
        <v>417</v>
      </c>
      <c r="AZ45">
        <v>0</v>
      </c>
      <c r="BA45">
        <v>0</v>
      </c>
      <c r="BB45">
        <f>1-AZ45/BA45</f>
        <v>0</v>
      </c>
      <c r="BC45">
        <v>0</v>
      </c>
      <c r="BD45" t="s">
        <v>417</v>
      </c>
      <c r="BE45" t="s">
        <v>417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418</v>
      </c>
      <c r="CY45">
        <v>2</v>
      </c>
      <c r="CZ45" t="b">
        <v>1</v>
      </c>
      <c r="DA45">
        <v>1659112582.314285</v>
      </c>
      <c r="DB45">
        <v>402.0804285714286</v>
      </c>
      <c r="DC45">
        <v>443.6789642857143</v>
      </c>
      <c r="DD45">
        <v>23.51670357142857</v>
      </c>
      <c r="DE45">
        <v>18.40253571428571</v>
      </c>
      <c r="DF45">
        <v>404.6071428571428</v>
      </c>
      <c r="DG45">
        <v>23.59520714285714</v>
      </c>
      <c r="DH45">
        <v>500.0583214285713</v>
      </c>
      <c r="DI45">
        <v>90.74649642857143</v>
      </c>
      <c r="DJ45">
        <v>0.1000475</v>
      </c>
      <c r="DK45">
        <v>27.25730000000001</v>
      </c>
      <c r="DL45">
        <v>27.29736071428571</v>
      </c>
      <c r="DM45">
        <v>999.9000000000002</v>
      </c>
      <c r="DN45">
        <v>0</v>
      </c>
      <c r="DO45">
        <v>0</v>
      </c>
      <c r="DP45">
        <v>9994.085714285713</v>
      </c>
      <c r="DQ45">
        <v>0</v>
      </c>
      <c r="DR45">
        <v>7.767177857142857</v>
      </c>
      <c r="DS45">
        <v>-41.59858571428572</v>
      </c>
      <c r="DT45">
        <v>411.76375</v>
      </c>
      <c r="DU45">
        <v>451.9968571428571</v>
      </c>
      <c r="DV45">
        <v>5.114158928571429</v>
      </c>
      <c r="DW45">
        <v>443.6789642857143</v>
      </c>
      <c r="DX45">
        <v>18.40253571428571</v>
      </c>
      <c r="DY45">
        <v>2.1340575</v>
      </c>
      <c r="DZ45">
        <v>1.669965</v>
      </c>
      <c r="EA45">
        <v>18.47568571428571</v>
      </c>
      <c r="EB45">
        <v>14.62001785714286</v>
      </c>
      <c r="EC45">
        <v>1999.987857142858</v>
      </c>
      <c r="ED45">
        <v>0.9799978571428573</v>
      </c>
      <c r="EE45">
        <v>0.02000234285714286</v>
      </c>
      <c r="EF45">
        <v>0</v>
      </c>
      <c r="EG45">
        <v>726.0554642857143</v>
      </c>
      <c r="EH45">
        <v>5.00097</v>
      </c>
      <c r="EI45">
        <v>14454.46071428571</v>
      </c>
      <c r="EJ45">
        <v>16707.46428571429</v>
      </c>
      <c r="EK45">
        <v>37.75</v>
      </c>
      <c r="EL45">
        <v>38.2095</v>
      </c>
      <c r="EM45">
        <v>37.625</v>
      </c>
      <c r="EN45">
        <v>37.937</v>
      </c>
      <c r="EO45">
        <v>38.437</v>
      </c>
      <c r="EP45">
        <v>1955.085</v>
      </c>
      <c r="EQ45">
        <v>39.90035714285715</v>
      </c>
      <c r="ER45">
        <v>0</v>
      </c>
      <c r="ES45">
        <v>1659112590.2</v>
      </c>
      <c r="ET45">
        <v>0</v>
      </c>
      <c r="EU45">
        <v>726.00588</v>
      </c>
      <c r="EV45">
        <v>-1.374153850813285</v>
      </c>
      <c r="EW45">
        <v>-13.78461540355705</v>
      </c>
      <c r="EX45">
        <v>14453.924</v>
      </c>
      <c r="EY45">
        <v>15</v>
      </c>
      <c r="EZ45">
        <v>0</v>
      </c>
      <c r="FA45" t="s">
        <v>419</v>
      </c>
      <c r="FB45">
        <v>1658962562</v>
      </c>
      <c r="FC45">
        <v>1658962559</v>
      </c>
      <c r="FD45">
        <v>0</v>
      </c>
      <c r="FE45">
        <v>0.025</v>
      </c>
      <c r="FF45">
        <v>-0.013</v>
      </c>
      <c r="FG45">
        <v>-1.97</v>
      </c>
      <c r="FH45">
        <v>-0.111</v>
      </c>
      <c r="FI45">
        <v>420</v>
      </c>
      <c r="FJ45">
        <v>18</v>
      </c>
      <c r="FK45">
        <v>0.6899999999999999</v>
      </c>
      <c r="FL45">
        <v>0.5</v>
      </c>
      <c r="FM45">
        <v>-37.99904634146341</v>
      </c>
      <c r="FN45">
        <v>-79.41488571428575</v>
      </c>
      <c r="FO45">
        <v>7.923453116557925</v>
      </c>
      <c r="FP45">
        <v>0</v>
      </c>
      <c r="FQ45">
        <v>726.2068235294117</v>
      </c>
      <c r="FR45">
        <v>-2.915569139885567</v>
      </c>
      <c r="FS45">
        <v>0.4222090693837517</v>
      </c>
      <c r="FT45">
        <v>0</v>
      </c>
      <c r="FU45">
        <v>5.108255365853658</v>
      </c>
      <c r="FV45">
        <v>0.08288801393728822</v>
      </c>
      <c r="FW45">
        <v>0.01117410423049453</v>
      </c>
      <c r="FX45">
        <v>1</v>
      </c>
      <c r="FY45">
        <v>1</v>
      </c>
      <c r="FZ45">
        <v>3</v>
      </c>
      <c r="GA45" t="s">
        <v>426</v>
      </c>
      <c r="GB45">
        <v>2.98325</v>
      </c>
      <c r="GC45">
        <v>2.71551</v>
      </c>
      <c r="GD45">
        <v>0.0950448</v>
      </c>
      <c r="GE45">
        <v>0.101887</v>
      </c>
      <c r="GF45">
        <v>0.106337</v>
      </c>
      <c r="GG45">
        <v>0.0878451</v>
      </c>
      <c r="GH45">
        <v>28651.2</v>
      </c>
      <c r="GI45">
        <v>28580.9</v>
      </c>
      <c r="GJ45">
        <v>29424.9</v>
      </c>
      <c r="GK45">
        <v>29430.6</v>
      </c>
      <c r="GL45">
        <v>34824.5</v>
      </c>
      <c r="GM45">
        <v>35682.7</v>
      </c>
      <c r="GN45">
        <v>41439.9</v>
      </c>
      <c r="GO45">
        <v>41930.9</v>
      </c>
      <c r="GP45">
        <v>1.95575</v>
      </c>
      <c r="GQ45">
        <v>1.92205</v>
      </c>
      <c r="GR45">
        <v>0.104811</v>
      </c>
      <c r="GS45">
        <v>0</v>
      </c>
      <c r="GT45">
        <v>25.5778</v>
      </c>
      <c r="GU45">
        <v>999.9</v>
      </c>
      <c r="GV45">
        <v>53.7</v>
      </c>
      <c r="GW45">
        <v>29.4</v>
      </c>
      <c r="GX45">
        <v>24.3556</v>
      </c>
      <c r="GY45">
        <v>63.2524</v>
      </c>
      <c r="GZ45">
        <v>33.6538</v>
      </c>
      <c r="HA45">
        <v>1</v>
      </c>
      <c r="HB45">
        <v>-0.0665625</v>
      </c>
      <c r="HC45">
        <v>0.408655</v>
      </c>
      <c r="HD45">
        <v>20.3845</v>
      </c>
      <c r="HE45">
        <v>5.21609</v>
      </c>
      <c r="HF45">
        <v>12.0099</v>
      </c>
      <c r="HG45">
        <v>4.98925</v>
      </c>
      <c r="HH45">
        <v>3.28865</v>
      </c>
      <c r="HI45">
        <v>9999</v>
      </c>
      <c r="HJ45">
        <v>9999</v>
      </c>
      <c r="HK45">
        <v>9999</v>
      </c>
      <c r="HL45">
        <v>172.4</v>
      </c>
      <c r="HM45">
        <v>1.86707</v>
      </c>
      <c r="HN45">
        <v>1.86615</v>
      </c>
      <c r="HO45">
        <v>1.86566</v>
      </c>
      <c r="HP45">
        <v>1.86554</v>
      </c>
      <c r="HQ45">
        <v>1.86737</v>
      </c>
      <c r="HR45">
        <v>1.86994</v>
      </c>
      <c r="HS45">
        <v>1.86857</v>
      </c>
      <c r="HT45">
        <v>1.86996</v>
      </c>
      <c r="HU45">
        <v>0</v>
      </c>
      <c r="HV45">
        <v>0</v>
      </c>
      <c r="HW45">
        <v>0</v>
      </c>
      <c r="HX45">
        <v>0</v>
      </c>
      <c r="HY45" t="s">
        <v>421</v>
      </c>
      <c r="HZ45" t="s">
        <v>422</v>
      </c>
      <c r="IA45" t="s">
        <v>423</v>
      </c>
      <c r="IB45" t="s">
        <v>423</v>
      </c>
      <c r="IC45" t="s">
        <v>423</v>
      </c>
      <c r="ID45" t="s">
        <v>423</v>
      </c>
      <c r="IE45">
        <v>0</v>
      </c>
      <c r="IF45">
        <v>100</v>
      </c>
      <c r="IG45">
        <v>100</v>
      </c>
      <c r="IH45">
        <v>-2.563</v>
      </c>
      <c r="II45">
        <v>-0.0785</v>
      </c>
      <c r="IJ45">
        <v>-1.577111384215205</v>
      </c>
      <c r="IK45">
        <v>-0.002609718516926934</v>
      </c>
      <c r="IL45">
        <v>7.477057286243006E-07</v>
      </c>
      <c r="IM45">
        <v>-2.446628426827821E-10</v>
      </c>
      <c r="IN45">
        <v>-0.2036813970316619</v>
      </c>
      <c r="IO45">
        <v>-0.007460779758470672</v>
      </c>
      <c r="IP45">
        <v>0.0009378809001863145</v>
      </c>
      <c r="IQ45">
        <v>-1.681860573090938E-05</v>
      </c>
      <c r="IR45">
        <v>18</v>
      </c>
      <c r="IS45">
        <v>2242</v>
      </c>
      <c r="IT45">
        <v>1</v>
      </c>
      <c r="IU45">
        <v>24</v>
      </c>
      <c r="IV45">
        <v>2500.5</v>
      </c>
      <c r="IW45">
        <v>2500.5</v>
      </c>
      <c r="IX45">
        <v>1.16821</v>
      </c>
      <c r="IY45">
        <v>2.22778</v>
      </c>
      <c r="IZ45">
        <v>1.39648</v>
      </c>
      <c r="JA45">
        <v>2.34497</v>
      </c>
      <c r="JB45">
        <v>1.49536</v>
      </c>
      <c r="JC45">
        <v>2.30713</v>
      </c>
      <c r="JD45">
        <v>33.9413</v>
      </c>
      <c r="JE45">
        <v>15.0251</v>
      </c>
      <c r="JF45">
        <v>18</v>
      </c>
      <c r="JG45">
        <v>517.385</v>
      </c>
      <c r="JH45">
        <v>451.349</v>
      </c>
      <c r="JI45">
        <v>24.9999</v>
      </c>
      <c r="JJ45">
        <v>26.5017</v>
      </c>
      <c r="JK45">
        <v>30.0003</v>
      </c>
      <c r="JL45">
        <v>26.4437</v>
      </c>
      <c r="JM45">
        <v>26.3773</v>
      </c>
      <c r="JN45">
        <v>23.4077</v>
      </c>
      <c r="JO45">
        <v>26.3531</v>
      </c>
      <c r="JP45">
        <v>67.7008</v>
      </c>
      <c r="JQ45">
        <v>25</v>
      </c>
      <c r="JR45">
        <v>493.68</v>
      </c>
      <c r="JS45">
        <v>18.4605</v>
      </c>
      <c r="JT45">
        <v>100.613</v>
      </c>
      <c r="JU45">
        <v>100.712</v>
      </c>
    </row>
    <row r="46" spans="1:281">
      <c r="A46">
        <v>30</v>
      </c>
      <c r="B46">
        <v>1659112595.1</v>
      </c>
      <c r="C46">
        <v>237</v>
      </c>
      <c r="D46" t="s">
        <v>483</v>
      </c>
      <c r="E46" t="s">
        <v>484</v>
      </c>
      <c r="F46">
        <v>5</v>
      </c>
      <c r="G46" t="s">
        <v>415</v>
      </c>
      <c r="H46" t="s">
        <v>416</v>
      </c>
      <c r="I46">
        <v>1659112587.6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484.6202060934947</v>
      </c>
      <c r="AK46">
        <v>442.374903030303</v>
      </c>
      <c r="AL46">
        <v>2.971128483007326</v>
      </c>
      <c r="AM46">
        <v>65.00448903359681</v>
      </c>
      <c r="AN46">
        <f>(AP46 - AO46 + DI46*1E3/(8.314*(DK46+273.15)) * AR46/DH46 * AQ46) * DH46/(100*CV46) * 1000/(1000 - AP46)</f>
        <v>0</v>
      </c>
      <c r="AO46">
        <v>18.40527485090909</v>
      </c>
      <c r="AP46">
        <v>23.5188321212121</v>
      </c>
      <c r="AQ46">
        <v>-1.880403395463551E-05</v>
      </c>
      <c r="AR46">
        <v>88.8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417</v>
      </c>
      <c r="AY46" t="s">
        <v>417</v>
      </c>
      <c r="AZ46">
        <v>0</v>
      </c>
      <c r="BA46">
        <v>0</v>
      </c>
      <c r="BB46">
        <f>1-AZ46/BA46</f>
        <v>0</v>
      </c>
      <c r="BC46">
        <v>0</v>
      </c>
      <c r="BD46" t="s">
        <v>417</v>
      </c>
      <c r="BE46" t="s">
        <v>417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418</v>
      </c>
      <c r="CY46">
        <v>2</v>
      </c>
      <c r="CZ46" t="b">
        <v>1</v>
      </c>
      <c r="DA46">
        <v>1659112587.6</v>
      </c>
      <c r="DB46">
        <v>413.1638148148148</v>
      </c>
      <c r="DC46">
        <v>460.570925925926</v>
      </c>
      <c r="DD46">
        <v>23.51704444444445</v>
      </c>
      <c r="DE46">
        <v>18.40340370370371</v>
      </c>
      <c r="DF46">
        <v>415.7139999999999</v>
      </c>
      <c r="DG46">
        <v>23.59554814814815</v>
      </c>
      <c r="DH46">
        <v>500.0521481481481</v>
      </c>
      <c r="DI46">
        <v>90.74601111111112</v>
      </c>
      <c r="DJ46">
        <v>0.09997206296296296</v>
      </c>
      <c r="DK46">
        <v>27.25568888888889</v>
      </c>
      <c r="DL46">
        <v>27.29315555555555</v>
      </c>
      <c r="DM46">
        <v>999.9000000000001</v>
      </c>
      <c r="DN46">
        <v>0</v>
      </c>
      <c r="DO46">
        <v>0</v>
      </c>
      <c r="DP46">
        <v>9995.001851851854</v>
      </c>
      <c r="DQ46">
        <v>0</v>
      </c>
      <c r="DR46">
        <v>7.771783333333333</v>
      </c>
      <c r="DS46">
        <v>-47.40722592592593</v>
      </c>
      <c r="DT46">
        <v>423.1140740740741</v>
      </c>
      <c r="DU46">
        <v>469.2058888888889</v>
      </c>
      <c r="DV46">
        <v>5.113642592592593</v>
      </c>
      <c r="DW46">
        <v>460.570925925926</v>
      </c>
      <c r="DX46">
        <v>18.40340370370371</v>
      </c>
      <c r="DY46">
        <v>2.134078148148148</v>
      </c>
      <c r="DZ46">
        <v>1.670034074074074</v>
      </c>
      <c r="EA46">
        <v>18.47583333333333</v>
      </c>
      <c r="EB46">
        <v>14.62066666666667</v>
      </c>
      <c r="EC46">
        <v>1999.986666666667</v>
      </c>
      <c r="ED46">
        <v>0.9799977777777777</v>
      </c>
      <c r="EE46">
        <v>0.02000242222222222</v>
      </c>
      <c r="EF46">
        <v>0</v>
      </c>
      <c r="EG46">
        <v>726.0608888888891</v>
      </c>
      <c r="EH46">
        <v>5.00097</v>
      </c>
      <c r="EI46">
        <v>14456.95925925926</v>
      </c>
      <c r="EJ46">
        <v>16707.45555555556</v>
      </c>
      <c r="EK46">
        <v>37.75</v>
      </c>
      <c r="EL46">
        <v>38.21033333333334</v>
      </c>
      <c r="EM46">
        <v>37.625</v>
      </c>
      <c r="EN46">
        <v>37.937</v>
      </c>
      <c r="EO46">
        <v>38.437</v>
      </c>
      <c r="EP46">
        <v>1955.080740740741</v>
      </c>
      <c r="EQ46">
        <v>39.9</v>
      </c>
      <c r="ER46">
        <v>0</v>
      </c>
      <c r="ES46">
        <v>1659112595</v>
      </c>
      <c r="ET46">
        <v>0</v>
      </c>
      <c r="EU46">
        <v>726.0967599999999</v>
      </c>
      <c r="EV46">
        <v>4.302692289652838</v>
      </c>
      <c r="EW46">
        <v>104.9692306225085</v>
      </c>
      <c r="EX46">
        <v>14457.592</v>
      </c>
      <c r="EY46">
        <v>15</v>
      </c>
      <c r="EZ46">
        <v>0</v>
      </c>
      <c r="FA46" t="s">
        <v>419</v>
      </c>
      <c r="FB46">
        <v>1658962562</v>
      </c>
      <c r="FC46">
        <v>1658962559</v>
      </c>
      <c r="FD46">
        <v>0</v>
      </c>
      <c r="FE46">
        <v>0.025</v>
      </c>
      <c r="FF46">
        <v>-0.013</v>
      </c>
      <c r="FG46">
        <v>-1.97</v>
      </c>
      <c r="FH46">
        <v>-0.111</v>
      </c>
      <c r="FI46">
        <v>420</v>
      </c>
      <c r="FJ46">
        <v>18</v>
      </c>
      <c r="FK46">
        <v>0.6899999999999999</v>
      </c>
      <c r="FL46">
        <v>0.5</v>
      </c>
      <c r="FM46">
        <v>-43.65658048780487</v>
      </c>
      <c r="FN46">
        <v>-66.80106898954702</v>
      </c>
      <c r="FO46">
        <v>6.777172707690366</v>
      </c>
      <c r="FP46">
        <v>0</v>
      </c>
      <c r="FQ46">
        <v>726.1511470588237</v>
      </c>
      <c r="FR46">
        <v>0.3190068751934151</v>
      </c>
      <c r="FS46">
        <v>0.3765626369545564</v>
      </c>
      <c r="FT46">
        <v>1</v>
      </c>
      <c r="FU46">
        <v>5.113822195121951</v>
      </c>
      <c r="FV46">
        <v>-0.003719163763061726</v>
      </c>
      <c r="FW46">
        <v>0.001220092983651983</v>
      </c>
      <c r="FX46">
        <v>1</v>
      </c>
      <c r="FY46">
        <v>2</v>
      </c>
      <c r="FZ46">
        <v>3</v>
      </c>
      <c r="GA46" t="s">
        <v>431</v>
      </c>
      <c r="GB46">
        <v>2.98322</v>
      </c>
      <c r="GC46">
        <v>2.71552</v>
      </c>
      <c r="GD46">
        <v>0.0974974</v>
      </c>
      <c r="GE46">
        <v>0.104574</v>
      </c>
      <c r="GF46">
        <v>0.106339</v>
      </c>
      <c r="GG46">
        <v>0.0878379</v>
      </c>
      <c r="GH46">
        <v>28573.2</v>
      </c>
      <c r="GI46">
        <v>28495.5</v>
      </c>
      <c r="GJ46">
        <v>29424.5</v>
      </c>
      <c r="GK46">
        <v>29430.7</v>
      </c>
      <c r="GL46">
        <v>34823.7</v>
      </c>
      <c r="GM46">
        <v>35683.2</v>
      </c>
      <c r="GN46">
        <v>41439.1</v>
      </c>
      <c r="GO46">
        <v>41931.1</v>
      </c>
      <c r="GP46">
        <v>1.9557</v>
      </c>
      <c r="GQ46">
        <v>1.92225</v>
      </c>
      <c r="GR46">
        <v>0.104476</v>
      </c>
      <c r="GS46">
        <v>0</v>
      </c>
      <c r="GT46">
        <v>25.5796</v>
      </c>
      <c r="GU46">
        <v>999.9</v>
      </c>
      <c r="GV46">
        <v>53.7</v>
      </c>
      <c r="GW46">
        <v>29.4</v>
      </c>
      <c r="GX46">
        <v>24.3578</v>
      </c>
      <c r="GY46">
        <v>63.4124</v>
      </c>
      <c r="GZ46">
        <v>33.754</v>
      </c>
      <c r="HA46">
        <v>1</v>
      </c>
      <c r="HB46">
        <v>-0.0663948</v>
      </c>
      <c r="HC46">
        <v>0.4082</v>
      </c>
      <c r="HD46">
        <v>20.3844</v>
      </c>
      <c r="HE46">
        <v>5.21699</v>
      </c>
      <c r="HF46">
        <v>12.0099</v>
      </c>
      <c r="HG46">
        <v>4.98955</v>
      </c>
      <c r="HH46">
        <v>3.28865</v>
      </c>
      <c r="HI46">
        <v>9999</v>
      </c>
      <c r="HJ46">
        <v>9999</v>
      </c>
      <c r="HK46">
        <v>9999</v>
      </c>
      <c r="HL46">
        <v>172.4</v>
      </c>
      <c r="HM46">
        <v>1.86708</v>
      </c>
      <c r="HN46">
        <v>1.86615</v>
      </c>
      <c r="HO46">
        <v>1.86565</v>
      </c>
      <c r="HP46">
        <v>1.86554</v>
      </c>
      <c r="HQ46">
        <v>1.86737</v>
      </c>
      <c r="HR46">
        <v>1.86994</v>
      </c>
      <c r="HS46">
        <v>1.86855</v>
      </c>
      <c r="HT46">
        <v>1.86998</v>
      </c>
      <c r="HU46">
        <v>0</v>
      </c>
      <c r="HV46">
        <v>0</v>
      </c>
      <c r="HW46">
        <v>0</v>
      </c>
      <c r="HX46">
        <v>0</v>
      </c>
      <c r="HY46" t="s">
        <v>421</v>
      </c>
      <c r="HZ46" t="s">
        <v>422</v>
      </c>
      <c r="IA46" t="s">
        <v>423</v>
      </c>
      <c r="IB46" t="s">
        <v>423</v>
      </c>
      <c r="IC46" t="s">
        <v>423</v>
      </c>
      <c r="ID46" t="s">
        <v>423</v>
      </c>
      <c r="IE46">
        <v>0</v>
      </c>
      <c r="IF46">
        <v>100</v>
      </c>
      <c r="IG46">
        <v>100</v>
      </c>
      <c r="IH46">
        <v>-2.593</v>
      </c>
      <c r="II46">
        <v>-0.0785</v>
      </c>
      <c r="IJ46">
        <v>-1.577111384215205</v>
      </c>
      <c r="IK46">
        <v>-0.002609718516926934</v>
      </c>
      <c r="IL46">
        <v>7.477057286243006E-07</v>
      </c>
      <c r="IM46">
        <v>-2.446628426827821E-10</v>
      </c>
      <c r="IN46">
        <v>-0.2036813970316619</v>
      </c>
      <c r="IO46">
        <v>-0.007460779758470672</v>
      </c>
      <c r="IP46">
        <v>0.0009378809001863145</v>
      </c>
      <c r="IQ46">
        <v>-1.681860573090938E-05</v>
      </c>
      <c r="IR46">
        <v>18</v>
      </c>
      <c r="IS46">
        <v>2242</v>
      </c>
      <c r="IT46">
        <v>1</v>
      </c>
      <c r="IU46">
        <v>24</v>
      </c>
      <c r="IV46">
        <v>2500.6</v>
      </c>
      <c r="IW46">
        <v>2500.6</v>
      </c>
      <c r="IX46">
        <v>1.20239</v>
      </c>
      <c r="IY46">
        <v>2.2229</v>
      </c>
      <c r="IZ46">
        <v>1.39648</v>
      </c>
      <c r="JA46">
        <v>2.34619</v>
      </c>
      <c r="JB46">
        <v>1.49536</v>
      </c>
      <c r="JC46">
        <v>2.40479</v>
      </c>
      <c r="JD46">
        <v>33.9413</v>
      </c>
      <c r="JE46">
        <v>15.0339</v>
      </c>
      <c r="JF46">
        <v>18</v>
      </c>
      <c r="JG46">
        <v>517.359</v>
      </c>
      <c r="JH46">
        <v>451.489</v>
      </c>
      <c r="JI46">
        <v>24.9998</v>
      </c>
      <c r="JJ46">
        <v>26.5025</v>
      </c>
      <c r="JK46">
        <v>30.0002</v>
      </c>
      <c r="JL46">
        <v>26.4445</v>
      </c>
      <c r="JM46">
        <v>26.3794</v>
      </c>
      <c r="JN46">
        <v>24.088</v>
      </c>
      <c r="JO46">
        <v>26.3531</v>
      </c>
      <c r="JP46">
        <v>67.3291</v>
      </c>
      <c r="JQ46">
        <v>25</v>
      </c>
      <c r="JR46">
        <v>507.039</v>
      </c>
      <c r="JS46">
        <v>18.4586</v>
      </c>
      <c r="JT46">
        <v>100.611</v>
      </c>
      <c r="JU46">
        <v>100.712</v>
      </c>
    </row>
    <row r="47" spans="1:281">
      <c r="A47">
        <v>31</v>
      </c>
      <c r="B47">
        <v>1659112600.1</v>
      </c>
      <c r="C47">
        <v>242</v>
      </c>
      <c r="D47" t="s">
        <v>485</v>
      </c>
      <c r="E47" t="s">
        <v>486</v>
      </c>
      <c r="F47">
        <v>5</v>
      </c>
      <c r="G47" t="s">
        <v>415</v>
      </c>
      <c r="H47" t="s">
        <v>416</v>
      </c>
      <c r="I47">
        <v>1659112592.314285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501.8487763254673</v>
      </c>
      <c r="AK47">
        <v>457.8437272727273</v>
      </c>
      <c r="AL47">
        <v>3.112890183900922</v>
      </c>
      <c r="AM47">
        <v>65.00448903359681</v>
      </c>
      <c r="AN47">
        <f>(AP47 - AO47 + DI47*1E3/(8.314*(DK47+273.15)) * AR47/DH47 * AQ47) * DH47/(100*CV47) * 1000/(1000 - AP47)</f>
        <v>0</v>
      </c>
      <c r="AO47">
        <v>18.38533003454547</v>
      </c>
      <c r="AP47">
        <v>23.51409151515151</v>
      </c>
      <c r="AQ47">
        <v>-1.293662246117157E-06</v>
      </c>
      <c r="AR47">
        <v>88.8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417</v>
      </c>
      <c r="AY47" t="s">
        <v>417</v>
      </c>
      <c r="AZ47">
        <v>0</v>
      </c>
      <c r="BA47">
        <v>0</v>
      </c>
      <c r="BB47">
        <f>1-AZ47/BA47</f>
        <v>0</v>
      </c>
      <c r="BC47">
        <v>0</v>
      </c>
      <c r="BD47" t="s">
        <v>417</v>
      </c>
      <c r="BE47" t="s">
        <v>417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418</v>
      </c>
      <c r="CY47">
        <v>2</v>
      </c>
      <c r="CZ47" t="b">
        <v>1</v>
      </c>
      <c r="DA47">
        <v>1659112592.314285</v>
      </c>
      <c r="DB47">
        <v>425.7457142857143</v>
      </c>
      <c r="DC47">
        <v>476.3060714285714</v>
      </c>
      <c r="DD47">
        <v>23.51763571428571</v>
      </c>
      <c r="DE47">
        <v>18.39672857142857</v>
      </c>
      <c r="DF47">
        <v>428.3225714285714</v>
      </c>
      <c r="DG47">
        <v>23.59613928571428</v>
      </c>
      <c r="DH47">
        <v>500.05675</v>
      </c>
      <c r="DI47">
        <v>90.74554642857142</v>
      </c>
      <c r="DJ47">
        <v>0.1000226392857143</v>
      </c>
      <c r="DK47">
        <v>27.25658571428571</v>
      </c>
      <c r="DL47">
        <v>27.29142857142857</v>
      </c>
      <c r="DM47">
        <v>999.9000000000002</v>
      </c>
      <c r="DN47">
        <v>0</v>
      </c>
      <c r="DO47">
        <v>0</v>
      </c>
      <c r="DP47">
        <v>9994.800357142856</v>
      </c>
      <c r="DQ47">
        <v>0</v>
      </c>
      <c r="DR47">
        <v>7.774705</v>
      </c>
      <c r="DS47">
        <v>-50.56041428571428</v>
      </c>
      <c r="DT47">
        <v>435.9992142857142</v>
      </c>
      <c r="DU47">
        <v>485.2325</v>
      </c>
      <c r="DV47">
        <v>5.120910714285714</v>
      </c>
      <c r="DW47">
        <v>476.3060714285714</v>
      </c>
      <c r="DX47">
        <v>18.39672857142857</v>
      </c>
      <c r="DY47">
        <v>2.134120714285714</v>
      </c>
      <c r="DZ47">
        <v>1.66942</v>
      </c>
      <c r="EA47">
        <v>18.47616428571429</v>
      </c>
      <c r="EB47">
        <v>14.61497142857143</v>
      </c>
      <c r="EC47">
        <v>1999.996071428572</v>
      </c>
      <c r="ED47">
        <v>0.9799975357142857</v>
      </c>
      <c r="EE47">
        <v>0.02000266428571429</v>
      </c>
      <c r="EF47">
        <v>0</v>
      </c>
      <c r="EG47">
        <v>726.634392857143</v>
      </c>
      <c r="EH47">
        <v>5.00097</v>
      </c>
      <c r="EI47">
        <v>14468.38214285714</v>
      </c>
      <c r="EJ47">
        <v>16707.52857142857</v>
      </c>
      <c r="EK47">
        <v>37.75</v>
      </c>
      <c r="EL47">
        <v>38.20949999999999</v>
      </c>
      <c r="EM47">
        <v>37.625</v>
      </c>
      <c r="EN47">
        <v>37.937</v>
      </c>
      <c r="EO47">
        <v>38.437</v>
      </c>
      <c r="EP47">
        <v>1955.088928571429</v>
      </c>
      <c r="EQ47">
        <v>39.90107142857143</v>
      </c>
      <c r="ER47">
        <v>0</v>
      </c>
      <c r="ES47">
        <v>1659112599.8</v>
      </c>
      <c r="ET47">
        <v>0</v>
      </c>
      <c r="EU47">
        <v>726.6844</v>
      </c>
      <c r="EV47">
        <v>9.105230776117285</v>
      </c>
      <c r="EW47">
        <v>203.2230773174304</v>
      </c>
      <c r="EX47">
        <v>14469.716</v>
      </c>
      <c r="EY47">
        <v>15</v>
      </c>
      <c r="EZ47">
        <v>0</v>
      </c>
      <c r="FA47" t="s">
        <v>419</v>
      </c>
      <c r="FB47">
        <v>1658962562</v>
      </c>
      <c r="FC47">
        <v>1658962559</v>
      </c>
      <c r="FD47">
        <v>0</v>
      </c>
      <c r="FE47">
        <v>0.025</v>
      </c>
      <c r="FF47">
        <v>-0.013</v>
      </c>
      <c r="FG47">
        <v>-1.97</v>
      </c>
      <c r="FH47">
        <v>-0.111</v>
      </c>
      <c r="FI47">
        <v>420</v>
      </c>
      <c r="FJ47">
        <v>18</v>
      </c>
      <c r="FK47">
        <v>0.6899999999999999</v>
      </c>
      <c r="FL47">
        <v>0.5</v>
      </c>
      <c r="FM47">
        <v>-47.61238292682927</v>
      </c>
      <c r="FN47">
        <v>-46.26099512195125</v>
      </c>
      <c r="FO47">
        <v>4.702381095858152</v>
      </c>
      <c r="FP47">
        <v>0</v>
      </c>
      <c r="FQ47">
        <v>726.2937647058823</v>
      </c>
      <c r="FR47">
        <v>5.141512600328501</v>
      </c>
      <c r="FS47">
        <v>0.5792149889809494</v>
      </c>
      <c r="FT47">
        <v>0</v>
      </c>
      <c r="FU47">
        <v>5.11724243902439</v>
      </c>
      <c r="FV47">
        <v>0.05046250871080092</v>
      </c>
      <c r="FW47">
        <v>0.008379833161063313</v>
      </c>
      <c r="FX47">
        <v>1</v>
      </c>
      <c r="FY47">
        <v>1</v>
      </c>
      <c r="FZ47">
        <v>3</v>
      </c>
      <c r="GA47" t="s">
        <v>426</v>
      </c>
      <c r="GB47">
        <v>2.9833</v>
      </c>
      <c r="GC47">
        <v>2.71569</v>
      </c>
      <c r="GD47">
        <v>0.100033</v>
      </c>
      <c r="GE47">
        <v>0.107217</v>
      </c>
      <c r="GF47">
        <v>0.106315</v>
      </c>
      <c r="GG47">
        <v>0.0877193</v>
      </c>
      <c r="GH47">
        <v>28492.6</v>
      </c>
      <c r="GI47">
        <v>28411.3</v>
      </c>
      <c r="GJ47">
        <v>29424.2</v>
      </c>
      <c r="GK47">
        <v>29430.6</v>
      </c>
      <c r="GL47">
        <v>34824.4</v>
      </c>
      <c r="GM47">
        <v>35687.8</v>
      </c>
      <c r="GN47">
        <v>41438.7</v>
      </c>
      <c r="GO47">
        <v>41930.9</v>
      </c>
      <c r="GP47">
        <v>1.95623</v>
      </c>
      <c r="GQ47">
        <v>1.92175</v>
      </c>
      <c r="GR47">
        <v>0.1048</v>
      </c>
      <c r="GS47">
        <v>0</v>
      </c>
      <c r="GT47">
        <v>25.581</v>
      </c>
      <c r="GU47">
        <v>999.9</v>
      </c>
      <c r="GV47">
        <v>53.6</v>
      </c>
      <c r="GW47">
        <v>29.4</v>
      </c>
      <c r="GX47">
        <v>24.3095</v>
      </c>
      <c r="GY47">
        <v>63.3324</v>
      </c>
      <c r="GZ47">
        <v>33.762</v>
      </c>
      <c r="HA47">
        <v>1</v>
      </c>
      <c r="HB47">
        <v>-0.0663618</v>
      </c>
      <c r="HC47">
        <v>0.406836</v>
      </c>
      <c r="HD47">
        <v>20.3845</v>
      </c>
      <c r="HE47">
        <v>5.21609</v>
      </c>
      <c r="HF47">
        <v>12.0099</v>
      </c>
      <c r="HG47">
        <v>4.98925</v>
      </c>
      <c r="HH47">
        <v>3.2885</v>
      </c>
      <c r="HI47">
        <v>9999</v>
      </c>
      <c r="HJ47">
        <v>9999</v>
      </c>
      <c r="HK47">
        <v>9999</v>
      </c>
      <c r="HL47">
        <v>172.4</v>
      </c>
      <c r="HM47">
        <v>1.86707</v>
      </c>
      <c r="HN47">
        <v>1.86615</v>
      </c>
      <c r="HO47">
        <v>1.86567</v>
      </c>
      <c r="HP47">
        <v>1.86554</v>
      </c>
      <c r="HQ47">
        <v>1.86737</v>
      </c>
      <c r="HR47">
        <v>1.86995</v>
      </c>
      <c r="HS47">
        <v>1.86856</v>
      </c>
      <c r="HT47">
        <v>1.87</v>
      </c>
      <c r="HU47">
        <v>0</v>
      </c>
      <c r="HV47">
        <v>0</v>
      </c>
      <c r="HW47">
        <v>0</v>
      </c>
      <c r="HX47">
        <v>0</v>
      </c>
      <c r="HY47" t="s">
        <v>421</v>
      </c>
      <c r="HZ47" t="s">
        <v>422</v>
      </c>
      <c r="IA47" t="s">
        <v>423</v>
      </c>
      <c r="IB47" t="s">
        <v>423</v>
      </c>
      <c r="IC47" t="s">
        <v>423</v>
      </c>
      <c r="ID47" t="s">
        <v>423</v>
      </c>
      <c r="IE47">
        <v>0</v>
      </c>
      <c r="IF47">
        <v>100</v>
      </c>
      <c r="IG47">
        <v>100</v>
      </c>
      <c r="IH47">
        <v>-2.625</v>
      </c>
      <c r="II47">
        <v>-0.0785</v>
      </c>
      <c r="IJ47">
        <v>-1.577111384215205</v>
      </c>
      <c r="IK47">
        <v>-0.002609718516926934</v>
      </c>
      <c r="IL47">
        <v>7.477057286243006E-07</v>
      </c>
      <c r="IM47">
        <v>-2.446628426827821E-10</v>
      </c>
      <c r="IN47">
        <v>-0.2036813970316619</v>
      </c>
      <c r="IO47">
        <v>-0.007460779758470672</v>
      </c>
      <c r="IP47">
        <v>0.0009378809001863145</v>
      </c>
      <c r="IQ47">
        <v>-1.681860573090938E-05</v>
      </c>
      <c r="IR47">
        <v>18</v>
      </c>
      <c r="IS47">
        <v>2242</v>
      </c>
      <c r="IT47">
        <v>1</v>
      </c>
      <c r="IU47">
        <v>24</v>
      </c>
      <c r="IV47">
        <v>2500.6</v>
      </c>
      <c r="IW47">
        <v>2500.7</v>
      </c>
      <c r="IX47">
        <v>1.23291</v>
      </c>
      <c r="IY47">
        <v>2.22656</v>
      </c>
      <c r="IZ47">
        <v>1.39648</v>
      </c>
      <c r="JA47">
        <v>2.34619</v>
      </c>
      <c r="JB47">
        <v>1.49536</v>
      </c>
      <c r="JC47">
        <v>2.31079</v>
      </c>
      <c r="JD47">
        <v>33.9413</v>
      </c>
      <c r="JE47">
        <v>15.0164</v>
      </c>
      <c r="JF47">
        <v>18</v>
      </c>
      <c r="JG47">
        <v>517.7140000000001</v>
      </c>
      <c r="JH47">
        <v>451.181</v>
      </c>
      <c r="JI47">
        <v>24.9997</v>
      </c>
      <c r="JJ47">
        <v>26.5032</v>
      </c>
      <c r="JK47">
        <v>30</v>
      </c>
      <c r="JL47">
        <v>26.4459</v>
      </c>
      <c r="JM47">
        <v>26.3794</v>
      </c>
      <c r="JN47">
        <v>24.6864</v>
      </c>
      <c r="JO47">
        <v>26.0772</v>
      </c>
      <c r="JP47">
        <v>67.3291</v>
      </c>
      <c r="JQ47">
        <v>25</v>
      </c>
      <c r="JR47">
        <v>527.101</v>
      </c>
      <c r="JS47">
        <v>18.4683</v>
      </c>
      <c r="JT47">
        <v>100.61</v>
      </c>
      <c r="JU47">
        <v>100.712</v>
      </c>
    </row>
    <row r="48" spans="1:281">
      <c r="A48">
        <v>32</v>
      </c>
      <c r="B48">
        <v>1659112604.6</v>
      </c>
      <c r="C48">
        <v>246.5</v>
      </c>
      <c r="D48" t="s">
        <v>487</v>
      </c>
      <c r="E48" t="s">
        <v>488</v>
      </c>
      <c r="F48">
        <v>5</v>
      </c>
      <c r="G48" t="s">
        <v>415</v>
      </c>
      <c r="H48" t="s">
        <v>416</v>
      </c>
      <c r="I48">
        <v>1659112596.760714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517.2425199252561</v>
      </c>
      <c r="AK48">
        <v>472.1385757575757</v>
      </c>
      <c r="AL48">
        <v>3.179453905984775</v>
      </c>
      <c r="AM48">
        <v>65.00448903359681</v>
      </c>
      <c r="AN48">
        <f>(AP48 - AO48 + DI48*1E3/(8.314*(DK48+273.15)) * AR48/DH48 * AQ48) * DH48/(100*CV48) * 1000/(1000 - AP48)</f>
        <v>0</v>
      </c>
      <c r="AO48">
        <v>18.38497732484849</v>
      </c>
      <c r="AP48">
        <v>23.51376242424242</v>
      </c>
      <c r="AQ48">
        <v>-3.733893042977763E-05</v>
      </c>
      <c r="AR48">
        <v>88.8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417</v>
      </c>
      <c r="AY48" t="s">
        <v>417</v>
      </c>
      <c r="AZ48">
        <v>0</v>
      </c>
      <c r="BA48">
        <v>0</v>
      </c>
      <c r="BB48">
        <f>1-AZ48/BA48</f>
        <v>0</v>
      </c>
      <c r="BC48">
        <v>0</v>
      </c>
      <c r="BD48" t="s">
        <v>417</v>
      </c>
      <c r="BE48" t="s">
        <v>417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418</v>
      </c>
      <c r="CY48">
        <v>2</v>
      </c>
      <c r="CZ48" t="b">
        <v>1</v>
      </c>
      <c r="DA48">
        <v>1659112596.760714</v>
      </c>
      <c r="DB48">
        <v>438.6734642857142</v>
      </c>
      <c r="DC48">
        <v>491.24125</v>
      </c>
      <c r="DD48">
        <v>23.51602500000001</v>
      </c>
      <c r="DE48">
        <v>18.39650714285714</v>
      </c>
      <c r="DF48">
        <v>441.2775</v>
      </c>
      <c r="DG48">
        <v>23.59453214285714</v>
      </c>
      <c r="DH48">
        <v>500.0537857142857</v>
      </c>
      <c r="DI48">
        <v>90.74478214285713</v>
      </c>
      <c r="DJ48">
        <v>0.09997529999999999</v>
      </c>
      <c r="DK48">
        <v>27.25686428571428</v>
      </c>
      <c r="DL48">
        <v>27.29273214285715</v>
      </c>
      <c r="DM48">
        <v>999.9000000000002</v>
      </c>
      <c r="DN48">
        <v>0</v>
      </c>
      <c r="DO48">
        <v>0</v>
      </c>
      <c r="DP48">
        <v>9996.383928571429</v>
      </c>
      <c r="DQ48">
        <v>0</v>
      </c>
      <c r="DR48">
        <v>7.775758928571427</v>
      </c>
      <c r="DS48">
        <v>-52.56782142857143</v>
      </c>
      <c r="DT48">
        <v>449.2375357142856</v>
      </c>
      <c r="DU48">
        <v>500.4476428571429</v>
      </c>
      <c r="DV48">
        <v>5.119516428571429</v>
      </c>
      <c r="DW48">
        <v>491.24125</v>
      </c>
      <c r="DX48">
        <v>18.39650714285714</v>
      </c>
      <c r="DY48">
        <v>2.133956428571429</v>
      </c>
      <c r="DZ48">
        <v>1.669386428571429</v>
      </c>
      <c r="EA48">
        <v>18.47493214285715</v>
      </c>
      <c r="EB48">
        <v>14.61465</v>
      </c>
      <c r="EC48">
        <v>1999.991428571429</v>
      </c>
      <c r="ED48">
        <v>0.9799975357142857</v>
      </c>
      <c r="EE48">
        <v>0.02000266428571429</v>
      </c>
      <c r="EF48">
        <v>0</v>
      </c>
      <c r="EG48">
        <v>727.4091785714287</v>
      </c>
      <c r="EH48">
        <v>5.00097</v>
      </c>
      <c r="EI48">
        <v>14484.66428571429</v>
      </c>
      <c r="EJ48">
        <v>16707.49285714286</v>
      </c>
      <c r="EK48">
        <v>37.75</v>
      </c>
      <c r="EL48">
        <v>38.19824999999999</v>
      </c>
      <c r="EM48">
        <v>37.625</v>
      </c>
      <c r="EN48">
        <v>37.937</v>
      </c>
      <c r="EO48">
        <v>38.437</v>
      </c>
      <c r="EP48">
        <v>1955.086071428572</v>
      </c>
      <c r="EQ48">
        <v>39.90107142857143</v>
      </c>
      <c r="ER48">
        <v>0</v>
      </c>
      <c r="ES48">
        <v>1659112604.6</v>
      </c>
      <c r="ET48">
        <v>0</v>
      </c>
      <c r="EU48">
        <v>727.5416399999999</v>
      </c>
      <c r="EV48">
        <v>14.09553847392377</v>
      </c>
      <c r="EW48">
        <v>262.1307696988489</v>
      </c>
      <c r="EX48">
        <v>14487.988</v>
      </c>
      <c r="EY48">
        <v>15</v>
      </c>
      <c r="EZ48">
        <v>0</v>
      </c>
      <c r="FA48" t="s">
        <v>419</v>
      </c>
      <c r="FB48">
        <v>1658962562</v>
      </c>
      <c r="FC48">
        <v>1658962559</v>
      </c>
      <c r="FD48">
        <v>0</v>
      </c>
      <c r="FE48">
        <v>0.025</v>
      </c>
      <c r="FF48">
        <v>-0.013</v>
      </c>
      <c r="FG48">
        <v>-1.97</v>
      </c>
      <c r="FH48">
        <v>-0.111</v>
      </c>
      <c r="FI48">
        <v>420</v>
      </c>
      <c r="FJ48">
        <v>18</v>
      </c>
      <c r="FK48">
        <v>0.6899999999999999</v>
      </c>
      <c r="FL48">
        <v>0.5</v>
      </c>
      <c r="FM48">
        <v>-50.82649</v>
      </c>
      <c r="FN48">
        <v>-29.75360375234516</v>
      </c>
      <c r="FO48">
        <v>2.922938236757664</v>
      </c>
      <c r="FP48">
        <v>0</v>
      </c>
      <c r="FQ48">
        <v>726.8383235294118</v>
      </c>
      <c r="FR48">
        <v>9.513384258210536</v>
      </c>
      <c r="FS48">
        <v>0.9877498409363995</v>
      </c>
      <c r="FT48">
        <v>0</v>
      </c>
      <c r="FU48">
        <v>5.1204735</v>
      </c>
      <c r="FV48">
        <v>0.05887159474671636</v>
      </c>
      <c r="FW48">
        <v>0.0127382395859867</v>
      </c>
      <c r="FX48">
        <v>1</v>
      </c>
      <c r="FY48">
        <v>1</v>
      </c>
      <c r="FZ48">
        <v>3</v>
      </c>
      <c r="GA48" t="s">
        <v>426</v>
      </c>
      <c r="GB48">
        <v>2.98313</v>
      </c>
      <c r="GC48">
        <v>2.71546</v>
      </c>
      <c r="GD48">
        <v>0.102331</v>
      </c>
      <c r="GE48">
        <v>0.109543</v>
      </c>
      <c r="GF48">
        <v>0.106319</v>
      </c>
      <c r="GG48">
        <v>0.0879779</v>
      </c>
      <c r="GH48">
        <v>28420</v>
      </c>
      <c r="GI48">
        <v>28337.4</v>
      </c>
      <c r="GJ48">
        <v>29424.4</v>
      </c>
      <c r="GK48">
        <v>29430.7</v>
      </c>
      <c r="GL48">
        <v>34824.7</v>
      </c>
      <c r="GM48">
        <v>35677.5</v>
      </c>
      <c r="GN48">
        <v>41439.2</v>
      </c>
      <c r="GO48">
        <v>41930.8</v>
      </c>
      <c r="GP48">
        <v>1.95597</v>
      </c>
      <c r="GQ48">
        <v>1.92222</v>
      </c>
      <c r="GR48">
        <v>0.104159</v>
      </c>
      <c r="GS48">
        <v>0</v>
      </c>
      <c r="GT48">
        <v>25.5821</v>
      </c>
      <c r="GU48">
        <v>999.9</v>
      </c>
      <c r="GV48">
        <v>53.6</v>
      </c>
      <c r="GW48">
        <v>29.4</v>
      </c>
      <c r="GX48">
        <v>24.3114</v>
      </c>
      <c r="GY48">
        <v>63.5324</v>
      </c>
      <c r="GZ48">
        <v>33.7099</v>
      </c>
      <c r="HA48">
        <v>1</v>
      </c>
      <c r="HB48">
        <v>-0.0664329</v>
      </c>
      <c r="HC48">
        <v>0.406484</v>
      </c>
      <c r="HD48">
        <v>20.3844</v>
      </c>
      <c r="HE48">
        <v>5.21609</v>
      </c>
      <c r="HF48">
        <v>12.0099</v>
      </c>
      <c r="HG48">
        <v>4.9892</v>
      </c>
      <c r="HH48">
        <v>3.2885</v>
      </c>
      <c r="HI48">
        <v>9999</v>
      </c>
      <c r="HJ48">
        <v>9999</v>
      </c>
      <c r="HK48">
        <v>9999</v>
      </c>
      <c r="HL48">
        <v>172.4</v>
      </c>
      <c r="HM48">
        <v>1.86707</v>
      </c>
      <c r="HN48">
        <v>1.86615</v>
      </c>
      <c r="HO48">
        <v>1.86567</v>
      </c>
      <c r="HP48">
        <v>1.86554</v>
      </c>
      <c r="HQ48">
        <v>1.86737</v>
      </c>
      <c r="HR48">
        <v>1.86993</v>
      </c>
      <c r="HS48">
        <v>1.86857</v>
      </c>
      <c r="HT48">
        <v>1.86997</v>
      </c>
      <c r="HU48">
        <v>0</v>
      </c>
      <c r="HV48">
        <v>0</v>
      </c>
      <c r="HW48">
        <v>0</v>
      </c>
      <c r="HX48">
        <v>0</v>
      </c>
      <c r="HY48" t="s">
        <v>421</v>
      </c>
      <c r="HZ48" t="s">
        <v>422</v>
      </c>
      <c r="IA48" t="s">
        <v>423</v>
      </c>
      <c r="IB48" t="s">
        <v>423</v>
      </c>
      <c r="IC48" t="s">
        <v>423</v>
      </c>
      <c r="ID48" t="s">
        <v>423</v>
      </c>
      <c r="IE48">
        <v>0</v>
      </c>
      <c r="IF48">
        <v>100</v>
      </c>
      <c r="IG48">
        <v>100</v>
      </c>
      <c r="IH48">
        <v>-2.654</v>
      </c>
      <c r="II48">
        <v>-0.0785</v>
      </c>
      <c r="IJ48">
        <v>-1.577111384215205</v>
      </c>
      <c r="IK48">
        <v>-0.002609718516926934</v>
      </c>
      <c r="IL48">
        <v>7.477057286243006E-07</v>
      </c>
      <c r="IM48">
        <v>-2.446628426827821E-10</v>
      </c>
      <c r="IN48">
        <v>-0.2036813970316619</v>
      </c>
      <c r="IO48">
        <v>-0.007460779758470672</v>
      </c>
      <c r="IP48">
        <v>0.0009378809001863145</v>
      </c>
      <c r="IQ48">
        <v>-1.681860573090938E-05</v>
      </c>
      <c r="IR48">
        <v>18</v>
      </c>
      <c r="IS48">
        <v>2242</v>
      </c>
      <c r="IT48">
        <v>1</v>
      </c>
      <c r="IU48">
        <v>24</v>
      </c>
      <c r="IV48">
        <v>2500.7</v>
      </c>
      <c r="IW48">
        <v>2500.8</v>
      </c>
      <c r="IX48">
        <v>1.26343</v>
      </c>
      <c r="IY48">
        <v>2.21924</v>
      </c>
      <c r="IZ48">
        <v>1.39648</v>
      </c>
      <c r="JA48">
        <v>2.34497</v>
      </c>
      <c r="JB48">
        <v>1.49536</v>
      </c>
      <c r="JC48">
        <v>2.39502</v>
      </c>
      <c r="JD48">
        <v>33.9413</v>
      </c>
      <c r="JE48">
        <v>15.0251</v>
      </c>
      <c r="JF48">
        <v>18</v>
      </c>
      <c r="JG48">
        <v>517.556</v>
      </c>
      <c r="JH48">
        <v>451.491</v>
      </c>
      <c r="JI48">
        <v>24.9999</v>
      </c>
      <c r="JJ48">
        <v>26.5048</v>
      </c>
      <c r="JK48">
        <v>30.0002</v>
      </c>
      <c r="JL48">
        <v>26.4465</v>
      </c>
      <c r="JM48">
        <v>26.3816</v>
      </c>
      <c r="JN48">
        <v>25.3069</v>
      </c>
      <c r="JO48">
        <v>26.0772</v>
      </c>
      <c r="JP48">
        <v>67.3291</v>
      </c>
      <c r="JQ48">
        <v>25</v>
      </c>
      <c r="JR48">
        <v>540.461</v>
      </c>
      <c r="JS48">
        <v>18.4623</v>
      </c>
      <c r="JT48">
        <v>100.611</v>
      </c>
      <c r="JU48">
        <v>100.712</v>
      </c>
    </row>
    <row r="49" spans="1:281">
      <c r="A49">
        <v>33</v>
      </c>
      <c r="B49">
        <v>1659112610.1</v>
      </c>
      <c r="C49">
        <v>252</v>
      </c>
      <c r="D49" t="s">
        <v>489</v>
      </c>
      <c r="E49" t="s">
        <v>490</v>
      </c>
      <c r="F49">
        <v>5</v>
      </c>
      <c r="G49" t="s">
        <v>415</v>
      </c>
      <c r="H49" t="s">
        <v>416</v>
      </c>
      <c r="I49">
        <v>1659112602.332142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536.1228743414952</v>
      </c>
      <c r="AK49">
        <v>489.7084787878789</v>
      </c>
      <c r="AL49">
        <v>3.194128157706698</v>
      </c>
      <c r="AM49">
        <v>65.00448903359681</v>
      </c>
      <c r="AN49">
        <f>(AP49 - AO49 + DI49*1E3/(8.314*(DK49+273.15)) * AR49/DH49 * AQ49) * DH49/(100*CV49) * 1000/(1000 - AP49)</f>
        <v>0</v>
      </c>
      <c r="AO49">
        <v>18.45988721878789</v>
      </c>
      <c r="AP49">
        <v>23.5405012121212</v>
      </c>
      <c r="AQ49">
        <v>0.005865861471860032</v>
      </c>
      <c r="AR49">
        <v>88.8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417</v>
      </c>
      <c r="AY49" t="s">
        <v>417</v>
      </c>
      <c r="AZ49">
        <v>0</v>
      </c>
      <c r="BA49">
        <v>0</v>
      </c>
      <c r="BB49">
        <f>1-AZ49/BA49</f>
        <v>0</v>
      </c>
      <c r="BC49">
        <v>0</v>
      </c>
      <c r="BD49" t="s">
        <v>417</v>
      </c>
      <c r="BE49" t="s">
        <v>417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418</v>
      </c>
      <c r="CY49">
        <v>2</v>
      </c>
      <c r="CZ49" t="b">
        <v>1</v>
      </c>
      <c r="DA49">
        <v>1659112602.332142</v>
      </c>
      <c r="DB49">
        <v>455.6171071428571</v>
      </c>
      <c r="DC49">
        <v>509.9962857142858</v>
      </c>
      <c r="DD49">
        <v>23.51997500000001</v>
      </c>
      <c r="DE49">
        <v>18.41595714285714</v>
      </c>
      <c r="DF49">
        <v>458.2566428571428</v>
      </c>
      <c r="DG49">
        <v>23.59844642857143</v>
      </c>
      <c r="DH49">
        <v>500.0529999999999</v>
      </c>
      <c r="DI49">
        <v>90.74281785714284</v>
      </c>
      <c r="DJ49">
        <v>0.09997512499999998</v>
      </c>
      <c r="DK49">
        <v>27.25925714285714</v>
      </c>
      <c r="DL49">
        <v>27.29209642857143</v>
      </c>
      <c r="DM49">
        <v>999.9000000000002</v>
      </c>
      <c r="DN49">
        <v>0</v>
      </c>
      <c r="DO49">
        <v>0</v>
      </c>
      <c r="DP49">
        <v>10000.26857142857</v>
      </c>
      <c r="DQ49">
        <v>0</v>
      </c>
      <c r="DR49">
        <v>7.774755357142858</v>
      </c>
      <c r="DS49">
        <v>-54.37913571428571</v>
      </c>
      <c r="DT49">
        <v>466.5912857142857</v>
      </c>
      <c r="DU49">
        <v>519.5649642857143</v>
      </c>
      <c r="DV49">
        <v>5.104014642857143</v>
      </c>
      <c r="DW49">
        <v>509.9962857142858</v>
      </c>
      <c r="DX49">
        <v>18.41595714285714</v>
      </c>
      <c r="DY49">
        <v>2.134268214285714</v>
      </c>
      <c r="DZ49">
        <v>1.671115714285714</v>
      </c>
      <c r="EA49">
        <v>18.477275</v>
      </c>
      <c r="EB49">
        <v>14.63066428571429</v>
      </c>
      <c r="EC49">
        <v>1999.999285714286</v>
      </c>
      <c r="ED49">
        <v>0.9799975357142857</v>
      </c>
      <c r="EE49">
        <v>0.02000266428571429</v>
      </c>
      <c r="EF49">
        <v>0</v>
      </c>
      <c r="EG49">
        <v>728.7311071428572</v>
      </c>
      <c r="EH49">
        <v>5.00097</v>
      </c>
      <c r="EI49">
        <v>14510.28571428572</v>
      </c>
      <c r="EJ49">
        <v>16707.56428571429</v>
      </c>
      <c r="EK49">
        <v>37.75</v>
      </c>
      <c r="EL49">
        <v>38.205</v>
      </c>
      <c r="EM49">
        <v>37.625</v>
      </c>
      <c r="EN49">
        <v>37.937</v>
      </c>
      <c r="EO49">
        <v>38.437</v>
      </c>
      <c r="EP49">
        <v>1955.093928571429</v>
      </c>
      <c r="EQ49">
        <v>39.90142857142857</v>
      </c>
      <c r="ER49">
        <v>0</v>
      </c>
      <c r="ES49">
        <v>1659112610</v>
      </c>
      <c r="ET49">
        <v>0</v>
      </c>
      <c r="EU49">
        <v>728.7835</v>
      </c>
      <c r="EV49">
        <v>15.8974016765403</v>
      </c>
      <c r="EW49">
        <v>301.377777413796</v>
      </c>
      <c r="EX49">
        <v>14511.97307692308</v>
      </c>
      <c r="EY49">
        <v>15</v>
      </c>
      <c r="EZ49">
        <v>0</v>
      </c>
      <c r="FA49" t="s">
        <v>419</v>
      </c>
      <c r="FB49">
        <v>1658962562</v>
      </c>
      <c r="FC49">
        <v>1658962559</v>
      </c>
      <c r="FD49">
        <v>0</v>
      </c>
      <c r="FE49">
        <v>0.025</v>
      </c>
      <c r="FF49">
        <v>-0.013</v>
      </c>
      <c r="FG49">
        <v>-1.97</v>
      </c>
      <c r="FH49">
        <v>-0.111</v>
      </c>
      <c r="FI49">
        <v>420</v>
      </c>
      <c r="FJ49">
        <v>18</v>
      </c>
      <c r="FK49">
        <v>0.6899999999999999</v>
      </c>
      <c r="FL49">
        <v>0.5</v>
      </c>
      <c r="FM49">
        <v>-53.35696250000001</v>
      </c>
      <c r="FN49">
        <v>-19.41357861163231</v>
      </c>
      <c r="FO49">
        <v>1.889789268501584</v>
      </c>
      <c r="FP49">
        <v>0</v>
      </c>
      <c r="FQ49">
        <v>727.9739705882354</v>
      </c>
      <c r="FR49">
        <v>14.16606569051501</v>
      </c>
      <c r="FS49">
        <v>1.414235284636691</v>
      </c>
      <c r="FT49">
        <v>0</v>
      </c>
      <c r="FU49">
        <v>5.107415250000001</v>
      </c>
      <c r="FV49">
        <v>-0.1732420637898781</v>
      </c>
      <c r="FW49">
        <v>0.02702986783055916</v>
      </c>
      <c r="FX49">
        <v>0</v>
      </c>
      <c r="FY49">
        <v>0</v>
      </c>
      <c r="FZ49">
        <v>3</v>
      </c>
      <c r="GA49" t="s">
        <v>462</v>
      </c>
      <c r="GB49">
        <v>2.98315</v>
      </c>
      <c r="GC49">
        <v>2.71572</v>
      </c>
      <c r="GD49">
        <v>0.105108</v>
      </c>
      <c r="GE49">
        <v>0.112347</v>
      </c>
      <c r="GF49">
        <v>0.106404</v>
      </c>
      <c r="GG49">
        <v>0.0880431</v>
      </c>
      <c r="GH49">
        <v>28331.9</v>
      </c>
      <c r="GI49">
        <v>28248</v>
      </c>
      <c r="GJ49">
        <v>29424.2</v>
      </c>
      <c r="GK49">
        <v>29430.5</v>
      </c>
      <c r="GL49">
        <v>34821.5</v>
      </c>
      <c r="GM49">
        <v>35675</v>
      </c>
      <c r="GN49">
        <v>41439.2</v>
      </c>
      <c r="GO49">
        <v>41930.9</v>
      </c>
      <c r="GP49">
        <v>1.95565</v>
      </c>
      <c r="GQ49">
        <v>1.92225</v>
      </c>
      <c r="GR49">
        <v>0.103924</v>
      </c>
      <c r="GS49">
        <v>0</v>
      </c>
      <c r="GT49">
        <v>25.5843</v>
      </c>
      <c r="GU49">
        <v>999.9</v>
      </c>
      <c r="GV49">
        <v>53.6</v>
      </c>
      <c r="GW49">
        <v>29.4</v>
      </c>
      <c r="GX49">
        <v>24.3111</v>
      </c>
      <c r="GY49">
        <v>63.2324</v>
      </c>
      <c r="GZ49">
        <v>33.5857</v>
      </c>
      <c r="HA49">
        <v>1</v>
      </c>
      <c r="HB49">
        <v>-0.0663084</v>
      </c>
      <c r="HC49">
        <v>0.408028</v>
      </c>
      <c r="HD49">
        <v>20.3845</v>
      </c>
      <c r="HE49">
        <v>5.21624</v>
      </c>
      <c r="HF49">
        <v>12.0099</v>
      </c>
      <c r="HG49">
        <v>4.9892</v>
      </c>
      <c r="HH49">
        <v>3.28848</v>
      </c>
      <c r="HI49">
        <v>9999</v>
      </c>
      <c r="HJ49">
        <v>9999</v>
      </c>
      <c r="HK49">
        <v>9999</v>
      </c>
      <c r="HL49">
        <v>172.4</v>
      </c>
      <c r="HM49">
        <v>1.86707</v>
      </c>
      <c r="HN49">
        <v>1.86615</v>
      </c>
      <c r="HO49">
        <v>1.86564</v>
      </c>
      <c r="HP49">
        <v>1.86554</v>
      </c>
      <c r="HQ49">
        <v>1.86737</v>
      </c>
      <c r="HR49">
        <v>1.86994</v>
      </c>
      <c r="HS49">
        <v>1.86855</v>
      </c>
      <c r="HT49">
        <v>1.86998</v>
      </c>
      <c r="HU49">
        <v>0</v>
      </c>
      <c r="HV49">
        <v>0</v>
      </c>
      <c r="HW49">
        <v>0</v>
      </c>
      <c r="HX49">
        <v>0</v>
      </c>
      <c r="HY49" t="s">
        <v>421</v>
      </c>
      <c r="HZ49" t="s">
        <v>422</v>
      </c>
      <c r="IA49" t="s">
        <v>423</v>
      </c>
      <c r="IB49" t="s">
        <v>423</v>
      </c>
      <c r="IC49" t="s">
        <v>423</v>
      </c>
      <c r="ID49" t="s">
        <v>423</v>
      </c>
      <c r="IE49">
        <v>0</v>
      </c>
      <c r="IF49">
        <v>100</v>
      </c>
      <c r="IG49">
        <v>100</v>
      </c>
      <c r="IH49">
        <v>-2.69</v>
      </c>
      <c r="II49">
        <v>-0.07829999999999999</v>
      </c>
      <c r="IJ49">
        <v>-1.577111384215205</v>
      </c>
      <c r="IK49">
        <v>-0.002609718516926934</v>
      </c>
      <c r="IL49">
        <v>7.477057286243006E-07</v>
      </c>
      <c r="IM49">
        <v>-2.446628426827821E-10</v>
      </c>
      <c r="IN49">
        <v>-0.2036813970316619</v>
      </c>
      <c r="IO49">
        <v>-0.007460779758470672</v>
      </c>
      <c r="IP49">
        <v>0.0009378809001863145</v>
      </c>
      <c r="IQ49">
        <v>-1.681860573090938E-05</v>
      </c>
      <c r="IR49">
        <v>18</v>
      </c>
      <c r="IS49">
        <v>2242</v>
      </c>
      <c r="IT49">
        <v>1</v>
      </c>
      <c r="IU49">
        <v>24</v>
      </c>
      <c r="IV49">
        <v>2500.8</v>
      </c>
      <c r="IW49">
        <v>2500.9</v>
      </c>
      <c r="IX49">
        <v>1.29639</v>
      </c>
      <c r="IY49">
        <v>2.22656</v>
      </c>
      <c r="IZ49">
        <v>1.39648</v>
      </c>
      <c r="JA49">
        <v>2.34497</v>
      </c>
      <c r="JB49">
        <v>1.49536</v>
      </c>
      <c r="JC49">
        <v>2.2998</v>
      </c>
      <c r="JD49">
        <v>33.9413</v>
      </c>
      <c r="JE49">
        <v>15.0164</v>
      </c>
      <c r="JF49">
        <v>18</v>
      </c>
      <c r="JG49">
        <v>517.359</v>
      </c>
      <c r="JH49">
        <v>451.508</v>
      </c>
      <c r="JI49">
        <v>25</v>
      </c>
      <c r="JJ49">
        <v>26.506</v>
      </c>
      <c r="JK49">
        <v>30.0001</v>
      </c>
      <c r="JL49">
        <v>26.4482</v>
      </c>
      <c r="JM49">
        <v>26.3817</v>
      </c>
      <c r="JN49">
        <v>25.9527</v>
      </c>
      <c r="JO49">
        <v>26.0772</v>
      </c>
      <c r="JP49">
        <v>67.3291</v>
      </c>
      <c r="JQ49">
        <v>25</v>
      </c>
      <c r="JR49">
        <v>560.572</v>
      </c>
      <c r="JS49">
        <v>18.4624</v>
      </c>
      <c r="JT49">
        <v>100.611</v>
      </c>
      <c r="JU49">
        <v>100.712</v>
      </c>
    </row>
    <row r="50" spans="1:281">
      <c r="A50">
        <v>34</v>
      </c>
      <c r="B50">
        <v>1659112615.1</v>
      </c>
      <c r="C50">
        <v>257</v>
      </c>
      <c r="D50" t="s">
        <v>491</v>
      </c>
      <c r="E50" t="s">
        <v>492</v>
      </c>
      <c r="F50">
        <v>5</v>
      </c>
      <c r="G50" t="s">
        <v>415</v>
      </c>
      <c r="H50" t="s">
        <v>416</v>
      </c>
      <c r="I50">
        <v>1659112607.618518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553.2055118347637</v>
      </c>
      <c r="AK50">
        <v>505.8477757575758</v>
      </c>
      <c r="AL50">
        <v>3.23528615592831</v>
      </c>
      <c r="AM50">
        <v>65.00448903359681</v>
      </c>
      <c r="AN50">
        <f>(AP50 - AO50 + DI50*1E3/(8.314*(DK50+273.15)) * AR50/DH50 * AQ50) * DH50/(100*CV50) * 1000/(1000 - AP50)</f>
        <v>0</v>
      </c>
      <c r="AO50">
        <v>18.46665029909091</v>
      </c>
      <c r="AP50">
        <v>23.55713212121212</v>
      </c>
      <c r="AQ50">
        <v>0.001743483982684396</v>
      </c>
      <c r="AR50">
        <v>88.8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417</v>
      </c>
      <c r="AY50" t="s">
        <v>417</v>
      </c>
      <c r="AZ50">
        <v>0</v>
      </c>
      <c r="BA50">
        <v>0</v>
      </c>
      <c r="BB50">
        <f>1-AZ50/BA50</f>
        <v>0</v>
      </c>
      <c r="BC50">
        <v>0</v>
      </c>
      <c r="BD50" t="s">
        <v>417</v>
      </c>
      <c r="BE50" t="s">
        <v>417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418</v>
      </c>
      <c r="CY50">
        <v>2</v>
      </c>
      <c r="CZ50" t="b">
        <v>1</v>
      </c>
      <c r="DA50">
        <v>1659112607.618518</v>
      </c>
      <c r="DB50">
        <v>472.0376296296296</v>
      </c>
      <c r="DC50">
        <v>527.7568148148149</v>
      </c>
      <c r="DD50">
        <v>23.53115925925926</v>
      </c>
      <c r="DE50">
        <v>18.44498888888889</v>
      </c>
      <c r="DF50">
        <v>474.7112962962962</v>
      </c>
      <c r="DG50">
        <v>23.60953703703704</v>
      </c>
      <c r="DH50">
        <v>500.0497407407407</v>
      </c>
      <c r="DI50">
        <v>90.74141481481482</v>
      </c>
      <c r="DJ50">
        <v>0.09993735555555557</v>
      </c>
      <c r="DK50">
        <v>27.26085925925926</v>
      </c>
      <c r="DL50">
        <v>27.29205185185186</v>
      </c>
      <c r="DM50">
        <v>999.9000000000001</v>
      </c>
      <c r="DN50">
        <v>0</v>
      </c>
      <c r="DO50">
        <v>0</v>
      </c>
      <c r="DP50">
        <v>10001.36592592593</v>
      </c>
      <c r="DQ50">
        <v>0</v>
      </c>
      <c r="DR50">
        <v>7.777507407407406</v>
      </c>
      <c r="DS50">
        <v>-55.71912222222222</v>
      </c>
      <c r="DT50">
        <v>483.413</v>
      </c>
      <c r="DU50">
        <v>537.6745555555555</v>
      </c>
      <c r="DV50">
        <v>5.086161111111112</v>
      </c>
      <c r="DW50">
        <v>527.7568148148149</v>
      </c>
      <c r="DX50">
        <v>18.44498888888889</v>
      </c>
      <c r="DY50">
        <v>2.13525</v>
      </c>
      <c r="DZ50">
        <v>1.673724444444444</v>
      </c>
      <c r="EA50">
        <v>18.48461111111111</v>
      </c>
      <c r="EB50">
        <v>14.65483703703704</v>
      </c>
      <c r="EC50">
        <v>1999.998518518518</v>
      </c>
      <c r="ED50">
        <v>0.9799975555555556</v>
      </c>
      <c r="EE50">
        <v>0.02000264444444444</v>
      </c>
      <c r="EF50">
        <v>0</v>
      </c>
      <c r="EG50">
        <v>730.1694814814815</v>
      </c>
      <c r="EH50">
        <v>5.00097</v>
      </c>
      <c r="EI50">
        <v>14537.37037037037</v>
      </c>
      <c r="EJ50">
        <v>16707.55925925926</v>
      </c>
      <c r="EK50">
        <v>37.75</v>
      </c>
      <c r="EL50">
        <v>38.21966666666667</v>
      </c>
      <c r="EM50">
        <v>37.625</v>
      </c>
      <c r="EN50">
        <v>37.937</v>
      </c>
      <c r="EO50">
        <v>38.437</v>
      </c>
      <c r="EP50">
        <v>1955.091481481482</v>
      </c>
      <c r="EQ50">
        <v>39.90111111111111</v>
      </c>
      <c r="ER50">
        <v>0</v>
      </c>
      <c r="ES50">
        <v>1659112614.8</v>
      </c>
      <c r="ET50">
        <v>0</v>
      </c>
      <c r="EU50">
        <v>730.0917692307692</v>
      </c>
      <c r="EV50">
        <v>16.61039317504699</v>
      </c>
      <c r="EW50">
        <v>320.0444446730668</v>
      </c>
      <c r="EX50">
        <v>14536.66538461538</v>
      </c>
      <c r="EY50">
        <v>15</v>
      </c>
      <c r="EZ50">
        <v>0</v>
      </c>
      <c r="FA50" t="s">
        <v>419</v>
      </c>
      <c r="FB50">
        <v>1658962562</v>
      </c>
      <c r="FC50">
        <v>1658962559</v>
      </c>
      <c r="FD50">
        <v>0</v>
      </c>
      <c r="FE50">
        <v>0.025</v>
      </c>
      <c r="FF50">
        <v>-0.013</v>
      </c>
      <c r="FG50">
        <v>-1.97</v>
      </c>
      <c r="FH50">
        <v>-0.111</v>
      </c>
      <c r="FI50">
        <v>420</v>
      </c>
      <c r="FJ50">
        <v>18</v>
      </c>
      <c r="FK50">
        <v>0.6899999999999999</v>
      </c>
      <c r="FL50">
        <v>0.5</v>
      </c>
      <c r="FM50">
        <v>-54.86609000000001</v>
      </c>
      <c r="FN50">
        <v>-15.41611407129448</v>
      </c>
      <c r="FO50">
        <v>1.48742190463903</v>
      </c>
      <c r="FP50">
        <v>0</v>
      </c>
      <c r="FQ50">
        <v>729.3077647058824</v>
      </c>
      <c r="FR50">
        <v>16.32977846379462</v>
      </c>
      <c r="FS50">
        <v>1.617702874972878</v>
      </c>
      <c r="FT50">
        <v>0</v>
      </c>
      <c r="FU50">
        <v>5.09981275</v>
      </c>
      <c r="FV50">
        <v>-0.2234248030018764</v>
      </c>
      <c r="FW50">
        <v>0.02869598342865247</v>
      </c>
      <c r="FX50">
        <v>0</v>
      </c>
      <c r="FY50">
        <v>0</v>
      </c>
      <c r="FZ50">
        <v>3</v>
      </c>
      <c r="GA50" t="s">
        <v>462</v>
      </c>
      <c r="GB50">
        <v>2.98309</v>
      </c>
      <c r="GC50">
        <v>2.71571</v>
      </c>
      <c r="GD50">
        <v>0.10762</v>
      </c>
      <c r="GE50">
        <v>0.114879</v>
      </c>
      <c r="GF50">
        <v>0.106455</v>
      </c>
      <c r="GG50">
        <v>0.08805880000000001</v>
      </c>
      <c r="GH50">
        <v>28252.1</v>
      </c>
      <c r="GI50">
        <v>28167.2</v>
      </c>
      <c r="GJ50">
        <v>29423.8</v>
      </c>
      <c r="GK50">
        <v>29430.3</v>
      </c>
      <c r="GL50">
        <v>34818.9</v>
      </c>
      <c r="GM50">
        <v>35674</v>
      </c>
      <c r="GN50">
        <v>41438.5</v>
      </c>
      <c r="GO50">
        <v>41930.4</v>
      </c>
      <c r="GP50">
        <v>1.95597</v>
      </c>
      <c r="GQ50">
        <v>1.9221</v>
      </c>
      <c r="GR50">
        <v>0.104457</v>
      </c>
      <c r="GS50">
        <v>0</v>
      </c>
      <c r="GT50">
        <v>25.5861</v>
      </c>
      <c r="GU50">
        <v>999.9</v>
      </c>
      <c r="GV50">
        <v>53.5</v>
      </c>
      <c r="GW50">
        <v>29.4</v>
      </c>
      <c r="GX50">
        <v>24.2671</v>
      </c>
      <c r="GY50">
        <v>63.4224</v>
      </c>
      <c r="GZ50">
        <v>33.8181</v>
      </c>
      <c r="HA50">
        <v>1</v>
      </c>
      <c r="HB50">
        <v>-0.0662856</v>
      </c>
      <c r="HC50">
        <v>0.406797</v>
      </c>
      <c r="HD50">
        <v>20.3843</v>
      </c>
      <c r="HE50">
        <v>5.21639</v>
      </c>
      <c r="HF50">
        <v>12.0099</v>
      </c>
      <c r="HG50">
        <v>4.98895</v>
      </c>
      <c r="HH50">
        <v>3.28845</v>
      </c>
      <c r="HI50">
        <v>9999</v>
      </c>
      <c r="HJ50">
        <v>9999</v>
      </c>
      <c r="HK50">
        <v>9999</v>
      </c>
      <c r="HL50">
        <v>172.4</v>
      </c>
      <c r="HM50">
        <v>1.86707</v>
      </c>
      <c r="HN50">
        <v>1.86615</v>
      </c>
      <c r="HO50">
        <v>1.86566</v>
      </c>
      <c r="HP50">
        <v>1.86554</v>
      </c>
      <c r="HQ50">
        <v>1.86737</v>
      </c>
      <c r="HR50">
        <v>1.86995</v>
      </c>
      <c r="HS50">
        <v>1.86856</v>
      </c>
      <c r="HT50">
        <v>1.86999</v>
      </c>
      <c r="HU50">
        <v>0</v>
      </c>
      <c r="HV50">
        <v>0</v>
      </c>
      <c r="HW50">
        <v>0</v>
      </c>
      <c r="HX50">
        <v>0</v>
      </c>
      <c r="HY50" t="s">
        <v>421</v>
      </c>
      <c r="HZ50" t="s">
        <v>422</v>
      </c>
      <c r="IA50" t="s">
        <v>423</v>
      </c>
      <c r="IB50" t="s">
        <v>423</v>
      </c>
      <c r="IC50" t="s">
        <v>423</v>
      </c>
      <c r="ID50" t="s">
        <v>423</v>
      </c>
      <c r="IE50">
        <v>0</v>
      </c>
      <c r="IF50">
        <v>100</v>
      </c>
      <c r="IG50">
        <v>100</v>
      </c>
      <c r="IH50">
        <v>-2.722</v>
      </c>
      <c r="II50">
        <v>-0.0781</v>
      </c>
      <c r="IJ50">
        <v>-1.577111384215205</v>
      </c>
      <c r="IK50">
        <v>-0.002609718516926934</v>
      </c>
      <c r="IL50">
        <v>7.477057286243006E-07</v>
      </c>
      <c r="IM50">
        <v>-2.446628426827821E-10</v>
      </c>
      <c r="IN50">
        <v>-0.2036813970316619</v>
      </c>
      <c r="IO50">
        <v>-0.007460779758470672</v>
      </c>
      <c r="IP50">
        <v>0.0009378809001863145</v>
      </c>
      <c r="IQ50">
        <v>-1.681860573090938E-05</v>
      </c>
      <c r="IR50">
        <v>18</v>
      </c>
      <c r="IS50">
        <v>2242</v>
      </c>
      <c r="IT50">
        <v>1</v>
      </c>
      <c r="IU50">
        <v>24</v>
      </c>
      <c r="IV50">
        <v>2500.9</v>
      </c>
      <c r="IW50">
        <v>2500.9</v>
      </c>
      <c r="IX50">
        <v>1.32935</v>
      </c>
      <c r="IY50">
        <v>2.21558</v>
      </c>
      <c r="IZ50">
        <v>1.39648</v>
      </c>
      <c r="JA50">
        <v>2.34619</v>
      </c>
      <c r="JB50">
        <v>1.49536</v>
      </c>
      <c r="JC50">
        <v>2.40479</v>
      </c>
      <c r="JD50">
        <v>33.9413</v>
      </c>
      <c r="JE50">
        <v>15.0339</v>
      </c>
      <c r="JF50">
        <v>18</v>
      </c>
      <c r="JG50">
        <v>517.583</v>
      </c>
      <c r="JH50">
        <v>451.432</v>
      </c>
      <c r="JI50">
        <v>24.9999</v>
      </c>
      <c r="JJ50">
        <v>26.507</v>
      </c>
      <c r="JK50">
        <v>30.0001</v>
      </c>
      <c r="JL50">
        <v>26.4496</v>
      </c>
      <c r="JM50">
        <v>26.3839</v>
      </c>
      <c r="JN50">
        <v>26.6148</v>
      </c>
      <c r="JO50">
        <v>26.0772</v>
      </c>
      <c r="JP50">
        <v>67.3291</v>
      </c>
      <c r="JQ50">
        <v>25</v>
      </c>
      <c r="JR50">
        <v>573.937</v>
      </c>
      <c r="JS50">
        <v>18.4624</v>
      </c>
      <c r="JT50">
        <v>100.61</v>
      </c>
      <c r="JU50">
        <v>100.711</v>
      </c>
    </row>
    <row r="51" spans="1:281">
      <c r="A51">
        <v>35</v>
      </c>
      <c r="B51">
        <v>1659112619.6</v>
      </c>
      <c r="C51">
        <v>261.5</v>
      </c>
      <c r="D51" t="s">
        <v>493</v>
      </c>
      <c r="E51" t="s">
        <v>494</v>
      </c>
      <c r="F51">
        <v>5</v>
      </c>
      <c r="G51" t="s">
        <v>415</v>
      </c>
      <c r="H51" t="s">
        <v>416</v>
      </c>
      <c r="I51">
        <v>1659112612.062963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568.7576390460539</v>
      </c>
      <c r="AK51">
        <v>520.4200424242423</v>
      </c>
      <c r="AL51">
        <v>3.236367895645857</v>
      </c>
      <c r="AM51">
        <v>65.00448903359681</v>
      </c>
      <c r="AN51">
        <f>(AP51 - AO51 + DI51*1E3/(8.314*(DK51+273.15)) * AR51/DH51 * AQ51) * DH51/(100*CV51) * 1000/(1000 - AP51)</f>
        <v>0</v>
      </c>
      <c r="AO51">
        <v>18.47075908848485</v>
      </c>
      <c r="AP51">
        <v>23.56390545454545</v>
      </c>
      <c r="AQ51">
        <v>0.0001739840510375125</v>
      </c>
      <c r="AR51">
        <v>88.8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417</v>
      </c>
      <c r="AY51" t="s">
        <v>417</v>
      </c>
      <c r="AZ51">
        <v>0</v>
      </c>
      <c r="BA51">
        <v>0</v>
      </c>
      <c r="BB51">
        <f>1-AZ51/BA51</f>
        <v>0</v>
      </c>
      <c r="BC51">
        <v>0</v>
      </c>
      <c r="BD51" t="s">
        <v>417</v>
      </c>
      <c r="BE51" t="s">
        <v>417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418</v>
      </c>
      <c r="CY51">
        <v>2</v>
      </c>
      <c r="CZ51" t="b">
        <v>1</v>
      </c>
      <c r="DA51">
        <v>1659112612.062963</v>
      </c>
      <c r="DB51">
        <v>485.972962962963</v>
      </c>
      <c r="DC51">
        <v>542.7252222222222</v>
      </c>
      <c r="DD51">
        <v>23.54592222222223</v>
      </c>
      <c r="DE51">
        <v>18.46545185185185</v>
      </c>
      <c r="DF51">
        <v>488.6754074074074</v>
      </c>
      <c r="DG51">
        <v>23.62418518518519</v>
      </c>
      <c r="DH51">
        <v>500.0534444444445</v>
      </c>
      <c r="DI51">
        <v>90.74051851851851</v>
      </c>
      <c r="DJ51">
        <v>0.09997850740740742</v>
      </c>
      <c r="DK51">
        <v>27.26226296296296</v>
      </c>
      <c r="DL51">
        <v>27.29068518518519</v>
      </c>
      <c r="DM51">
        <v>999.9000000000001</v>
      </c>
      <c r="DN51">
        <v>0</v>
      </c>
      <c r="DO51">
        <v>0</v>
      </c>
      <c r="DP51">
        <v>10000.74407407407</v>
      </c>
      <c r="DQ51">
        <v>0</v>
      </c>
      <c r="DR51">
        <v>7.774541481481482</v>
      </c>
      <c r="DS51">
        <v>-56.75228148148148</v>
      </c>
      <c r="DT51">
        <v>497.6916666666667</v>
      </c>
      <c r="DU51">
        <v>552.9355185185185</v>
      </c>
      <c r="DV51">
        <v>5.08046962962963</v>
      </c>
      <c r="DW51">
        <v>542.7252222222222</v>
      </c>
      <c r="DX51">
        <v>18.46545185185185</v>
      </c>
      <c r="DY51">
        <v>2.136569259259259</v>
      </c>
      <c r="DZ51">
        <v>1.675564444444444</v>
      </c>
      <c r="EA51">
        <v>18.49447407407407</v>
      </c>
      <c r="EB51">
        <v>14.67188518518518</v>
      </c>
      <c r="EC51">
        <v>1999.995555555556</v>
      </c>
      <c r="ED51">
        <v>0.9799974444444445</v>
      </c>
      <c r="EE51">
        <v>0.02000275555555555</v>
      </c>
      <c r="EF51">
        <v>0</v>
      </c>
      <c r="EG51">
        <v>731.3616666666667</v>
      </c>
      <c r="EH51">
        <v>5.00097</v>
      </c>
      <c r="EI51">
        <v>14560.94814814815</v>
      </c>
      <c r="EJ51">
        <v>16707.53333333333</v>
      </c>
      <c r="EK51">
        <v>37.75</v>
      </c>
      <c r="EL51">
        <v>38.229</v>
      </c>
      <c r="EM51">
        <v>37.625</v>
      </c>
      <c r="EN51">
        <v>37.937</v>
      </c>
      <c r="EO51">
        <v>38.437</v>
      </c>
      <c r="EP51">
        <v>1955.085555555555</v>
      </c>
      <c r="EQ51">
        <v>39.90111111111111</v>
      </c>
      <c r="ER51">
        <v>0</v>
      </c>
      <c r="ES51">
        <v>1659112619.6</v>
      </c>
      <c r="ET51">
        <v>0</v>
      </c>
      <c r="EU51">
        <v>731.3856153846153</v>
      </c>
      <c r="EV51">
        <v>16.01914530693754</v>
      </c>
      <c r="EW51">
        <v>319.8974358865169</v>
      </c>
      <c r="EX51">
        <v>14562</v>
      </c>
      <c r="EY51">
        <v>15</v>
      </c>
      <c r="EZ51">
        <v>0</v>
      </c>
      <c r="FA51" t="s">
        <v>419</v>
      </c>
      <c r="FB51">
        <v>1658962562</v>
      </c>
      <c r="FC51">
        <v>1658962559</v>
      </c>
      <c r="FD51">
        <v>0</v>
      </c>
      <c r="FE51">
        <v>0.025</v>
      </c>
      <c r="FF51">
        <v>-0.013</v>
      </c>
      <c r="FG51">
        <v>-1.97</v>
      </c>
      <c r="FH51">
        <v>-0.111</v>
      </c>
      <c r="FI51">
        <v>420</v>
      </c>
      <c r="FJ51">
        <v>18</v>
      </c>
      <c r="FK51">
        <v>0.6899999999999999</v>
      </c>
      <c r="FL51">
        <v>0.5</v>
      </c>
      <c r="FM51">
        <v>-55.87586000000001</v>
      </c>
      <c r="FN51">
        <v>-14.18748292682937</v>
      </c>
      <c r="FO51">
        <v>1.365334922976776</v>
      </c>
      <c r="FP51">
        <v>0</v>
      </c>
      <c r="FQ51">
        <v>730.2551470588235</v>
      </c>
      <c r="FR51">
        <v>15.94299465755605</v>
      </c>
      <c r="FS51">
        <v>1.581360046295832</v>
      </c>
      <c r="FT51">
        <v>0</v>
      </c>
      <c r="FU51">
        <v>5.0920835</v>
      </c>
      <c r="FV51">
        <v>-0.1367187242026389</v>
      </c>
      <c r="FW51">
        <v>0.02469801971312676</v>
      </c>
      <c r="FX51">
        <v>0</v>
      </c>
      <c r="FY51">
        <v>0</v>
      </c>
      <c r="FZ51">
        <v>3</v>
      </c>
      <c r="GA51" t="s">
        <v>462</v>
      </c>
      <c r="GB51">
        <v>2.98326</v>
      </c>
      <c r="GC51">
        <v>2.71555</v>
      </c>
      <c r="GD51">
        <v>0.109856</v>
      </c>
      <c r="GE51">
        <v>0.117104</v>
      </c>
      <c r="GF51">
        <v>0.106476</v>
      </c>
      <c r="GG51">
        <v>0.08806609999999999</v>
      </c>
      <c r="GH51">
        <v>28182.1</v>
      </c>
      <c r="GI51">
        <v>28096.4</v>
      </c>
      <c r="GJ51">
        <v>29424.8</v>
      </c>
      <c r="GK51">
        <v>29430.3</v>
      </c>
      <c r="GL51">
        <v>34819.1</v>
      </c>
      <c r="GM51">
        <v>35673.6</v>
      </c>
      <c r="GN51">
        <v>41439.7</v>
      </c>
      <c r="GO51">
        <v>41930.2</v>
      </c>
      <c r="GP51">
        <v>1.9559</v>
      </c>
      <c r="GQ51">
        <v>1.92218</v>
      </c>
      <c r="GR51">
        <v>0.104345</v>
      </c>
      <c r="GS51">
        <v>0</v>
      </c>
      <c r="GT51">
        <v>25.5869</v>
      </c>
      <c r="GU51">
        <v>999.9</v>
      </c>
      <c r="GV51">
        <v>53.5</v>
      </c>
      <c r="GW51">
        <v>29.4</v>
      </c>
      <c r="GX51">
        <v>24.2669</v>
      </c>
      <c r="GY51">
        <v>63.3824</v>
      </c>
      <c r="GZ51">
        <v>33.4696</v>
      </c>
      <c r="HA51">
        <v>1</v>
      </c>
      <c r="HB51">
        <v>-0.0662652</v>
      </c>
      <c r="HC51">
        <v>0.406917</v>
      </c>
      <c r="HD51">
        <v>20.3844</v>
      </c>
      <c r="HE51">
        <v>5.21714</v>
      </c>
      <c r="HF51">
        <v>12.0099</v>
      </c>
      <c r="HG51">
        <v>4.98945</v>
      </c>
      <c r="HH51">
        <v>3.28865</v>
      </c>
      <c r="HI51">
        <v>9999</v>
      </c>
      <c r="HJ51">
        <v>9999</v>
      </c>
      <c r="HK51">
        <v>9999</v>
      </c>
      <c r="HL51">
        <v>172.4</v>
      </c>
      <c r="HM51">
        <v>1.86707</v>
      </c>
      <c r="HN51">
        <v>1.86615</v>
      </c>
      <c r="HO51">
        <v>1.86564</v>
      </c>
      <c r="HP51">
        <v>1.86554</v>
      </c>
      <c r="HQ51">
        <v>1.86737</v>
      </c>
      <c r="HR51">
        <v>1.86994</v>
      </c>
      <c r="HS51">
        <v>1.86855</v>
      </c>
      <c r="HT51">
        <v>1.86997</v>
      </c>
      <c r="HU51">
        <v>0</v>
      </c>
      <c r="HV51">
        <v>0</v>
      </c>
      <c r="HW51">
        <v>0</v>
      </c>
      <c r="HX51">
        <v>0</v>
      </c>
      <c r="HY51" t="s">
        <v>421</v>
      </c>
      <c r="HZ51" t="s">
        <v>422</v>
      </c>
      <c r="IA51" t="s">
        <v>423</v>
      </c>
      <c r="IB51" t="s">
        <v>423</v>
      </c>
      <c r="IC51" t="s">
        <v>423</v>
      </c>
      <c r="ID51" t="s">
        <v>423</v>
      </c>
      <c r="IE51">
        <v>0</v>
      </c>
      <c r="IF51">
        <v>100</v>
      </c>
      <c r="IG51">
        <v>100</v>
      </c>
      <c r="IH51">
        <v>-2.751</v>
      </c>
      <c r="II51">
        <v>-0.0781</v>
      </c>
      <c r="IJ51">
        <v>-1.577111384215205</v>
      </c>
      <c r="IK51">
        <v>-0.002609718516926934</v>
      </c>
      <c r="IL51">
        <v>7.477057286243006E-07</v>
      </c>
      <c r="IM51">
        <v>-2.446628426827821E-10</v>
      </c>
      <c r="IN51">
        <v>-0.2036813970316619</v>
      </c>
      <c r="IO51">
        <v>-0.007460779758470672</v>
      </c>
      <c r="IP51">
        <v>0.0009378809001863145</v>
      </c>
      <c r="IQ51">
        <v>-1.681860573090938E-05</v>
      </c>
      <c r="IR51">
        <v>18</v>
      </c>
      <c r="IS51">
        <v>2242</v>
      </c>
      <c r="IT51">
        <v>1</v>
      </c>
      <c r="IU51">
        <v>24</v>
      </c>
      <c r="IV51">
        <v>2501</v>
      </c>
      <c r="IW51">
        <v>2501</v>
      </c>
      <c r="IX51">
        <v>1.3562</v>
      </c>
      <c r="IY51">
        <v>2.22412</v>
      </c>
      <c r="IZ51">
        <v>1.39648</v>
      </c>
      <c r="JA51">
        <v>2.34741</v>
      </c>
      <c r="JB51">
        <v>1.49536</v>
      </c>
      <c r="JC51">
        <v>2.36206</v>
      </c>
      <c r="JD51">
        <v>33.9413</v>
      </c>
      <c r="JE51">
        <v>15.0164</v>
      </c>
      <c r="JF51">
        <v>18</v>
      </c>
      <c r="JG51">
        <v>517.542</v>
      </c>
      <c r="JH51">
        <v>451.479</v>
      </c>
      <c r="JI51">
        <v>24.9999</v>
      </c>
      <c r="JJ51">
        <v>26.5087</v>
      </c>
      <c r="JK51">
        <v>30.0001</v>
      </c>
      <c r="JL51">
        <v>26.4504</v>
      </c>
      <c r="JM51">
        <v>26.3839</v>
      </c>
      <c r="JN51">
        <v>27.1566</v>
      </c>
      <c r="JO51">
        <v>26.0772</v>
      </c>
      <c r="JP51">
        <v>66.9564</v>
      </c>
      <c r="JQ51">
        <v>25</v>
      </c>
      <c r="JR51">
        <v>587.294</v>
      </c>
      <c r="JS51">
        <v>18.4624</v>
      </c>
      <c r="JT51">
        <v>100.613</v>
      </c>
      <c r="JU51">
        <v>100.711</v>
      </c>
    </row>
    <row r="52" spans="1:281">
      <c r="A52">
        <v>36</v>
      </c>
      <c r="B52">
        <v>1659112624.6</v>
      </c>
      <c r="C52">
        <v>266.5</v>
      </c>
      <c r="D52" t="s">
        <v>495</v>
      </c>
      <c r="E52" t="s">
        <v>496</v>
      </c>
      <c r="F52">
        <v>5</v>
      </c>
      <c r="G52" t="s">
        <v>415</v>
      </c>
      <c r="H52" t="s">
        <v>416</v>
      </c>
      <c r="I52">
        <v>1659112616.778571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585.8391336613945</v>
      </c>
      <c r="AK52">
        <v>536.6138666666666</v>
      </c>
      <c r="AL52">
        <v>3.242044889300838</v>
      </c>
      <c r="AM52">
        <v>65.00448903359681</v>
      </c>
      <c r="AN52">
        <f>(AP52 - AO52 + DI52*1E3/(8.314*(DK52+273.15)) * AR52/DH52 * AQ52) * DH52/(100*CV52) * 1000/(1000 - AP52)</f>
        <v>0</v>
      </c>
      <c r="AO52">
        <v>18.46135909121212</v>
      </c>
      <c r="AP52">
        <v>23.56264121212122</v>
      </c>
      <c r="AQ52">
        <v>2.697596656174434E-05</v>
      </c>
      <c r="AR52">
        <v>88.8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417</v>
      </c>
      <c r="AY52" t="s">
        <v>417</v>
      </c>
      <c r="AZ52">
        <v>0</v>
      </c>
      <c r="BA52">
        <v>0</v>
      </c>
      <c r="BB52">
        <f>1-AZ52/BA52</f>
        <v>0</v>
      </c>
      <c r="BC52">
        <v>0</v>
      </c>
      <c r="BD52" t="s">
        <v>417</v>
      </c>
      <c r="BE52" t="s">
        <v>417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418</v>
      </c>
      <c r="CY52">
        <v>2</v>
      </c>
      <c r="CZ52" t="b">
        <v>1</v>
      </c>
      <c r="DA52">
        <v>1659112616.778571</v>
      </c>
      <c r="DB52">
        <v>500.8249642857143</v>
      </c>
      <c r="DC52">
        <v>558.5926428571429</v>
      </c>
      <c r="DD52">
        <v>23.55751071428571</v>
      </c>
      <c r="DE52">
        <v>18.46505714285714</v>
      </c>
      <c r="DF52">
        <v>503.5577857142857</v>
      </c>
      <c r="DG52">
        <v>23.635675</v>
      </c>
      <c r="DH52">
        <v>500.0526428571429</v>
      </c>
      <c r="DI52">
        <v>90.74093214285713</v>
      </c>
      <c r="DJ52">
        <v>0.09999317857142856</v>
      </c>
      <c r="DK52">
        <v>27.26312142857143</v>
      </c>
      <c r="DL52">
        <v>27.29273928571428</v>
      </c>
      <c r="DM52">
        <v>999.9000000000002</v>
      </c>
      <c r="DN52">
        <v>0</v>
      </c>
      <c r="DO52">
        <v>0</v>
      </c>
      <c r="DP52">
        <v>9997.301071428572</v>
      </c>
      <c r="DQ52">
        <v>0</v>
      </c>
      <c r="DR52">
        <v>7.772898571428571</v>
      </c>
      <c r="DS52">
        <v>-57.76771785714285</v>
      </c>
      <c r="DT52">
        <v>512.90775</v>
      </c>
      <c r="DU52">
        <v>569.1010714285716</v>
      </c>
      <c r="DV52">
        <v>5.092446428571429</v>
      </c>
      <c r="DW52">
        <v>558.5926428571429</v>
      </c>
      <c r="DX52">
        <v>18.46505714285714</v>
      </c>
      <c r="DY52">
        <v>2.137630357142857</v>
      </c>
      <c r="DZ52">
        <v>1.675536785714286</v>
      </c>
      <c r="EA52">
        <v>18.50239642857143</v>
      </c>
      <c r="EB52">
        <v>14.67162857142857</v>
      </c>
      <c r="EC52">
        <v>2000.0375</v>
      </c>
      <c r="ED52">
        <v>0.9799976428571429</v>
      </c>
      <c r="EE52">
        <v>0.02000255714285714</v>
      </c>
      <c r="EF52">
        <v>0</v>
      </c>
      <c r="EG52">
        <v>732.6427142857143</v>
      </c>
      <c r="EH52">
        <v>5.00097</v>
      </c>
      <c r="EI52">
        <v>14586.21785714286</v>
      </c>
      <c r="EJ52">
        <v>16707.87857142857</v>
      </c>
      <c r="EK52">
        <v>37.75</v>
      </c>
      <c r="EL52">
        <v>38.22975</v>
      </c>
      <c r="EM52">
        <v>37.625</v>
      </c>
      <c r="EN52">
        <v>37.937</v>
      </c>
      <c r="EO52">
        <v>38.437</v>
      </c>
      <c r="EP52">
        <v>1955.1275</v>
      </c>
      <c r="EQ52">
        <v>39.90178571428572</v>
      </c>
      <c r="ER52">
        <v>0</v>
      </c>
      <c r="ES52">
        <v>1659112624.4</v>
      </c>
      <c r="ET52">
        <v>0</v>
      </c>
      <c r="EU52">
        <v>732.6845384615385</v>
      </c>
      <c r="EV52">
        <v>16.13593164260256</v>
      </c>
      <c r="EW52">
        <v>312.9880341840451</v>
      </c>
      <c r="EX52">
        <v>14587.47307692308</v>
      </c>
      <c r="EY52">
        <v>15</v>
      </c>
      <c r="EZ52">
        <v>0</v>
      </c>
      <c r="FA52" t="s">
        <v>419</v>
      </c>
      <c r="FB52">
        <v>1658962562</v>
      </c>
      <c r="FC52">
        <v>1658962559</v>
      </c>
      <c r="FD52">
        <v>0</v>
      </c>
      <c r="FE52">
        <v>0.025</v>
      </c>
      <c r="FF52">
        <v>-0.013</v>
      </c>
      <c r="FG52">
        <v>-1.97</v>
      </c>
      <c r="FH52">
        <v>-0.111</v>
      </c>
      <c r="FI52">
        <v>420</v>
      </c>
      <c r="FJ52">
        <v>18</v>
      </c>
      <c r="FK52">
        <v>0.6899999999999999</v>
      </c>
      <c r="FL52">
        <v>0.5</v>
      </c>
      <c r="FM52">
        <v>-57.06396585365853</v>
      </c>
      <c r="FN52">
        <v>-13.18705923344963</v>
      </c>
      <c r="FO52">
        <v>1.301566947691064</v>
      </c>
      <c r="FP52">
        <v>0</v>
      </c>
      <c r="FQ52">
        <v>731.7175588235293</v>
      </c>
      <c r="FR52">
        <v>16.4704201788772</v>
      </c>
      <c r="FS52">
        <v>1.629931669285488</v>
      </c>
      <c r="FT52">
        <v>0</v>
      </c>
      <c r="FU52">
        <v>5.085567073170732</v>
      </c>
      <c r="FV52">
        <v>0.1226634146341527</v>
      </c>
      <c r="FW52">
        <v>0.01302998572597206</v>
      </c>
      <c r="FX52">
        <v>0</v>
      </c>
      <c r="FY52">
        <v>0</v>
      </c>
      <c r="FZ52">
        <v>3</v>
      </c>
      <c r="GA52" t="s">
        <v>462</v>
      </c>
      <c r="GB52">
        <v>2.98307</v>
      </c>
      <c r="GC52">
        <v>2.71536</v>
      </c>
      <c r="GD52">
        <v>0.112304</v>
      </c>
      <c r="GE52">
        <v>0.119539</v>
      </c>
      <c r="GF52">
        <v>0.106464</v>
      </c>
      <c r="GG52">
        <v>0.0879789</v>
      </c>
      <c r="GH52">
        <v>28104.7</v>
      </c>
      <c r="GI52">
        <v>28019.6</v>
      </c>
      <c r="GJ52">
        <v>29424.8</v>
      </c>
      <c r="GK52">
        <v>29430.9</v>
      </c>
      <c r="GL52">
        <v>34819.4</v>
      </c>
      <c r="GM52">
        <v>35677.8</v>
      </c>
      <c r="GN52">
        <v>41439.5</v>
      </c>
      <c r="GO52">
        <v>41931</v>
      </c>
      <c r="GP52">
        <v>1.9559</v>
      </c>
      <c r="GQ52">
        <v>1.92208</v>
      </c>
      <c r="GR52">
        <v>0.104159</v>
      </c>
      <c r="GS52">
        <v>0</v>
      </c>
      <c r="GT52">
        <v>25.5886</v>
      </c>
      <c r="GU52">
        <v>999.9</v>
      </c>
      <c r="GV52">
        <v>53.5</v>
      </c>
      <c r="GW52">
        <v>29.4</v>
      </c>
      <c r="GX52">
        <v>24.2669</v>
      </c>
      <c r="GY52">
        <v>63.3324</v>
      </c>
      <c r="GZ52">
        <v>33.8141</v>
      </c>
      <c r="HA52">
        <v>1</v>
      </c>
      <c r="HB52">
        <v>-0.0661026</v>
      </c>
      <c r="HC52">
        <v>0.407982</v>
      </c>
      <c r="HD52">
        <v>20.3845</v>
      </c>
      <c r="HE52">
        <v>5.21729</v>
      </c>
      <c r="HF52">
        <v>12.0099</v>
      </c>
      <c r="HG52">
        <v>4.98935</v>
      </c>
      <c r="HH52">
        <v>3.28863</v>
      </c>
      <c r="HI52">
        <v>9999</v>
      </c>
      <c r="HJ52">
        <v>9999</v>
      </c>
      <c r="HK52">
        <v>9999</v>
      </c>
      <c r="HL52">
        <v>172.4</v>
      </c>
      <c r="HM52">
        <v>1.86708</v>
      </c>
      <c r="HN52">
        <v>1.86615</v>
      </c>
      <c r="HO52">
        <v>1.86562</v>
      </c>
      <c r="HP52">
        <v>1.86554</v>
      </c>
      <c r="HQ52">
        <v>1.86737</v>
      </c>
      <c r="HR52">
        <v>1.86994</v>
      </c>
      <c r="HS52">
        <v>1.86855</v>
      </c>
      <c r="HT52">
        <v>1.86996</v>
      </c>
      <c r="HU52">
        <v>0</v>
      </c>
      <c r="HV52">
        <v>0</v>
      </c>
      <c r="HW52">
        <v>0</v>
      </c>
      <c r="HX52">
        <v>0</v>
      </c>
      <c r="HY52" t="s">
        <v>421</v>
      </c>
      <c r="HZ52" t="s">
        <v>422</v>
      </c>
      <c r="IA52" t="s">
        <v>423</v>
      </c>
      <c r="IB52" t="s">
        <v>423</v>
      </c>
      <c r="IC52" t="s">
        <v>423</v>
      </c>
      <c r="ID52" t="s">
        <v>423</v>
      </c>
      <c r="IE52">
        <v>0</v>
      </c>
      <c r="IF52">
        <v>100</v>
      </c>
      <c r="IG52">
        <v>100</v>
      </c>
      <c r="IH52">
        <v>-2.783</v>
      </c>
      <c r="II52">
        <v>-0.0781</v>
      </c>
      <c r="IJ52">
        <v>-1.577111384215205</v>
      </c>
      <c r="IK52">
        <v>-0.002609718516926934</v>
      </c>
      <c r="IL52">
        <v>7.477057286243006E-07</v>
      </c>
      <c r="IM52">
        <v>-2.446628426827821E-10</v>
      </c>
      <c r="IN52">
        <v>-0.2036813970316619</v>
      </c>
      <c r="IO52">
        <v>-0.007460779758470672</v>
      </c>
      <c r="IP52">
        <v>0.0009378809001863145</v>
      </c>
      <c r="IQ52">
        <v>-1.681860573090938E-05</v>
      </c>
      <c r="IR52">
        <v>18</v>
      </c>
      <c r="IS52">
        <v>2242</v>
      </c>
      <c r="IT52">
        <v>1</v>
      </c>
      <c r="IU52">
        <v>24</v>
      </c>
      <c r="IV52">
        <v>2501</v>
      </c>
      <c r="IW52">
        <v>2501.1</v>
      </c>
      <c r="IX52">
        <v>1.38916</v>
      </c>
      <c r="IY52">
        <v>2.21313</v>
      </c>
      <c r="IZ52">
        <v>1.39648</v>
      </c>
      <c r="JA52">
        <v>2.34741</v>
      </c>
      <c r="JB52">
        <v>1.49536</v>
      </c>
      <c r="JC52">
        <v>2.39868</v>
      </c>
      <c r="JD52">
        <v>33.9413</v>
      </c>
      <c r="JE52">
        <v>15.0251</v>
      </c>
      <c r="JF52">
        <v>18</v>
      </c>
      <c r="JG52">
        <v>517.552</v>
      </c>
      <c r="JH52">
        <v>451.433</v>
      </c>
      <c r="JI52">
        <v>25</v>
      </c>
      <c r="JJ52">
        <v>26.5092</v>
      </c>
      <c r="JK52">
        <v>30.0003</v>
      </c>
      <c r="JL52">
        <v>26.4515</v>
      </c>
      <c r="JM52">
        <v>26.3859</v>
      </c>
      <c r="JN52">
        <v>27.8043</v>
      </c>
      <c r="JO52">
        <v>26.0772</v>
      </c>
      <c r="JP52">
        <v>66.9564</v>
      </c>
      <c r="JQ52">
        <v>25</v>
      </c>
      <c r="JR52">
        <v>607.33</v>
      </c>
      <c r="JS52">
        <v>18.4624</v>
      </c>
      <c r="JT52">
        <v>100.612</v>
      </c>
      <c r="JU52">
        <v>100.713</v>
      </c>
    </row>
    <row r="53" spans="1:281">
      <c r="A53">
        <v>37</v>
      </c>
      <c r="B53">
        <v>1659112629.6</v>
      </c>
      <c r="C53">
        <v>271.5</v>
      </c>
      <c r="D53" t="s">
        <v>497</v>
      </c>
      <c r="E53" t="s">
        <v>498</v>
      </c>
      <c r="F53">
        <v>5</v>
      </c>
      <c r="G53" t="s">
        <v>415</v>
      </c>
      <c r="H53" t="s">
        <v>416</v>
      </c>
      <c r="I53">
        <v>1659112622.081481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602.8531958040552</v>
      </c>
      <c r="AK53">
        <v>552.7504969696969</v>
      </c>
      <c r="AL53">
        <v>3.22720478738825</v>
      </c>
      <c r="AM53">
        <v>65.00448903359681</v>
      </c>
      <c r="AN53">
        <f>(AP53 - AO53 + DI53*1E3/(8.314*(DK53+273.15)) * AR53/DH53 * AQ53) * DH53/(100*CV53) * 1000/(1000 - AP53)</f>
        <v>0</v>
      </c>
      <c r="AO53">
        <v>18.44410534939395</v>
      </c>
      <c r="AP53">
        <v>23.56117454545453</v>
      </c>
      <c r="AQ53">
        <v>-5.614119214157319E-05</v>
      </c>
      <c r="AR53">
        <v>88.8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417</v>
      </c>
      <c r="AY53" t="s">
        <v>417</v>
      </c>
      <c r="AZ53">
        <v>0</v>
      </c>
      <c r="BA53">
        <v>0</v>
      </c>
      <c r="BB53">
        <f>1-AZ53/BA53</f>
        <v>0</v>
      </c>
      <c r="BC53">
        <v>0</v>
      </c>
      <c r="BD53" t="s">
        <v>417</v>
      </c>
      <c r="BE53" t="s">
        <v>417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418</v>
      </c>
      <c r="CY53">
        <v>2</v>
      </c>
      <c r="CZ53" t="b">
        <v>1</v>
      </c>
      <c r="DA53">
        <v>1659112622.081481</v>
      </c>
      <c r="DB53">
        <v>517.5753703703705</v>
      </c>
      <c r="DC53">
        <v>576.4184074074075</v>
      </c>
      <c r="DD53">
        <v>23.56196666666667</v>
      </c>
      <c r="DE53">
        <v>18.45767407407407</v>
      </c>
      <c r="DF53">
        <v>520.3422962962964</v>
      </c>
      <c r="DG53">
        <v>23.64008518518519</v>
      </c>
      <c r="DH53">
        <v>500.0462222222223</v>
      </c>
      <c r="DI53">
        <v>90.74016296296297</v>
      </c>
      <c r="DJ53">
        <v>0.0999885925925926</v>
      </c>
      <c r="DK53">
        <v>27.26434814814815</v>
      </c>
      <c r="DL53">
        <v>27.29271481481481</v>
      </c>
      <c r="DM53">
        <v>999.9000000000001</v>
      </c>
      <c r="DN53">
        <v>0</v>
      </c>
      <c r="DO53">
        <v>0</v>
      </c>
      <c r="DP53">
        <v>9992.405925925927</v>
      </c>
      <c r="DQ53">
        <v>0</v>
      </c>
      <c r="DR53">
        <v>7.765695185185185</v>
      </c>
      <c r="DS53">
        <v>-58.84311481481482</v>
      </c>
      <c r="DT53">
        <v>530.0646666666667</v>
      </c>
      <c r="DU53">
        <v>587.2576666666666</v>
      </c>
      <c r="DV53">
        <v>5.104288888888887</v>
      </c>
      <c r="DW53">
        <v>576.4184074074075</v>
      </c>
      <c r="DX53">
        <v>18.45767407407407</v>
      </c>
      <c r="DY53">
        <v>2.138016666666667</v>
      </c>
      <c r="DZ53">
        <v>1.674852592592593</v>
      </c>
      <c r="EA53">
        <v>18.50528148148148</v>
      </c>
      <c r="EB53">
        <v>14.6652962962963</v>
      </c>
      <c r="EC53">
        <v>2000.004444444445</v>
      </c>
      <c r="ED53">
        <v>0.9799975555555556</v>
      </c>
      <c r="EE53">
        <v>0.02000264444444444</v>
      </c>
      <c r="EF53">
        <v>0</v>
      </c>
      <c r="EG53">
        <v>733.9397407407408</v>
      </c>
      <c r="EH53">
        <v>5.00097</v>
      </c>
      <c r="EI53">
        <v>14613.07037037037</v>
      </c>
      <c r="EJ53">
        <v>16707.59629629629</v>
      </c>
      <c r="EK53">
        <v>37.75</v>
      </c>
      <c r="EL53">
        <v>38.21733333333333</v>
      </c>
      <c r="EM53">
        <v>37.625</v>
      </c>
      <c r="EN53">
        <v>37.937</v>
      </c>
      <c r="EO53">
        <v>38.437</v>
      </c>
      <c r="EP53">
        <v>1955.094444444444</v>
      </c>
      <c r="EQ53">
        <v>39.90259259259259</v>
      </c>
      <c r="ER53">
        <v>0</v>
      </c>
      <c r="ES53">
        <v>1659112629.2</v>
      </c>
      <c r="ET53">
        <v>0</v>
      </c>
      <c r="EU53">
        <v>733.869230769231</v>
      </c>
      <c r="EV53">
        <v>14.44635900384658</v>
      </c>
      <c r="EW53">
        <v>299.7196582756577</v>
      </c>
      <c r="EX53">
        <v>14611.82307692308</v>
      </c>
      <c r="EY53">
        <v>15</v>
      </c>
      <c r="EZ53">
        <v>0</v>
      </c>
      <c r="FA53" t="s">
        <v>419</v>
      </c>
      <c r="FB53">
        <v>1658962562</v>
      </c>
      <c r="FC53">
        <v>1658962559</v>
      </c>
      <c r="FD53">
        <v>0</v>
      </c>
      <c r="FE53">
        <v>0.025</v>
      </c>
      <c r="FF53">
        <v>-0.013</v>
      </c>
      <c r="FG53">
        <v>-1.97</v>
      </c>
      <c r="FH53">
        <v>-0.111</v>
      </c>
      <c r="FI53">
        <v>420</v>
      </c>
      <c r="FJ53">
        <v>18</v>
      </c>
      <c r="FK53">
        <v>0.6899999999999999</v>
      </c>
      <c r="FL53">
        <v>0.5</v>
      </c>
      <c r="FM53">
        <v>-58.12005121951219</v>
      </c>
      <c r="FN53">
        <v>-12.22380000000001</v>
      </c>
      <c r="FO53">
        <v>1.206612528006574</v>
      </c>
      <c r="FP53">
        <v>0</v>
      </c>
      <c r="FQ53">
        <v>733.108617647059</v>
      </c>
      <c r="FR53">
        <v>15.31353707090435</v>
      </c>
      <c r="FS53">
        <v>1.526452789480276</v>
      </c>
      <c r="FT53">
        <v>0</v>
      </c>
      <c r="FU53">
        <v>5.096861707317073</v>
      </c>
      <c r="FV53">
        <v>0.1422081533101119</v>
      </c>
      <c r="FW53">
        <v>0.01440525258241302</v>
      </c>
      <c r="FX53">
        <v>0</v>
      </c>
      <c r="FY53">
        <v>0</v>
      </c>
      <c r="FZ53">
        <v>3</v>
      </c>
      <c r="GA53" t="s">
        <v>462</v>
      </c>
      <c r="GB53">
        <v>2.98322</v>
      </c>
      <c r="GC53">
        <v>2.71558</v>
      </c>
      <c r="GD53">
        <v>0.114707</v>
      </c>
      <c r="GE53">
        <v>0.121944</v>
      </c>
      <c r="GF53">
        <v>0.106458</v>
      </c>
      <c r="GG53">
        <v>0.08797149999999999</v>
      </c>
      <c r="GH53">
        <v>28028.3</v>
      </c>
      <c r="GI53">
        <v>27942.6</v>
      </c>
      <c r="GJ53">
        <v>29424.4</v>
      </c>
      <c r="GK53">
        <v>29430.5</v>
      </c>
      <c r="GL53">
        <v>34819.3</v>
      </c>
      <c r="GM53">
        <v>35677.7</v>
      </c>
      <c r="GN53">
        <v>41439</v>
      </c>
      <c r="GO53">
        <v>41930.5</v>
      </c>
      <c r="GP53">
        <v>1.95573</v>
      </c>
      <c r="GQ53">
        <v>1.92218</v>
      </c>
      <c r="GR53">
        <v>0.103861</v>
      </c>
      <c r="GS53">
        <v>0</v>
      </c>
      <c r="GT53">
        <v>25.5907</v>
      </c>
      <c r="GU53">
        <v>999.9</v>
      </c>
      <c r="GV53">
        <v>53.5</v>
      </c>
      <c r="GW53">
        <v>29.4</v>
      </c>
      <c r="GX53">
        <v>24.2661</v>
      </c>
      <c r="GY53">
        <v>63.2824</v>
      </c>
      <c r="GZ53">
        <v>33.3253</v>
      </c>
      <c r="HA53">
        <v>1</v>
      </c>
      <c r="HB53">
        <v>-0.06613570000000001</v>
      </c>
      <c r="HC53">
        <v>0.407209</v>
      </c>
      <c r="HD53">
        <v>20.3845</v>
      </c>
      <c r="HE53">
        <v>5.21714</v>
      </c>
      <c r="HF53">
        <v>12.0099</v>
      </c>
      <c r="HG53">
        <v>4.98945</v>
      </c>
      <c r="HH53">
        <v>3.28865</v>
      </c>
      <c r="HI53">
        <v>9999</v>
      </c>
      <c r="HJ53">
        <v>9999</v>
      </c>
      <c r="HK53">
        <v>9999</v>
      </c>
      <c r="HL53">
        <v>172.4</v>
      </c>
      <c r="HM53">
        <v>1.86707</v>
      </c>
      <c r="HN53">
        <v>1.86615</v>
      </c>
      <c r="HO53">
        <v>1.86561</v>
      </c>
      <c r="HP53">
        <v>1.86554</v>
      </c>
      <c r="HQ53">
        <v>1.86737</v>
      </c>
      <c r="HR53">
        <v>1.86994</v>
      </c>
      <c r="HS53">
        <v>1.86854</v>
      </c>
      <c r="HT53">
        <v>1.86997</v>
      </c>
      <c r="HU53">
        <v>0</v>
      </c>
      <c r="HV53">
        <v>0</v>
      </c>
      <c r="HW53">
        <v>0</v>
      </c>
      <c r="HX53">
        <v>0</v>
      </c>
      <c r="HY53" t="s">
        <v>421</v>
      </c>
      <c r="HZ53" t="s">
        <v>422</v>
      </c>
      <c r="IA53" t="s">
        <v>423</v>
      </c>
      <c r="IB53" t="s">
        <v>423</v>
      </c>
      <c r="IC53" t="s">
        <v>423</v>
      </c>
      <c r="ID53" t="s">
        <v>423</v>
      </c>
      <c r="IE53">
        <v>0</v>
      </c>
      <c r="IF53">
        <v>100</v>
      </c>
      <c r="IG53">
        <v>100</v>
      </c>
      <c r="IH53">
        <v>-2.815</v>
      </c>
      <c r="II53">
        <v>-0.0781</v>
      </c>
      <c r="IJ53">
        <v>-1.577111384215205</v>
      </c>
      <c r="IK53">
        <v>-0.002609718516926934</v>
      </c>
      <c r="IL53">
        <v>7.477057286243006E-07</v>
      </c>
      <c r="IM53">
        <v>-2.446628426827821E-10</v>
      </c>
      <c r="IN53">
        <v>-0.2036813970316619</v>
      </c>
      <c r="IO53">
        <v>-0.007460779758470672</v>
      </c>
      <c r="IP53">
        <v>0.0009378809001863145</v>
      </c>
      <c r="IQ53">
        <v>-1.681860573090938E-05</v>
      </c>
      <c r="IR53">
        <v>18</v>
      </c>
      <c r="IS53">
        <v>2242</v>
      </c>
      <c r="IT53">
        <v>1</v>
      </c>
      <c r="IU53">
        <v>24</v>
      </c>
      <c r="IV53">
        <v>2501.1</v>
      </c>
      <c r="IW53">
        <v>2501.2</v>
      </c>
      <c r="IX53">
        <v>1.41846</v>
      </c>
      <c r="IY53">
        <v>2.22168</v>
      </c>
      <c r="IZ53">
        <v>1.39648</v>
      </c>
      <c r="JA53">
        <v>2.34741</v>
      </c>
      <c r="JB53">
        <v>1.49536</v>
      </c>
      <c r="JC53">
        <v>2.28882</v>
      </c>
      <c r="JD53">
        <v>33.9413</v>
      </c>
      <c r="JE53">
        <v>15.0164</v>
      </c>
      <c r="JF53">
        <v>18</v>
      </c>
      <c r="JG53">
        <v>517.448</v>
      </c>
      <c r="JH53">
        <v>451.496</v>
      </c>
      <c r="JI53">
        <v>24.9999</v>
      </c>
      <c r="JJ53">
        <v>26.5109</v>
      </c>
      <c r="JK53">
        <v>30.0002</v>
      </c>
      <c r="JL53">
        <v>26.4526</v>
      </c>
      <c r="JM53">
        <v>26.3861</v>
      </c>
      <c r="JN53">
        <v>28.3901</v>
      </c>
      <c r="JO53">
        <v>26.0772</v>
      </c>
      <c r="JP53">
        <v>66.9564</v>
      </c>
      <c r="JQ53">
        <v>25</v>
      </c>
      <c r="JR53">
        <v>620.686</v>
      </c>
      <c r="JS53">
        <v>18.4624</v>
      </c>
      <c r="JT53">
        <v>100.611</v>
      </c>
      <c r="JU53">
        <v>100.711</v>
      </c>
    </row>
    <row r="54" spans="1:281">
      <c r="A54">
        <v>38</v>
      </c>
      <c r="B54">
        <v>1659112634.6</v>
      </c>
      <c r="C54">
        <v>276.5</v>
      </c>
      <c r="D54" t="s">
        <v>499</v>
      </c>
      <c r="E54" t="s">
        <v>500</v>
      </c>
      <c r="F54">
        <v>5</v>
      </c>
      <c r="G54" t="s">
        <v>415</v>
      </c>
      <c r="H54" t="s">
        <v>416</v>
      </c>
      <c r="I54">
        <v>1659112627.1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619.9818056915898</v>
      </c>
      <c r="AK54">
        <v>568.9630242424238</v>
      </c>
      <c r="AL54">
        <v>3.237066254163313</v>
      </c>
      <c r="AM54">
        <v>65.00448903359681</v>
      </c>
      <c r="AN54">
        <f>(AP54 - AO54 + DI54*1E3/(8.314*(DK54+273.15)) * AR54/DH54 * AQ54) * DH54/(100*CV54) * 1000/(1000 - AP54)</f>
        <v>0</v>
      </c>
      <c r="AO54">
        <v>18.44422016818182</v>
      </c>
      <c r="AP54">
        <v>23.55643757575756</v>
      </c>
      <c r="AQ54">
        <v>-0.0001023447300998313</v>
      </c>
      <c r="AR54">
        <v>88.8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417</v>
      </c>
      <c r="AY54" t="s">
        <v>417</v>
      </c>
      <c r="AZ54">
        <v>0</v>
      </c>
      <c r="BA54">
        <v>0</v>
      </c>
      <c r="BB54">
        <f>1-AZ54/BA54</f>
        <v>0</v>
      </c>
      <c r="BC54">
        <v>0</v>
      </c>
      <c r="BD54" t="s">
        <v>417</v>
      </c>
      <c r="BE54" t="s">
        <v>417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418</v>
      </c>
      <c r="CY54">
        <v>2</v>
      </c>
      <c r="CZ54" t="b">
        <v>1</v>
      </c>
      <c r="DA54">
        <v>1659112627.1</v>
      </c>
      <c r="DB54">
        <v>533.4331111111112</v>
      </c>
      <c r="DC54">
        <v>593.2518518518518</v>
      </c>
      <c r="DD54">
        <v>23.56095555555555</v>
      </c>
      <c r="DE54">
        <v>18.44897037037037</v>
      </c>
      <c r="DF54">
        <v>536.2321851851852</v>
      </c>
      <c r="DG54">
        <v>23.63907777777777</v>
      </c>
      <c r="DH54">
        <v>500.0331481481481</v>
      </c>
      <c r="DI54">
        <v>90.74056296296295</v>
      </c>
      <c r="DJ54">
        <v>0.09993816666666668</v>
      </c>
      <c r="DK54">
        <v>27.26522962962963</v>
      </c>
      <c r="DL54">
        <v>27.29088888888889</v>
      </c>
      <c r="DM54">
        <v>999.9000000000001</v>
      </c>
      <c r="DN54">
        <v>0</v>
      </c>
      <c r="DO54">
        <v>0</v>
      </c>
      <c r="DP54">
        <v>9999.369629629629</v>
      </c>
      <c r="DQ54">
        <v>0</v>
      </c>
      <c r="DR54">
        <v>7.763873703703704</v>
      </c>
      <c r="DS54">
        <v>-59.81873703703704</v>
      </c>
      <c r="DT54">
        <v>546.3044814814815</v>
      </c>
      <c r="DU54">
        <v>604.4023703703705</v>
      </c>
      <c r="DV54">
        <v>5.111974814814816</v>
      </c>
      <c r="DW54">
        <v>593.2518518518518</v>
      </c>
      <c r="DX54">
        <v>18.44897037037037</v>
      </c>
      <c r="DY54">
        <v>2.137933703703704</v>
      </c>
      <c r="DZ54">
        <v>1.67407037037037</v>
      </c>
      <c r="EA54">
        <v>18.50465925925926</v>
      </c>
      <c r="EB54">
        <v>14.65806296296296</v>
      </c>
      <c r="EC54">
        <v>2000.025925925926</v>
      </c>
      <c r="ED54">
        <v>0.9799975555555556</v>
      </c>
      <c r="EE54">
        <v>0.02000264444444444</v>
      </c>
      <c r="EF54">
        <v>0</v>
      </c>
      <c r="EG54">
        <v>735.1255555555557</v>
      </c>
      <c r="EH54">
        <v>5.00097</v>
      </c>
      <c r="EI54">
        <v>14637.39629629629</v>
      </c>
      <c r="EJ54">
        <v>16707.77777777778</v>
      </c>
      <c r="EK54">
        <v>37.75</v>
      </c>
      <c r="EL54">
        <v>38.21033333333333</v>
      </c>
      <c r="EM54">
        <v>37.625</v>
      </c>
      <c r="EN54">
        <v>37.937</v>
      </c>
      <c r="EO54">
        <v>38.437</v>
      </c>
      <c r="EP54">
        <v>1955.115925925926</v>
      </c>
      <c r="EQ54">
        <v>39.90592592592593</v>
      </c>
      <c r="ER54">
        <v>0</v>
      </c>
      <c r="ES54">
        <v>1659112634.6</v>
      </c>
      <c r="ET54">
        <v>0</v>
      </c>
      <c r="EU54">
        <v>735.2036399999998</v>
      </c>
      <c r="EV54">
        <v>12.13430772762717</v>
      </c>
      <c r="EW54">
        <v>275.2538465892968</v>
      </c>
      <c r="EX54">
        <v>14639.344</v>
      </c>
      <c r="EY54">
        <v>15</v>
      </c>
      <c r="EZ54">
        <v>0</v>
      </c>
      <c r="FA54" t="s">
        <v>419</v>
      </c>
      <c r="FB54">
        <v>1658962562</v>
      </c>
      <c r="FC54">
        <v>1658962559</v>
      </c>
      <c r="FD54">
        <v>0</v>
      </c>
      <c r="FE54">
        <v>0.025</v>
      </c>
      <c r="FF54">
        <v>-0.013</v>
      </c>
      <c r="FG54">
        <v>-1.97</v>
      </c>
      <c r="FH54">
        <v>-0.111</v>
      </c>
      <c r="FI54">
        <v>420</v>
      </c>
      <c r="FJ54">
        <v>18</v>
      </c>
      <c r="FK54">
        <v>0.6899999999999999</v>
      </c>
      <c r="FL54">
        <v>0.5</v>
      </c>
      <c r="FM54">
        <v>-59.13550487804878</v>
      </c>
      <c r="FN54">
        <v>-11.69242787456437</v>
      </c>
      <c r="FO54">
        <v>1.153173914696816</v>
      </c>
      <c r="FP54">
        <v>0</v>
      </c>
      <c r="FQ54">
        <v>734.2742058823529</v>
      </c>
      <c r="FR54">
        <v>13.95353704782035</v>
      </c>
      <c r="FS54">
        <v>1.391861212220189</v>
      </c>
      <c r="FT54">
        <v>0</v>
      </c>
      <c r="FU54">
        <v>5.105123902439025</v>
      </c>
      <c r="FV54">
        <v>0.102756167247384</v>
      </c>
      <c r="FW54">
        <v>0.01165059422289611</v>
      </c>
      <c r="FX54">
        <v>0</v>
      </c>
      <c r="FY54">
        <v>0</v>
      </c>
      <c r="FZ54">
        <v>3</v>
      </c>
      <c r="GA54" t="s">
        <v>462</v>
      </c>
      <c r="GB54">
        <v>2.98314</v>
      </c>
      <c r="GC54">
        <v>2.71579</v>
      </c>
      <c r="GD54">
        <v>0.117087</v>
      </c>
      <c r="GE54">
        <v>0.12432</v>
      </c>
      <c r="GF54">
        <v>0.10645</v>
      </c>
      <c r="GG54">
        <v>0.087982</v>
      </c>
      <c r="GH54">
        <v>27952.8</v>
      </c>
      <c r="GI54">
        <v>27866.7</v>
      </c>
      <c r="GJ54">
        <v>29424.3</v>
      </c>
      <c r="GK54">
        <v>29430.1</v>
      </c>
      <c r="GL54">
        <v>34819.9</v>
      </c>
      <c r="GM54">
        <v>35676.9</v>
      </c>
      <c r="GN54">
        <v>41439.3</v>
      </c>
      <c r="GO54">
        <v>41930</v>
      </c>
      <c r="GP54">
        <v>1.95575</v>
      </c>
      <c r="GQ54">
        <v>1.92232</v>
      </c>
      <c r="GR54">
        <v>0.103563</v>
      </c>
      <c r="GS54">
        <v>0</v>
      </c>
      <c r="GT54">
        <v>25.5929</v>
      </c>
      <c r="GU54">
        <v>999.9</v>
      </c>
      <c r="GV54">
        <v>53.4</v>
      </c>
      <c r="GW54">
        <v>29.4</v>
      </c>
      <c r="GX54">
        <v>24.2189</v>
      </c>
      <c r="GY54">
        <v>63.5624</v>
      </c>
      <c r="GZ54">
        <v>33.7139</v>
      </c>
      <c r="HA54">
        <v>1</v>
      </c>
      <c r="HB54">
        <v>-0.0656784</v>
      </c>
      <c r="HC54">
        <v>0.40613</v>
      </c>
      <c r="HD54">
        <v>20.3844</v>
      </c>
      <c r="HE54">
        <v>5.21654</v>
      </c>
      <c r="HF54">
        <v>12.0099</v>
      </c>
      <c r="HG54">
        <v>4.98895</v>
      </c>
      <c r="HH54">
        <v>3.28855</v>
      </c>
      <c r="HI54">
        <v>9999</v>
      </c>
      <c r="HJ54">
        <v>9999</v>
      </c>
      <c r="HK54">
        <v>9999</v>
      </c>
      <c r="HL54">
        <v>172.4</v>
      </c>
      <c r="HM54">
        <v>1.86707</v>
      </c>
      <c r="HN54">
        <v>1.86615</v>
      </c>
      <c r="HO54">
        <v>1.86565</v>
      </c>
      <c r="HP54">
        <v>1.86554</v>
      </c>
      <c r="HQ54">
        <v>1.86737</v>
      </c>
      <c r="HR54">
        <v>1.86994</v>
      </c>
      <c r="HS54">
        <v>1.86854</v>
      </c>
      <c r="HT54">
        <v>1.86997</v>
      </c>
      <c r="HU54">
        <v>0</v>
      </c>
      <c r="HV54">
        <v>0</v>
      </c>
      <c r="HW54">
        <v>0</v>
      </c>
      <c r="HX54">
        <v>0</v>
      </c>
      <c r="HY54" t="s">
        <v>421</v>
      </c>
      <c r="HZ54" t="s">
        <v>422</v>
      </c>
      <c r="IA54" t="s">
        <v>423</v>
      </c>
      <c r="IB54" t="s">
        <v>423</v>
      </c>
      <c r="IC54" t="s">
        <v>423</v>
      </c>
      <c r="ID54" t="s">
        <v>423</v>
      </c>
      <c r="IE54">
        <v>0</v>
      </c>
      <c r="IF54">
        <v>100</v>
      </c>
      <c r="IG54">
        <v>100</v>
      </c>
      <c r="IH54">
        <v>-2.847</v>
      </c>
      <c r="II54">
        <v>-0.07820000000000001</v>
      </c>
      <c r="IJ54">
        <v>-1.577111384215205</v>
      </c>
      <c r="IK54">
        <v>-0.002609718516926934</v>
      </c>
      <c r="IL54">
        <v>7.477057286243006E-07</v>
      </c>
      <c r="IM54">
        <v>-2.446628426827821E-10</v>
      </c>
      <c r="IN54">
        <v>-0.2036813970316619</v>
      </c>
      <c r="IO54">
        <v>-0.007460779758470672</v>
      </c>
      <c r="IP54">
        <v>0.0009378809001863145</v>
      </c>
      <c r="IQ54">
        <v>-1.681860573090938E-05</v>
      </c>
      <c r="IR54">
        <v>18</v>
      </c>
      <c r="IS54">
        <v>2242</v>
      </c>
      <c r="IT54">
        <v>1</v>
      </c>
      <c r="IU54">
        <v>24</v>
      </c>
      <c r="IV54">
        <v>2501.2</v>
      </c>
      <c r="IW54">
        <v>2501.3</v>
      </c>
      <c r="IX54">
        <v>1.4502</v>
      </c>
      <c r="IY54">
        <v>2.2229</v>
      </c>
      <c r="IZ54">
        <v>1.39648</v>
      </c>
      <c r="JA54">
        <v>2.34619</v>
      </c>
      <c r="JB54">
        <v>1.49536</v>
      </c>
      <c r="JC54">
        <v>2.36816</v>
      </c>
      <c r="JD54">
        <v>33.9413</v>
      </c>
      <c r="JE54">
        <v>15.0076</v>
      </c>
      <c r="JF54">
        <v>18</v>
      </c>
      <c r="JG54">
        <v>517.474</v>
      </c>
      <c r="JH54">
        <v>451.601</v>
      </c>
      <c r="JI54">
        <v>24.9998</v>
      </c>
      <c r="JJ54">
        <v>26.5114</v>
      </c>
      <c r="JK54">
        <v>30.0002</v>
      </c>
      <c r="JL54">
        <v>26.4537</v>
      </c>
      <c r="JM54">
        <v>26.3876</v>
      </c>
      <c r="JN54">
        <v>29.03</v>
      </c>
      <c r="JO54">
        <v>26.0772</v>
      </c>
      <c r="JP54">
        <v>66.9564</v>
      </c>
      <c r="JQ54">
        <v>25</v>
      </c>
      <c r="JR54">
        <v>640.723</v>
      </c>
      <c r="JS54">
        <v>18.4624</v>
      </c>
      <c r="JT54">
        <v>100.611</v>
      </c>
      <c r="JU54">
        <v>100.71</v>
      </c>
    </row>
    <row r="55" spans="1:281">
      <c r="A55">
        <v>39</v>
      </c>
      <c r="B55">
        <v>1659112639.6</v>
      </c>
      <c r="C55">
        <v>281.5</v>
      </c>
      <c r="D55" t="s">
        <v>501</v>
      </c>
      <c r="E55" t="s">
        <v>502</v>
      </c>
      <c r="F55">
        <v>5</v>
      </c>
      <c r="G55" t="s">
        <v>415</v>
      </c>
      <c r="H55" t="s">
        <v>416</v>
      </c>
      <c r="I55">
        <v>1659112631.814285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637.0453536097862</v>
      </c>
      <c r="AK55">
        <v>585.1678909090905</v>
      </c>
      <c r="AL55">
        <v>3.242974842609674</v>
      </c>
      <c r="AM55">
        <v>65.00448903359681</v>
      </c>
      <c r="AN55">
        <f>(AP55 - AO55 + DI55*1E3/(8.314*(DK55+273.15)) * AR55/DH55 * AQ55) * DH55/(100*CV55) * 1000/(1000 - AP55)</f>
        <v>0</v>
      </c>
      <c r="AO55">
        <v>18.4472200130303</v>
      </c>
      <c r="AP55">
        <v>23.55784666666666</v>
      </c>
      <c r="AQ55">
        <v>4.704439063740621E-05</v>
      </c>
      <c r="AR55">
        <v>88.8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417</v>
      </c>
      <c r="AY55" t="s">
        <v>417</v>
      </c>
      <c r="AZ55">
        <v>0</v>
      </c>
      <c r="BA55">
        <v>0</v>
      </c>
      <c r="BB55">
        <f>1-AZ55/BA55</f>
        <v>0</v>
      </c>
      <c r="BC55">
        <v>0</v>
      </c>
      <c r="BD55" t="s">
        <v>417</v>
      </c>
      <c r="BE55" t="s">
        <v>417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418</v>
      </c>
      <c r="CY55">
        <v>2</v>
      </c>
      <c r="CZ55" t="b">
        <v>1</v>
      </c>
      <c r="DA55">
        <v>1659112631.814285</v>
      </c>
      <c r="DB55">
        <v>548.3336071428573</v>
      </c>
      <c r="DC55">
        <v>609.0512499999999</v>
      </c>
      <c r="DD55">
        <v>23.55869999999999</v>
      </c>
      <c r="DE55">
        <v>18.44551071428572</v>
      </c>
      <c r="DF55">
        <v>551.1628214285714</v>
      </c>
      <c r="DG55">
        <v>23.63684285714286</v>
      </c>
      <c r="DH55">
        <v>500.0384642857143</v>
      </c>
      <c r="DI55">
        <v>90.7405357142857</v>
      </c>
      <c r="DJ55">
        <v>0.09998306785714285</v>
      </c>
      <c r="DK55">
        <v>27.26520357142857</v>
      </c>
      <c r="DL55">
        <v>27.288975</v>
      </c>
      <c r="DM55">
        <v>999.9000000000002</v>
      </c>
      <c r="DN55">
        <v>0</v>
      </c>
      <c r="DO55">
        <v>0</v>
      </c>
      <c r="DP55">
        <v>10000.03678571429</v>
      </c>
      <c r="DQ55">
        <v>0</v>
      </c>
      <c r="DR55">
        <v>7.762361071428571</v>
      </c>
      <c r="DS55">
        <v>-60.71766785714285</v>
      </c>
      <c r="DT55">
        <v>561.56325</v>
      </c>
      <c r="DU55">
        <v>620.4966428571428</v>
      </c>
      <c r="DV55">
        <v>5.113186071428572</v>
      </c>
      <c r="DW55">
        <v>609.0512499999999</v>
      </c>
      <c r="DX55">
        <v>18.44551071428572</v>
      </c>
      <c r="DY55">
        <v>2.137728571428572</v>
      </c>
      <c r="DZ55">
        <v>1.673755357142857</v>
      </c>
      <c r="EA55">
        <v>18.503125</v>
      </c>
      <c r="EB55">
        <v>14.65514642857143</v>
      </c>
      <c r="EC55">
        <v>2000.023928571429</v>
      </c>
      <c r="ED55">
        <v>0.9799974285714287</v>
      </c>
      <c r="EE55">
        <v>0.02000277142857143</v>
      </c>
      <c r="EF55">
        <v>0</v>
      </c>
      <c r="EG55">
        <v>736.1607499999999</v>
      </c>
      <c r="EH55">
        <v>5.00097</v>
      </c>
      <c r="EI55">
        <v>14658.35357142857</v>
      </c>
      <c r="EJ55">
        <v>16707.76428571429</v>
      </c>
      <c r="EK55">
        <v>37.75</v>
      </c>
      <c r="EL55">
        <v>38.20049999999999</v>
      </c>
      <c r="EM55">
        <v>37.625</v>
      </c>
      <c r="EN55">
        <v>37.937</v>
      </c>
      <c r="EO55">
        <v>38.437</v>
      </c>
      <c r="EP55">
        <v>1955.113928571429</v>
      </c>
      <c r="EQ55">
        <v>39.90821428571429</v>
      </c>
      <c r="ER55">
        <v>0</v>
      </c>
      <c r="ES55">
        <v>1659112639.4</v>
      </c>
      <c r="ET55">
        <v>0</v>
      </c>
      <c r="EU55">
        <v>736.2439599999999</v>
      </c>
      <c r="EV55">
        <v>12.73392306457584</v>
      </c>
      <c r="EW55">
        <v>255.8461534542123</v>
      </c>
      <c r="EX55">
        <v>14660.592</v>
      </c>
      <c r="EY55">
        <v>15</v>
      </c>
      <c r="EZ55">
        <v>0</v>
      </c>
      <c r="FA55" t="s">
        <v>419</v>
      </c>
      <c r="FB55">
        <v>1658962562</v>
      </c>
      <c r="FC55">
        <v>1658962559</v>
      </c>
      <c r="FD55">
        <v>0</v>
      </c>
      <c r="FE55">
        <v>0.025</v>
      </c>
      <c r="FF55">
        <v>-0.013</v>
      </c>
      <c r="FG55">
        <v>-1.97</v>
      </c>
      <c r="FH55">
        <v>-0.111</v>
      </c>
      <c r="FI55">
        <v>420</v>
      </c>
      <c r="FJ55">
        <v>18</v>
      </c>
      <c r="FK55">
        <v>0.6899999999999999</v>
      </c>
      <c r="FL55">
        <v>0.5</v>
      </c>
      <c r="FM55">
        <v>-60.2473525</v>
      </c>
      <c r="FN55">
        <v>-11.53757560975593</v>
      </c>
      <c r="FO55">
        <v>1.110165110690184</v>
      </c>
      <c r="FP55">
        <v>0</v>
      </c>
      <c r="FQ55">
        <v>735.5513823529411</v>
      </c>
      <c r="FR55">
        <v>12.910786867278</v>
      </c>
      <c r="FS55">
        <v>1.287329360815636</v>
      </c>
      <c r="FT55">
        <v>0</v>
      </c>
      <c r="FU55">
        <v>5.111236</v>
      </c>
      <c r="FV55">
        <v>0.01559212007503415</v>
      </c>
      <c r="FW55">
        <v>0.005699875788120299</v>
      </c>
      <c r="FX55">
        <v>1</v>
      </c>
      <c r="FY55">
        <v>1</v>
      </c>
      <c r="FZ55">
        <v>3</v>
      </c>
      <c r="GA55" t="s">
        <v>426</v>
      </c>
      <c r="GB55">
        <v>2.98316</v>
      </c>
      <c r="GC55">
        <v>2.71572</v>
      </c>
      <c r="GD55">
        <v>0.119433</v>
      </c>
      <c r="GE55">
        <v>0.126645</v>
      </c>
      <c r="GF55">
        <v>0.106453</v>
      </c>
      <c r="GG55">
        <v>0.0879882</v>
      </c>
      <c r="GH55">
        <v>27878.8</v>
      </c>
      <c r="GI55">
        <v>27793</v>
      </c>
      <c r="GJ55">
        <v>29424.6</v>
      </c>
      <c r="GK55">
        <v>29430.4</v>
      </c>
      <c r="GL55">
        <v>34820.3</v>
      </c>
      <c r="GM55">
        <v>35677.3</v>
      </c>
      <c r="GN55">
        <v>41439.8</v>
      </c>
      <c r="GO55">
        <v>41930.6</v>
      </c>
      <c r="GP55">
        <v>1.9559</v>
      </c>
      <c r="GQ55">
        <v>1.92215</v>
      </c>
      <c r="GR55">
        <v>0.103302</v>
      </c>
      <c r="GS55">
        <v>0</v>
      </c>
      <c r="GT55">
        <v>25.5951</v>
      </c>
      <c r="GU55">
        <v>999.9</v>
      </c>
      <c r="GV55">
        <v>53.4</v>
      </c>
      <c r="GW55">
        <v>29.4</v>
      </c>
      <c r="GX55">
        <v>24.222</v>
      </c>
      <c r="GY55">
        <v>63.3024</v>
      </c>
      <c r="GZ55">
        <v>33.5256</v>
      </c>
      <c r="HA55">
        <v>1</v>
      </c>
      <c r="HB55">
        <v>-0.0661611</v>
      </c>
      <c r="HC55">
        <v>0.405433</v>
      </c>
      <c r="HD55">
        <v>20.3845</v>
      </c>
      <c r="HE55">
        <v>5.21684</v>
      </c>
      <c r="HF55">
        <v>12.0099</v>
      </c>
      <c r="HG55">
        <v>4.989</v>
      </c>
      <c r="HH55">
        <v>3.28855</v>
      </c>
      <c r="HI55">
        <v>9999</v>
      </c>
      <c r="HJ55">
        <v>9999</v>
      </c>
      <c r="HK55">
        <v>9999</v>
      </c>
      <c r="HL55">
        <v>172.4</v>
      </c>
      <c r="HM55">
        <v>1.86707</v>
      </c>
      <c r="HN55">
        <v>1.86616</v>
      </c>
      <c r="HO55">
        <v>1.86564</v>
      </c>
      <c r="HP55">
        <v>1.86555</v>
      </c>
      <c r="HQ55">
        <v>1.86737</v>
      </c>
      <c r="HR55">
        <v>1.86994</v>
      </c>
      <c r="HS55">
        <v>1.86852</v>
      </c>
      <c r="HT55">
        <v>1.86996</v>
      </c>
      <c r="HU55">
        <v>0</v>
      </c>
      <c r="HV55">
        <v>0</v>
      </c>
      <c r="HW55">
        <v>0</v>
      </c>
      <c r="HX55">
        <v>0</v>
      </c>
      <c r="HY55" t="s">
        <v>421</v>
      </c>
      <c r="HZ55" t="s">
        <v>422</v>
      </c>
      <c r="IA55" t="s">
        <v>423</v>
      </c>
      <c r="IB55" t="s">
        <v>423</v>
      </c>
      <c r="IC55" t="s">
        <v>423</v>
      </c>
      <c r="ID55" t="s">
        <v>423</v>
      </c>
      <c r="IE55">
        <v>0</v>
      </c>
      <c r="IF55">
        <v>100</v>
      </c>
      <c r="IG55">
        <v>100</v>
      </c>
      <c r="IH55">
        <v>-2.878</v>
      </c>
      <c r="II55">
        <v>-0.0781</v>
      </c>
      <c r="IJ55">
        <v>-1.577111384215205</v>
      </c>
      <c r="IK55">
        <v>-0.002609718516926934</v>
      </c>
      <c r="IL55">
        <v>7.477057286243006E-07</v>
      </c>
      <c r="IM55">
        <v>-2.446628426827821E-10</v>
      </c>
      <c r="IN55">
        <v>-0.2036813970316619</v>
      </c>
      <c r="IO55">
        <v>-0.007460779758470672</v>
      </c>
      <c r="IP55">
        <v>0.0009378809001863145</v>
      </c>
      <c r="IQ55">
        <v>-1.681860573090938E-05</v>
      </c>
      <c r="IR55">
        <v>18</v>
      </c>
      <c r="IS55">
        <v>2242</v>
      </c>
      <c r="IT55">
        <v>1</v>
      </c>
      <c r="IU55">
        <v>24</v>
      </c>
      <c r="IV55">
        <v>2501.3</v>
      </c>
      <c r="IW55">
        <v>2501.3</v>
      </c>
      <c r="IX55">
        <v>1.47949</v>
      </c>
      <c r="IY55">
        <v>2.20947</v>
      </c>
      <c r="IZ55">
        <v>1.39648</v>
      </c>
      <c r="JA55">
        <v>2.34741</v>
      </c>
      <c r="JB55">
        <v>1.49536</v>
      </c>
      <c r="JC55">
        <v>2.36816</v>
      </c>
      <c r="JD55">
        <v>33.9413</v>
      </c>
      <c r="JE55">
        <v>15.0251</v>
      </c>
      <c r="JF55">
        <v>18</v>
      </c>
      <c r="JG55">
        <v>517.582</v>
      </c>
      <c r="JH55">
        <v>451.499</v>
      </c>
      <c r="JI55">
        <v>24.9998</v>
      </c>
      <c r="JJ55">
        <v>26.5131</v>
      </c>
      <c r="JK55">
        <v>30.0001</v>
      </c>
      <c r="JL55">
        <v>26.4548</v>
      </c>
      <c r="JM55">
        <v>26.3883</v>
      </c>
      <c r="JN55">
        <v>29.6124</v>
      </c>
      <c r="JO55">
        <v>26.0772</v>
      </c>
      <c r="JP55">
        <v>66.9564</v>
      </c>
      <c r="JQ55">
        <v>25</v>
      </c>
      <c r="JR55">
        <v>654.081</v>
      </c>
      <c r="JS55">
        <v>18.4624</v>
      </c>
      <c r="JT55">
        <v>100.613</v>
      </c>
      <c r="JU55">
        <v>100.711</v>
      </c>
    </row>
    <row r="56" spans="1:281">
      <c r="A56">
        <v>40</v>
      </c>
      <c r="B56">
        <v>1659112644.6</v>
      </c>
      <c r="C56">
        <v>286.5</v>
      </c>
      <c r="D56" t="s">
        <v>503</v>
      </c>
      <c r="E56" t="s">
        <v>504</v>
      </c>
      <c r="F56">
        <v>5</v>
      </c>
      <c r="G56" t="s">
        <v>415</v>
      </c>
      <c r="H56" t="s">
        <v>416</v>
      </c>
      <c r="I56">
        <v>1659112637.1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654.1053718206051</v>
      </c>
      <c r="AK56">
        <v>601.4278000000002</v>
      </c>
      <c r="AL56">
        <v>3.252637384244264</v>
      </c>
      <c r="AM56">
        <v>65.00448903359681</v>
      </c>
      <c r="AN56">
        <f>(AP56 - AO56 + DI56*1E3/(8.314*(DK56+273.15)) * AR56/DH56 * AQ56) * DH56/(100*CV56) * 1000/(1000 - AP56)</f>
        <v>0</v>
      </c>
      <c r="AO56">
        <v>18.4492716030303</v>
      </c>
      <c r="AP56">
        <v>23.55873454545454</v>
      </c>
      <c r="AQ56">
        <v>-3.899215760087496E-05</v>
      </c>
      <c r="AR56">
        <v>88.8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417</v>
      </c>
      <c r="AY56" t="s">
        <v>417</v>
      </c>
      <c r="AZ56">
        <v>0</v>
      </c>
      <c r="BA56">
        <v>0</v>
      </c>
      <c r="BB56">
        <f>1-AZ56/BA56</f>
        <v>0</v>
      </c>
      <c r="BC56">
        <v>0</v>
      </c>
      <c r="BD56" t="s">
        <v>417</v>
      </c>
      <c r="BE56" t="s">
        <v>417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418</v>
      </c>
      <c r="CY56">
        <v>2</v>
      </c>
      <c r="CZ56" t="b">
        <v>1</v>
      </c>
      <c r="DA56">
        <v>1659112637.1</v>
      </c>
      <c r="DB56">
        <v>565.0667407407408</v>
      </c>
      <c r="DC56">
        <v>626.7796296296297</v>
      </c>
      <c r="DD56">
        <v>23.55777407407407</v>
      </c>
      <c r="DE56">
        <v>18.44706296296296</v>
      </c>
      <c r="DF56">
        <v>567.9295185185185</v>
      </c>
      <c r="DG56">
        <v>23.63592222222223</v>
      </c>
      <c r="DH56">
        <v>500.0448888888889</v>
      </c>
      <c r="DI56">
        <v>90.74064444444446</v>
      </c>
      <c r="DJ56">
        <v>0.0999966962962963</v>
      </c>
      <c r="DK56">
        <v>27.26474444444445</v>
      </c>
      <c r="DL56">
        <v>27.28662222222222</v>
      </c>
      <c r="DM56">
        <v>999.9000000000001</v>
      </c>
      <c r="DN56">
        <v>0</v>
      </c>
      <c r="DO56">
        <v>0</v>
      </c>
      <c r="DP56">
        <v>10003.16407407408</v>
      </c>
      <c r="DQ56">
        <v>0</v>
      </c>
      <c r="DR56">
        <v>7.768713333333334</v>
      </c>
      <c r="DS56">
        <v>-61.71292592592593</v>
      </c>
      <c r="DT56">
        <v>578.6995555555555</v>
      </c>
      <c r="DU56">
        <v>638.5591111111111</v>
      </c>
      <c r="DV56">
        <v>5.110708148148148</v>
      </c>
      <c r="DW56">
        <v>626.7796296296297</v>
      </c>
      <c r="DX56">
        <v>18.44706296296296</v>
      </c>
      <c r="DY56">
        <v>2.137647037037037</v>
      </c>
      <c r="DZ56">
        <v>1.673898518518519</v>
      </c>
      <c r="EA56">
        <v>18.50251481481482</v>
      </c>
      <c r="EB56">
        <v>14.65647037037037</v>
      </c>
      <c r="EC56">
        <v>2000.024814814815</v>
      </c>
      <c r="ED56">
        <v>0.9799973333333334</v>
      </c>
      <c r="EE56">
        <v>0.02000286666666666</v>
      </c>
      <c r="EF56">
        <v>0</v>
      </c>
      <c r="EG56">
        <v>737.2811111111113</v>
      </c>
      <c r="EH56">
        <v>5.00097</v>
      </c>
      <c r="EI56">
        <v>14680.05555555555</v>
      </c>
      <c r="EJ56">
        <v>16707.77777777778</v>
      </c>
      <c r="EK56">
        <v>37.75</v>
      </c>
      <c r="EL56">
        <v>38.19633333333333</v>
      </c>
      <c r="EM56">
        <v>37.625</v>
      </c>
      <c r="EN56">
        <v>37.937</v>
      </c>
      <c r="EO56">
        <v>38.437</v>
      </c>
      <c r="EP56">
        <v>1955.114814814815</v>
      </c>
      <c r="EQ56">
        <v>39.91</v>
      </c>
      <c r="ER56">
        <v>0</v>
      </c>
      <c r="ES56">
        <v>1659112644.2</v>
      </c>
      <c r="ET56">
        <v>0</v>
      </c>
      <c r="EU56">
        <v>737.2560800000001</v>
      </c>
      <c r="EV56">
        <v>12.20915385408296</v>
      </c>
      <c r="EW56">
        <v>230.8153846202707</v>
      </c>
      <c r="EX56">
        <v>14680.176</v>
      </c>
      <c r="EY56">
        <v>15</v>
      </c>
      <c r="EZ56">
        <v>0</v>
      </c>
      <c r="FA56" t="s">
        <v>419</v>
      </c>
      <c r="FB56">
        <v>1658962562</v>
      </c>
      <c r="FC56">
        <v>1658962559</v>
      </c>
      <c r="FD56">
        <v>0</v>
      </c>
      <c r="FE56">
        <v>0.025</v>
      </c>
      <c r="FF56">
        <v>-0.013</v>
      </c>
      <c r="FG56">
        <v>-1.97</v>
      </c>
      <c r="FH56">
        <v>-0.111</v>
      </c>
      <c r="FI56">
        <v>420</v>
      </c>
      <c r="FJ56">
        <v>18</v>
      </c>
      <c r="FK56">
        <v>0.6899999999999999</v>
      </c>
      <c r="FL56">
        <v>0.5</v>
      </c>
      <c r="FM56">
        <v>-61.1877475</v>
      </c>
      <c r="FN56">
        <v>-11.29267879924948</v>
      </c>
      <c r="FO56">
        <v>1.086884061891493</v>
      </c>
      <c r="FP56">
        <v>0</v>
      </c>
      <c r="FQ56">
        <v>736.6796764705882</v>
      </c>
      <c r="FR56">
        <v>12.44374332802432</v>
      </c>
      <c r="FS56">
        <v>1.243320736637269</v>
      </c>
      <c r="FT56">
        <v>0</v>
      </c>
      <c r="FU56">
        <v>5.11228875</v>
      </c>
      <c r="FV56">
        <v>-0.02873909943715973</v>
      </c>
      <c r="FW56">
        <v>0.003053677444901495</v>
      </c>
      <c r="FX56">
        <v>1</v>
      </c>
      <c r="FY56">
        <v>1</v>
      </c>
      <c r="FZ56">
        <v>3</v>
      </c>
      <c r="GA56" t="s">
        <v>426</v>
      </c>
      <c r="GB56">
        <v>2.98311</v>
      </c>
      <c r="GC56">
        <v>2.71562</v>
      </c>
      <c r="GD56">
        <v>0.121757</v>
      </c>
      <c r="GE56">
        <v>0.128963</v>
      </c>
      <c r="GF56">
        <v>0.106452</v>
      </c>
      <c r="GG56">
        <v>0.08798599999999999</v>
      </c>
      <c r="GH56">
        <v>27805.4</v>
      </c>
      <c r="GI56">
        <v>27719</v>
      </c>
      <c r="GJ56">
        <v>29424.8</v>
      </c>
      <c r="GK56">
        <v>29430.2</v>
      </c>
      <c r="GL56">
        <v>34820.6</v>
      </c>
      <c r="GM56">
        <v>35677</v>
      </c>
      <c r="GN56">
        <v>41440.1</v>
      </c>
      <c r="GO56">
        <v>41930.1</v>
      </c>
      <c r="GP56">
        <v>1.95565</v>
      </c>
      <c r="GQ56">
        <v>1.92215</v>
      </c>
      <c r="GR56">
        <v>0.102632</v>
      </c>
      <c r="GS56">
        <v>0</v>
      </c>
      <c r="GT56">
        <v>25.5971</v>
      </c>
      <c r="GU56">
        <v>999.9</v>
      </c>
      <c r="GV56">
        <v>53.4</v>
      </c>
      <c r="GW56">
        <v>29.4</v>
      </c>
      <c r="GX56">
        <v>24.2221</v>
      </c>
      <c r="GY56">
        <v>63.5224</v>
      </c>
      <c r="GZ56">
        <v>33.6979</v>
      </c>
      <c r="HA56">
        <v>1</v>
      </c>
      <c r="HB56">
        <v>-0.06589680000000001</v>
      </c>
      <c r="HC56">
        <v>0.404281</v>
      </c>
      <c r="HD56">
        <v>20.3845</v>
      </c>
      <c r="HE56">
        <v>5.21699</v>
      </c>
      <c r="HF56">
        <v>12.0099</v>
      </c>
      <c r="HG56">
        <v>4.9886</v>
      </c>
      <c r="HH56">
        <v>3.28845</v>
      </c>
      <c r="HI56">
        <v>9999</v>
      </c>
      <c r="HJ56">
        <v>9999</v>
      </c>
      <c r="HK56">
        <v>9999</v>
      </c>
      <c r="HL56">
        <v>172.4</v>
      </c>
      <c r="HM56">
        <v>1.86707</v>
      </c>
      <c r="HN56">
        <v>1.86615</v>
      </c>
      <c r="HO56">
        <v>1.86562</v>
      </c>
      <c r="HP56">
        <v>1.86554</v>
      </c>
      <c r="HQ56">
        <v>1.86737</v>
      </c>
      <c r="HR56">
        <v>1.86993</v>
      </c>
      <c r="HS56">
        <v>1.86857</v>
      </c>
      <c r="HT56">
        <v>1.86996</v>
      </c>
      <c r="HU56">
        <v>0</v>
      </c>
      <c r="HV56">
        <v>0</v>
      </c>
      <c r="HW56">
        <v>0</v>
      </c>
      <c r="HX56">
        <v>0</v>
      </c>
      <c r="HY56" t="s">
        <v>421</v>
      </c>
      <c r="HZ56" t="s">
        <v>422</v>
      </c>
      <c r="IA56" t="s">
        <v>423</v>
      </c>
      <c r="IB56" t="s">
        <v>423</v>
      </c>
      <c r="IC56" t="s">
        <v>423</v>
      </c>
      <c r="ID56" t="s">
        <v>423</v>
      </c>
      <c r="IE56">
        <v>0</v>
      </c>
      <c r="IF56">
        <v>100</v>
      </c>
      <c r="IG56">
        <v>100</v>
      </c>
      <c r="IH56">
        <v>-2.91</v>
      </c>
      <c r="II56">
        <v>-0.07820000000000001</v>
      </c>
      <c r="IJ56">
        <v>-1.577111384215205</v>
      </c>
      <c r="IK56">
        <v>-0.002609718516926934</v>
      </c>
      <c r="IL56">
        <v>7.477057286243006E-07</v>
      </c>
      <c r="IM56">
        <v>-2.446628426827821E-10</v>
      </c>
      <c r="IN56">
        <v>-0.2036813970316619</v>
      </c>
      <c r="IO56">
        <v>-0.007460779758470672</v>
      </c>
      <c r="IP56">
        <v>0.0009378809001863145</v>
      </c>
      <c r="IQ56">
        <v>-1.681860573090938E-05</v>
      </c>
      <c r="IR56">
        <v>18</v>
      </c>
      <c r="IS56">
        <v>2242</v>
      </c>
      <c r="IT56">
        <v>1</v>
      </c>
      <c r="IU56">
        <v>24</v>
      </c>
      <c r="IV56">
        <v>2501.4</v>
      </c>
      <c r="IW56">
        <v>2501.4</v>
      </c>
      <c r="IX56">
        <v>1.51123</v>
      </c>
      <c r="IY56">
        <v>2.21558</v>
      </c>
      <c r="IZ56">
        <v>1.39648</v>
      </c>
      <c r="JA56">
        <v>2.34497</v>
      </c>
      <c r="JB56">
        <v>1.49536</v>
      </c>
      <c r="JC56">
        <v>2.37183</v>
      </c>
      <c r="JD56">
        <v>33.9413</v>
      </c>
      <c r="JE56">
        <v>15.0164</v>
      </c>
      <c r="JF56">
        <v>18</v>
      </c>
      <c r="JG56">
        <v>517.429</v>
      </c>
      <c r="JH56">
        <v>451.506</v>
      </c>
      <c r="JI56">
        <v>24.9997</v>
      </c>
      <c r="JJ56">
        <v>26.5137</v>
      </c>
      <c r="JK56">
        <v>30</v>
      </c>
      <c r="JL56">
        <v>26.4559</v>
      </c>
      <c r="JM56">
        <v>26.3893</v>
      </c>
      <c r="JN56">
        <v>30.2492</v>
      </c>
      <c r="JO56">
        <v>26.0772</v>
      </c>
      <c r="JP56">
        <v>66.57899999999999</v>
      </c>
      <c r="JQ56">
        <v>25</v>
      </c>
      <c r="JR56">
        <v>674.117</v>
      </c>
      <c r="JS56">
        <v>18.4624</v>
      </c>
      <c r="JT56">
        <v>100.613</v>
      </c>
      <c r="JU56">
        <v>100.71</v>
      </c>
    </row>
    <row r="57" spans="1:281">
      <c r="A57">
        <v>41</v>
      </c>
      <c r="B57">
        <v>1659112649.6</v>
      </c>
      <c r="C57">
        <v>291.5</v>
      </c>
      <c r="D57" t="s">
        <v>505</v>
      </c>
      <c r="E57" t="s">
        <v>506</v>
      </c>
      <c r="F57">
        <v>5</v>
      </c>
      <c r="G57" t="s">
        <v>415</v>
      </c>
      <c r="H57" t="s">
        <v>416</v>
      </c>
      <c r="I57">
        <v>1659112641.814285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671.2171884778531</v>
      </c>
      <c r="AK57">
        <v>617.852436363636</v>
      </c>
      <c r="AL57">
        <v>3.288232565387067</v>
      </c>
      <c r="AM57">
        <v>65.00448903359681</v>
      </c>
      <c r="AN57">
        <f>(AP57 - AO57 + DI57*1E3/(8.314*(DK57+273.15)) * AR57/DH57 * AQ57) * DH57/(100*CV57) * 1000/(1000 - AP57)</f>
        <v>0</v>
      </c>
      <c r="AO57">
        <v>18.43393646151516</v>
      </c>
      <c r="AP57">
        <v>23.5544303030303</v>
      </c>
      <c r="AQ57">
        <v>-3.62500958948895E-05</v>
      </c>
      <c r="AR57">
        <v>88.8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417</v>
      </c>
      <c r="AY57" t="s">
        <v>417</v>
      </c>
      <c r="AZ57">
        <v>0</v>
      </c>
      <c r="BA57">
        <v>0</v>
      </c>
      <c r="BB57">
        <f>1-AZ57/BA57</f>
        <v>0</v>
      </c>
      <c r="BC57">
        <v>0</v>
      </c>
      <c r="BD57" t="s">
        <v>417</v>
      </c>
      <c r="BE57" t="s">
        <v>417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418</v>
      </c>
      <c r="CY57">
        <v>2</v>
      </c>
      <c r="CZ57" t="b">
        <v>1</v>
      </c>
      <c r="DA57">
        <v>1659112641.814285</v>
      </c>
      <c r="DB57">
        <v>580.0375357142857</v>
      </c>
      <c r="DC57">
        <v>642.5895</v>
      </c>
      <c r="DD57">
        <v>23.5576</v>
      </c>
      <c r="DE57">
        <v>18.44128928571429</v>
      </c>
      <c r="DF57">
        <v>582.93025</v>
      </c>
      <c r="DG57">
        <v>23.63575357142857</v>
      </c>
      <c r="DH57">
        <v>500.0572857142857</v>
      </c>
      <c r="DI57">
        <v>90.74039285714285</v>
      </c>
      <c r="DJ57">
        <v>0.1000261321428571</v>
      </c>
      <c r="DK57">
        <v>27.26448928571428</v>
      </c>
      <c r="DL57">
        <v>27.28756785714286</v>
      </c>
      <c r="DM57">
        <v>999.9000000000002</v>
      </c>
      <c r="DN57">
        <v>0</v>
      </c>
      <c r="DO57">
        <v>0</v>
      </c>
      <c r="DP57">
        <v>9998.610000000001</v>
      </c>
      <c r="DQ57">
        <v>0</v>
      </c>
      <c r="DR57">
        <v>7.767429285714287</v>
      </c>
      <c r="DS57">
        <v>-62.55208571428572</v>
      </c>
      <c r="DT57">
        <v>594.0314285714286</v>
      </c>
      <c r="DU57">
        <v>654.6621071428572</v>
      </c>
      <c r="DV57">
        <v>5.116309285714286</v>
      </c>
      <c r="DW57">
        <v>642.5895</v>
      </c>
      <c r="DX57">
        <v>18.44128928571429</v>
      </c>
      <c r="DY57">
        <v>2.137626428571429</v>
      </c>
      <c r="DZ57">
        <v>1.67337</v>
      </c>
      <c r="EA57">
        <v>18.50235714285714</v>
      </c>
      <c r="EB57">
        <v>14.651575</v>
      </c>
      <c r="EC57">
        <v>2000.017142857143</v>
      </c>
      <c r="ED57">
        <v>0.9799973214285715</v>
      </c>
      <c r="EE57">
        <v>0.02000287857142857</v>
      </c>
      <c r="EF57">
        <v>0</v>
      </c>
      <c r="EG57">
        <v>738.1094642857145</v>
      </c>
      <c r="EH57">
        <v>5.00097</v>
      </c>
      <c r="EI57">
        <v>14697.425</v>
      </c>
      <c r="EJ57">
        <v>16707.71071428572</v>
      </c>
      <c r="EK57">
        <v>37.75</v>
      </c>
      <c r="EL57">
        <v>38.1915</v>
      </c>
      <c r="EM57">
        <v>37.625</v>
      </c>
      <c r="EN57">
        <v>37.937</v>
      </c>
      <c r="EO57">
        <v>38.437</v>
      </c>
      <c r="EP57">
        <v>1955.107142857143</v>
      </c>
      <c r="EQ57">
        <v>39.91</v>
      </c>
      <c r="ER57">
        <v>0</v>
      </c>
      <c r="ES57">
        <v>1659112649.6</v>
      </c>
      <c r="ET57">
        <v>0</v>
      </c>
      <c r="EU57">
        <v>738.151423076923</v>
      </c>
      <c r="EV57">
        <v>9.345333338945009</v>
      </c>
      <c r="EW57">
        <v>205.5350427305129</v>
      </c>
      <c r="EX57">
        <v>14698.78846153846</v>
      </c>
      <c r="EY57">
        <v>15</v>
      </c>
      <c r="EZ57">
        <v>0</v>
      </c>
      <c r="FA57" t="s">
        <v>419</v>
      </c>
      <c r="FB57">
        <v>1658962562</v>
      </c>
      <c r="FC57">
        <v>1658962559</v>
      </c>
      <c r="FD57">
        <v>0</v>
      </c>
      <c r="FE57">
        <v>0.025</v>
      </c>
      <c r="FF57">
        <v>-0.013</v>
      </c>
      <c r="FG57">
        <v>-1.97</v>
      </c>
      <c r="FH57">
        <v>-0.111</v>
      </c>
      <c r="FI57">
        <v>420</v>
      </c>
      <c r="FJ57">
        <v>18</v>
      </c>
      <c r="FK57">
        <v>0.6899999999999999</v>
      </c>
      <c r="FL57">
        <v>0.5</v>
      </c>
      <c r="FM57">
        <v>-61.92967000000001</v>
      </c>
      <c r="FN57">
        <v>-10.84263939962456</v>
      </c>
      <c r="FO57">
        <v>1.043534629085207</v>
      </c>
      <c r="FP57">
        <v>0</v>
      </c>
      <c r="FQ57">
        <v>737.449205882353</v>
      </c>
      <c r="FR57">
        <v>11.28823528756857</v>
      </c>
      <c r="FS57">
        <v>1.135289203357238</v>
      </c>
      <c r="FT57">
        <v>0</v>
      </c>
      <c r="FU57">
        <v>5.113669</v>
      </c>
      <c r="FV57">
        <v>0.02521575984989679</v>
      </c>
      <c r="FW57">
        <v>0.006971669025419919</v>
      </c>
      <c r="FX57">
        <v>1</v>
      </c>
      <c r="FY57">
        <v>1</v>
      </c>
      <c r="FZ57">
        <v>3</v>
      </c>
      <c r="GA57" t="s">
        <v>426</v>
      </c>
      <c r="GB57">
        <v>2.98326</v>
      </c>
      <c r="GC57">
        <v>2.71567</v>
      </c>
      <c r="GD57">
        <v>0.12407</v>
      </c>
      <c r="GE57">
        <v>0.13124</v>
      </c>
      <c r="GF57">
        <v>0.106434</v>
      </c>
      <c r="GG57">
        <v>0.08782570000000001</v>
      </c>
      <c r="GH57">
        <v>27732</v>
      </c>
      <c r="GI57">
        <v>27646.7</v>
      </c>
      <c r="GJ57">
        <v>29424.5</v>
      </c>
      <c r="GK57">
        <v>29430.3</v>
      </c>
      <c r="GL57">
        <v>34821.2</v>
      </c>
      <c r="GM57">
        <v>35683.6</v>
      </c>
      <c r="GN57">
        <v>41439.9</v>
      </c>
      <c r="GO57">
        <v>41930.4</v>
      </c>
      <c r="GP57">
        <v>1.9558</v>
      </c>
      <c r="GQ57">
        <v>1.922</v>
      </c>
      <c r="GR57">
        <v>0.103749</v>
      </c>
      <c r="GS57">
        <v>0</v>
      </c>
      <c r="GT57">
        <v>25.5994</v>
      </c>
      <c r="GU57">
        <v>999.9</v>
      </c>
      <c r="GV57">
        <v>53.4</v>
      </c>
      <c r="GW57">
        <v>29.4</v>
      </c>
      <c r="GX57">
        <v>24.221</v>
      </c>
      <c r="GY57">
        <v>63.2624</v>
      </c>
      <c r="GZ57">
        <v>33.3734</v>
      </c>
      <c r="HA57">
        <v>1</v>
      </c>
      <c r="HB57">
        <v>-0.06577239999999999</v>
      </c>
      <c r="HC57">
        <v>0.40277</v>
      </c>
      <c r="HD57">
        <v>20.3846</v>
      </c>
      <c r="HE57">
        <v>5.21669</v>
      </c>
      <c r="HF57">
        <v>12.0099</v>
      </c>
      <c r="HG57">
        <v>4.9893</v>
      </c>
      <c r="HH57">
        <v>3.2885</v>
      </c>
      <c r="HI57">
        <v>9999</v>
      </c>
      <c r="HJ57">
        <v>9999</v>
      </c>
      <c r="HK57">
        <v>9999</v>
      </c>
      <c r="HL57">
        <v>172.4</v>
      </c>
      <c r="HM57">
        <v>1.86707</v>
      </c>
      <c r="HN57">
        <v>1.86615</v>
      </c>
      <c r="HO57">
        <v>1.86563</v>
      </c>
      <c r="HP57">
        <v>1.86554</v>
      </c>
      <c r="HQ57">
        <v>1.86737</v>
      </c>
      <c r="HR57">
        <v>1.86989</v>
      </c>
      <c r="HS57">
        <v>1.86854</v>
      </c>
      <c r="HT57">
        <v>1.86996</v>
      </c>
      <c r="HU57">
        <v>0</v>
      </c>
      <c r="HV57">
        <v>0</v>
      </c>
      <c r="HW57">
        <v>0</v>
      </c>
      <c r="HX57">
        <v>0</v>
      </c>
      <c r="HY57" t="s">
        <v>421</v>
      </c>
      <c r="HZ57" t="s">
        <v>422</v>
      </c>
      <c r="IA57" t="s">
        <v>423</v>
      </c>
      <c r="IB57" t="s">
        <v>423</v>
      </c>
      <c r="IC57" t="s">
        <v>423</v>
      </c>
      <c r="ID57" t="s">
        <v>423</v>
      </c>
      <c r="IE57">
        <v>0</v>
      </c>
      <c r="IF57">
        <v>100</v>
      </c>
      <c r="IG57">
        <v>100</v>
      </c>
      <c r="IH57">
        <v>-2.942</v>
      </c>
      <c r="II57">
        <v>-0.07820000000000001</v>
      </c>
      <c r="IJ57">
        <v>-1.577111384215205</v>
      </c>
      <c r="IK57">
        <v>-0.002609718516926934</v>
      </c>
      <c r="IL57">
        <v>7.477057286243006E-07</v>
      </c>
      <c r="IM57">
        <v>-2.446628426827821E-10</v>
      </c>
      <c r="IN57">
        <v>-0.2036813970316619</v>
      </c>
      <c r="IO57">
        <v>-0.007460779758470672</v>
      </c>
      <c r="IP57">
        <v>0.0009378809001863145</v>
      </c>
      <c r="IQ57">
        <v>-1.681860573090938E-05</v>
      </c>
      <c r="IR57">
        <v>18</v>
      </c>
      <c r="IS57">
        <v>2242</v>
      </c>
      <c r="IT57">
        <v>1</v>
      </c>
      <c r="IU57">
        <v>24</v>
      </c>
      <c r="IV57">
        <v>2501.5</v>
      </c>
      <c r="IW57">
        <v>2501.5</v>
      </c>
      <c r="IX57">
        <v>1.53931</v>
      </c>
      <c r="IY57">
        <v>2.21558</v>
      </c>
      <c r="IZ57">
        <v>1.39648</v>
      </c>
      <c r="JA57">
        <v>2.34619</v>
      </c>
      <c r="JB57">
        <v>1.49536</v>
      </c>
      <c r="JC57">
        <v>2.33032</v>
      </c>
      <c r="JD57">
        <v>33.9413</v>
      </c>
      <c r="JE57">
        <v>15.0164</v>
      </c>
      <c r="JF57">
        <v>18</v>
      </c>
      <c r="JG57">
        <v>517.537</v>
      </c>
      <c r="JH57">
        <v>451.424</v>
      </c>
      <c r="JI57">
        <v>24.9997</v>
      </c>
      <c r="JJ57">
        <v>26.5148</v>
      </c>
      <c r="JK57">
        <v>30.0002</v>
      </c>
      <c r="JL57">
        <v>26.457</v>
      </c>
      <c r="JM57">
        <v>26.3905</v>
      </c>
      <c r="JN57">
        <v>30.8215</v>
      </c>
      <c r="JO57">
        <v>26.0772</v>
      </c>
      <c r="JP57">
        <v>66.57899999999999</v>
      </c>
      <c r="JQ57">
        <v>25</v>
      </c>
      <c r="JR57">
        <v>687.474</v>
      </c>
      <c r="JS57">
        <v>18.4624</v>
      </c>
      <c r="JT57">
        <v>100.613</v>
      </c>
      <c r="JU57">
        <v>100.711</v>
      </c>
    </row>
    <row r="58" spans="1:281">
      <c r="A58">
        <v>42</v>
      </c>
      <c r="B58">
        <v>1659112654.6</v>
      </c>
      <c r="C58">
        <v>296.5</v>
      </c>
      <c r="D58" t="s">
        <v>507</v>
      </c>
      <c r="E58" t="s">
        <v>508</v>
      </c>
      <c r="F58">
        <v>5</v>
      </c>
      <c r="G58" t="s">
        <v>415</v>
      </c>
      <c r="H58" t="s">
        <v>416</v>
      </c>
      <c r="I58">
        <v>1659112647.1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688.2922175450549</v>
      </c>
      <c r="AK58">
        <v>634.2896545454545</v>
      </c>
      <c r="AL58">
        <v>3.290594703048868</v>
      </c>
      <c r="AM58">
        <v>65.00448903359681</v>
      </c>
      <c r="AN58">
        <f>(AP58 - AO58 + DI58*1E3/(8.314*(DK58+273.15)) * AR58/DH58 * AQ58) * DH58/(100*CV58) * 1000/(1000 - AP58)</f>
        <v>0</v>
      </c>
      <c r="AO58">
        <v>18.39503571818182</v>
      </c>
      <c r="AP58">
        <v>23.5356709090909</v>
      </c>
      <c r="AQ58">
        <v>-0.0001601587625859139</v>
      </c>
      <c r="AR58">
        <v>88.8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417</v>
      </c>
      <c r="AY58" t="s">
        <v>417</v>
      </c>
      <c r="AZ58">
        <v>0</v>
      </c>
      <c r="BA58">
        <v>0</v>
      </c>
      <c r="BB58">
        <f>1-AZ58/BA58</f>
        <v>0</v>
      </c>
      <c r="BC58">
        <v>0</v>
      </c>
      <c r="BD58" t="s">
        <v>417</v>
      </c>
      <c r="BE58" t="s">
        <v>417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418</v>
      </c>
      <c r="CY58">
        <v>2</v>
      </c>
      <c r="CZ58" t="b">
        <v>1</v>
      </c>
      <c r="DA58">
        <v>1659112647.1</v>
      </c>
      <c r="DB58">
        <v>596.9067407407407</v>
      </c>
      <c r="DC58">
        <v>660.3277777777779</v>
      </c>
      <c r="DD58">
        <v>23.55304814814815</v>
      </c>
      <c r="DE58">
        <v>18.42347777777778</v>
      </c>
      <c r="DF58">
        <v>599.8328518518518</v>
      </c>
      <c r="DG58">
        <v>23.63123703703704</v>
      </c>
      <c r="DH58">
        <v>500.0594814814814</v>
      </c>
      <c r="DI58">
        <v>90.73971111111111</v>
      </c>
      <c r="DJ58">
        <v>0.09999418888888888</v>
      </c>
      <c r="DK58">
        <v>27.26333333333334</v>
      </c>
      <c r="DL58">
        <v>27.28695185185185</v>
      </c>
      <c r="DM58">
        <v>999.9000000000001</v>
      </c>
      <c r="DN58">
        <v>0</v>
      </c>
      <c r="DO58">
        <v>0</v>
      </c>
      <c r="DP58">
        <v>9999.694444444445</v>
      </c>
      <c r="DQ58">
        <v>0</v>
      </c>
      <c r="DR58">
        <v>7.773396666666667</v>
      </c>
      <c r="DS58">
        <v>-63.42120000000001</v>
      </c>
      <c r="DT58">
        <v>611.3046666666667</v>
      </c>
      <c r="DU58">
        <v>672.7213333333333</v>
      </c>
      <c r="DV58">
        <v>5.129565555555555</v>
      </c>
      <c r="DW58">
        <v>660.3277777777779</v>
      </c>
      <c r="DX58">
        <v>18.42347777777778</v>
      </c>
      <c r="DY58">
        <v>2.137197407407407</v>
      </c>
      <c r="DZ58">
        <v>1.671740740740741</v>
      </c>
      <c r="EA58">
        <v>18.49915555555555</v>
      </c>
      <c r="EB58">
        <v>14.63648518518518</v>
      </c>
      <c r="EC58">
        <v>1999.978518518519</v>
      </c>
      <c r="ED58">
        <v>0.9799972222222223</v>
      </c>
      <c r="EE58">
        <v>0.02000297777777777</v>
      </c>
      <c r="EF58">
        <v>0</v>
      </c>
      <c r="EG58">
        <v>738.9196666666664</v>
      </c>
      <c r="EH58">
        <v>5.00097</v>
      </c>
      <c r="EI58">
        <v>14714.57037037037</v>
      </c>
      <c r="EJ58">
        <v>16707.3962962963</v>
      </c>
      <c r="EK58">
        <v>37.75</v>
      </c>
      <c r="EL58">
        <v>38.19166666666666</v>
      </c>
      <c r="EM58">
        <v>37.625</v>
      </c>
      <c r="EN58">
        <v>37.937</v>
      </c>
      <c r="EO58">
        <v>38.437</v>
      </c>
      <c r="EP58">
        <v>1955.068518518518</v>
      </c>
      <c r="EQ58">
        <v>39.90851851851852</v>
      </c>
      <c r="ER58">
        <v>0</v>
      </c>
      <c r="ES58">
        <v>1659112654.4</v>
      </c>
      <c r="ET58">
        <v>0</v>
      </c>
      <c r="EU58">
        <v>738.9089615384614</v>
      </c>
      <c r="EV58">
        <v>9.202085463332786</v>
      </c>
      <c r="EW58">
        <v>183.5897435333287</v>
      </c>
      <c r="EX58">
        <v>14714.29230769231</v>
      </c>
      <c r="EY58">
        <v>15</v>
      </c>
      <c r="EZ58">
        <v>0</v>
      </c>
      <c r="FA58" t="s">
        <v>419</v>
      </c>
      <c r="FB58">
        <v>1658962562</v>
      </c>
      <c r="FC58">
        <v>1658962559</v>
      </c>
      <c r="FD58">
        <v>0</v>
      </c>
      <c r="FE58">
        <v>0.025</v>
      </c>
      <c r="FF58">
        <v>-0.013</v>
      </c>
      <c r="FG58">
        <v>-1.97</v>
      </c>
      <c r="FH58">
        <v>-0.111</v>
      </c>
      <c r="FI58">
        <v>420</v>
      </c>
      <c r="FJ58">
        <v>18</v>
      </c>
      <c r="FK58">
        <v>0.6899999999999999</v>
      </c>
      <c r="FL58">
        <v>0.5</v>
      </c>
      <c r="FM58">
        <v>-62.83198292682927</v>
      </c>
      <c r="FN58">
        <v>-9.998813937282355</v>
      </c>
      <c r="FO58">
        <v>0.9874869646320728</v>
      </c>
      <c r="FP58">
        <v>0</v>
      </c>
      <c r="FQ58">
        <v>738.3186764705882</v>
      </c>
      <c r="FR58">
        <v>9.859419406499534</v>
      </c>
      <c r="FS58">
        <v>0.9922850551241977</v>
      </c>
      <c r="FT58">
        <v>0</v>
      </c>
      <c r="FU58">
        <v>5.123093658536585</v>
      </c>
      <c r="FV58">
        <v>0.151797491289199</v>
      </c>
      <c r="FW58">
        <v>0.01743411608566036</v>
      </c>
      <c r="FX58">
        <v>0</v>
      </c>
      <c r="FY58">
        <v>0</v>
      </c>
      <c r="FZ58">
        <v>3</v>
      </c>
      <c r="GA58" t="s">
        <v>462</v>
      </c>
      <c r="GB58">
        <v>2.98319</v>
      </c>
      <c r="GC58">
        <v>2.71565</v>
      </c>
      <c r="GD58">
        <v>0.126358</v>
      </c>
      <c r="GE58">
        <v>0.133486</v>
      </c>
      <c r="GF58">
        <v>0.106372</v>
      </c>
      <c r="GG58">
        <v>0.0877916</v>
      </c>
      <c r="GH58">
        <v>27660</v>
      </c>
      <c r="GI58">
        <v>27575.4</v>
      </c>
      <c r="GJ58">
        <v>29425.1</v>
      </c>
      <c r="GK58">
        <v>29430.5</v>
      </c>
      <c r="GL58">
        <v>34824.1</v>
      </c>
      <c r="GM58">
        <v>35685</v>
      </c>
      <c r="GN58">
        <v>41440.4</v>
      </c>
      <c r="GO58">
        <v>41930.4</v>
      </c>
      <c r="GP58">
        <v>1.95567</v>
      </c>
      <c r="GQ58">
        <v>1.92235</v>
      </c>
      <c r="GR58">
        <v>0.102669</v>
      </c>
      <c r="GS58">
        <v>0</v>
      </c>
      <c r="GT58">
        <v>25.6009</v>
      </c>
      <c r="GU58">
        <v>999.9</v>
      </c>
      <c r="GV58">
        <v>53.3</v>
      </c>
      <c r="GW58">
        <v>29.4</v>
      </c>
      <c r="GX58">
        <v>24.1746</v>
      </c>
      <c r="GY58">
        <v>63.1524</v>
      </c>
      <c r="GZ58">
        <v>33.8141</v>
      </c>
      <c r="HA58">
        <v>1</v>
      </c>
      <c r="HB58">
        <v>-0.06597310000000001</v>
      </c>
      <c r="HC58">
        <v>0.401441</v>
      </c>
      <c r="HD58">
        <v>20.3847</v>
      </c>
      <c r="HE58">
        <v>5.21699</v>
      </c>
      <c r="HF58">
        <v>12.0099</v>
      </c>
      <c r="HG58">
        <v>4.9891</v>
      </c>
      <c r="HH58">
        <v>3.2885</v>
      </c>
      <c r="HI58">
        <v>9999</v>
      </c>
      <c r="HJ58">
        <v>9999</v>
      </c>
      <c r="HK58">
        <v>9999</v>
      </c>
      <c r="HL58">
        <v>172.4</v>
      </c>
      <c r="HM58">
        <v>1.86707</v>
      </c>
      <c r="HN58">
        <v>1.86615</v>
      </c>
      <c r="HO58">
        <v>1.86561</v>
      </c>
      <c r="HP58">
        <v>1.86554</v>
      </c>
      <c r="HQ58">
        <v>1.86737</v>
      </c>
      <c r="HR58">
        <v>1.86993</v>
      </c>
      <c r="HS58">
        <v>1.86852</v>
      </c>
      <c r="HT58">
        <v>1.86998</v>
      </c>
      <c r="HU58">
        <v>0</v>
      </c>
      <c r="HV58">
        <v>0</v>
      </c>
      <c r="HW58">
        <v>0</v>
      </c>
      <c r="HX58">
        <v>0</v>
      </c>
      <c r="HY58" t="s">
        <v>421</v>
      </c>
      <c r="HZ58" t="s">
        <v>422</v>
      </c>
      <c r="IA58" t="s">
        <v>423</v>
      </c>
      <c r="IB58" t="s">
        <v>423</v>
      </c>
      <c r="IC58" t="s">
        <v>423</v>
      </c>
      <c r="ID58" t="s">
        <v>423</v>
      </c>
      <c r="IE58">
        <v>0</v>
      </c>
      <c r="IF58">
        <v>100</v>
      </c>
      <c r="IG58">
        <v>100</v>
      </c>
      <c r="IH58">
        <v>-2.974</v>
      </c>
      <c r="II58">
        <v>-0.0784</v>
      </c>
      <c r="IJ58">
        <v>-1.577111384215205</v>
      </c>
      <c r="IK58">
        <v>-0.002609718516926934</v>
      </c>
      <c r="IL58">
        <v>7.477057286243006E-07</v>
      </c>
      <c r="IM58">
        <v>-2.446628426827821E-10</v>
      </c>
      <c r="IN58">
        <v>-0.2036813970316619</v>
      </c>
      <c r="IO58">
        <v>-0.007460779758470672</v>
      </c>
      <c r="IP58">
        <v>0.0009378809001863145</v>
      </c>
      <c r="IQ58">
        <v>-1.681860573090938E-05</v>
      </c>
      <c r="IR58">
        <v>18</v>
      </c>
      <c r="IS58">
        <v>2242</v>
      </c>
      <c r="IT58">
        <v>1</v>
      </c>
      <c r="IU58">
        <v>24</v>
      </c>
      <c r="IV58">
        <v>2501.5</v>
      </c>
      <c r="IW58">
        <v>2501.6</v>
      </c>
      <c r="IX58">
        <v>1.57227</v>
      </c>
      <c r="IY58">
        <v>2.21069</v>
      </c>
      <c r="IZ58">
        <v>1.39648</v>
      </c>
      <c r="JA58">
        <v>2.34497</v>
      </c>
      <c r="JB58">
        <v>1.49536</v>
      </c>
      <c r="JC58">
        <v>2.3999</v>
      </c>
      <c r="JD58">
        <v>33.9639</v>
      </c>
      <c r="JE58">
        <v>15.0251</v>
      </c>
      <c r="JF58">
        <v>18</v>
      </c>
      <c r="JG58">
        <v>517.455</v>
      </c>
      <c r="JH58">
        <v>451.64</v>
      </c>
      <c r="JI58">
        <v>24.9996</v>
      </c>
      <c r="JJ58">
        <v>26.5159</v>
      </c>
      <c r="JK58">
        <v>30.0001</v>
      </c>
      <c r="JL58">
        <v>26.457</v>
      </c>
      <c r="JM58">
        <v>26.3905</v>
      </c>
      <c r="JN58">
        <v>31.4518</v>
      </c>
      <c r="JO58">
        <v>26.0772</v>
      </c>
      <c r="JP58">
        <v>66.57899999999999</v>
      </c>
      <c r="JQ58">
        <v>25</v>
      </c>
      <c r="JR58">
        <v>707.511</v>
      </c>
      <c r="JS58">
        <v>18.4624</v>
      </c>
      <c r="JT58">
        <v>100.614</v>
      </c>
      <c r="JU58">
        <v>100.711</v>
      </c>
    </row>
    <row r="59" spans="1:281">
      <c r="A59">
        <v>43</v>
      </c>
      <c r="B59">
        <v>1659112659.6</v>
      </c>
      <c r="C59">
        <v>301.5</v>
      </c>
      <c r="D59" t="s">
        <v>509</v>
      </c>
      <c r="E59" t="s">
        <v>510</v>
      </c>
      <c r="F59">
        <v>5</v>
      </c>
      <c r="G59" t="s">
        <v>415</v>
      </c>
      <c r="H59" t="s">
        <v>416</v>
      </c>
      <c r="I59">
        <v>1659112651.814285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705.3067095977419</v>
      </c>
      <c r="AK59">
        <v>650.6613515151515</v>
      </c>
      <c r="AL59">
        <v>3.277087102259265</v>
      </c>
      <c r="AM59">
        <v>65.00448903359681</v>
      </c>
      <c r="AN59">
        <f>(AP59 - AO59 + DI59*1E3/(8.314*(DK59+273.15)) * AR59/DH59 * AQ59) * DH59/(100*CV59) * 1000/(1000 - AP59)</f>
        <v>0</v>
      </c>
      <c r="AO59">
        <v>18.39064734181819</v>
      </c>
      <c r="AP59">
        <v>23.52304181818181</v>
      </c>
      <c r="AQ59">
        <v>-0.0001501267217627295</v>
      </c>
      <c r="AR59">
        <v>88.8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417</v>
      </c>
      <c r="AY59" t="s">
        <v>417</v>
      </c>
      <c r="AZ59">
        <v>0</v>
      </c>
      <c r="BA59">
        <v>0</v>
      </c>
      <c r="BB59">
        <f>1-AZ59/BA59</f>
        <v>0</v>
      </c>
      <c r="BC59">
        <v>0</v>
      </c>
      <c r="BD59" t="s">
        <v>417</v>
      </c>
      <c r="BE59" t="s">
        <v>417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418</v>
      </c>
      <c r="CY59">
        <v>2</v>
      </c>
      <c r="CZ59" t="b">
        <v>1</v>
      </c>
      <c r="DA59">
        <v>1659112651.814285</v>
      </c>
      <c r="DB59">
        <v>612.000142857143</v>
      </c>
      <c r="DC59">
        <v>676.13525</v>
      </c>
      <c r="DD59">
        <v>23.54281428571429</v>
      </c>
      <c r="DE59">
        <v>18.40568571428571</v>
      </c>
      <c r="DF59">
        <v>614.9561428571429</v>
      </c>
      <c r="DG59">
        <v>23.62109285714286</v>
      </c>
      <c r="DH59">
        <v>500.0595357142856</v>
      </c>
      <c r="DI59">
        <v>90.73973571428571</v>
      </c>
      <c r="DJ59">
        <v>0.1000341214285714</v>
      </c>
      <c r="DK59">
        <v>27.26208571428571</v>
      </c>
      <c r="DL59">
        <v>27.28513928571428</v>
      </c>
      <c r="DM59">
        <v>999.9000000000002</v>
      </c>
      <c r="DN59">
        <v>0</v>
      </c>
      <c r="DO59">
        <v>0</v>
      </c>
      <c r="DP59">
        <v>9992.675357142856</v>
      </c>
      <c r="DQ59">
        <v>0</v>
      </c>
      <c r="DR59">
        <v>7.770289285714286</v>
      </c>
      <c r="DS59">
        <v>-64.13522142857143</v>
      </c>
      <c r="DT59">
        <v>626.7555357142857</v>
      </c>
      <c r="DU59">
        <v>688.8131428571429</v>
      </c>
      <c r="DV59">
        <v>5.137128928571427</v>
      </c>
      <c r="DW59">
        <v>676.13525</v>
      </c>
      <c r="DX59">
        <v>18.40568571428571</v>
      </c>
      <c r="DY59">
        <v>2.13627</v>
      </c>
      <c r="DZ59">
        <v>1.670126785714286</v>
      </c>
      <c r="EA59">
        <v>18.49222142857143</v>
      </c>
      <c r="EB59">
        <v>14.62152142857143</v>
      </c>
      <c r="EC59">
        <v>1999.983214285714</v>
      </c>
      <c r="ED59">
        <v>0.9799973214285715</v>
      </c>
      <c r="EE59">
        <v>0.02000287857142857</v>
      </c>
      <c r="EF59">
        <v>0</v>
      </c>
      <c r="EG59">
        <v>739.5233928571428</v>
      </c>
      <c r="EH59">
        <v>5.00097</v>
      </c>
      <c r="EI59">
        <v>14728.05</v>
      </c>
      <c r="EJ59">
        <v>16707.43214285715</v>
      </c>
      <c r="EK59">
        <v>37.75</v>
      </c>
      <c r="EL59">
        <v>38.18924999999999</v>
      </c>
      <c r="EM59">
        <v>37.62942857142857</v>
      </c>
      <c r="EN59">
        <v>37.937</v>
      </c>
      <c r="EO59">
        <v>38.437</v>
      </c>
      <c r="EP59">
        <v>1955.073214285714</v>
      </c>
      <c r="EQ59">
        <v>39.90571428571429</v>
      </c>
      <c r="ER59">
        <v>0</v>
      </c>
      <c r="ES59">
        <v>1659112659.2</v>
      </c>
      <c r="ET59">
        <v>0</v>
      </c>
      <c r="EU59">
        <v>739.5416153846153</v>
      </c>
      <c r="EV59">
        <v>7.95740169777858</v>
      </c>
      <c r="EW59">
        <v>161.9213676357366</v>
      </c>
      <c r="EX59">
        <v>14728.03076923077</v>
      </c>
      <c r="EY59">
        <v>15</v>
      </c>
      <c r="EZ59">
        <v>0</v>
      </c>
      <c r="FA59" t="s">
        <v>419</v>
      </c>
      <c r="FB59">
        <v>1658962562</v>
      </c>
      <c r="FC59">
        <v>1658962559</v>
      </c>
      <c r="FD59">
        <v>0</v>
      </c>
      <c r="FE59">
        <v>0.025</v>
      </c>
      <c r="FF59">
        <v>-0.013</v>
      </c>
      <c r="FG59">
        <v>-1.97</v>
      </c>
      <c r="FH59">
        <v>-0.111</v>
      </c>
      <c r="FI59">
        <v>420</v>
      </c>
      <c r="FJ59">
        <v>18</v>
      </c>
      <c r="FK59">
        <v>0.6899999999999999</v>
      </c>
      <c r="FL59">
        <v>0.5</v>
      </c>
      <c r="FM59">
        <v>-63.7485725</v>
      </c>
      <c r="FN59">
        <v>-9.070276547842379</v>
      </c>
      <c r="FO59">
        <v>0.8741572841850314</v>
      </c>
      <c r="FP59">
        <v>0</v>
      </c>
      <c r="FQ59">
        <v>739.2084411764706</v>
      </c>
      <c r="FR59">
        <v>8.256516422215768</v>
      </c>
      <c r="FS59">
        <v>0.8435083664000335</v>
      </c>
      <c r="FT59">
        <v>0</v>
      </c>
      <c r="FU59">
        <v>5.13074625</v>
      </c>
      <c r="FV59">
        <v>0.1174488180112357</v>
      </c>
      <c r="FW59">
        <v>0.01603658156957087</v>
      </c>
      <c r="FX59">
        <v>0</v>
      </c>
      <c r="FY59">
        <v>0</v>
      </c>
      <c r="FZ59">
        <v>3</v>
      </c>
      <c r="GA59" t="s">
        <v>462</v>
      </c>
      <c r="GB59">
        <v>2.98325</v>
      </c>
      <c r="GC59">
        <v>2.7155</v>
      </c>
      <c r="GD59">
        <v>0.12861</v>
      </c>
      <c r="GE59">
        <v>0.135708</v>
      </c>
      <c r="GF59">
        <v>0.106336</v>
      </c>
      <c r="GG59">
        <v>0.0877932</v>
      </c>
      <c r="GH59">
        <v>27589.3</v>
      </c>
      <c r="GI59">
        <v>27504.6</v>
      </c>
      <c r="GJ59">
        <v>29425.6</v>
      </c>
      <c r="GK59">
        <v>29430.4</v>
      </c>
      <c r="GL59">
        <v>34826</v>
      </c>
      <c r="GM59">
        <v>35684.9</v>
      </c>
      <c r="GN59">
        <v>41440.9</v>
      </c>
      <c r="GO59">
        <v>41930.3</v>
      </c>
      <c r="GP59">
        <v>1.95595</v>
      </c>
      <c r="GQ59">
        <v>1.92218</v>
      </c>
      <c r="GR59">
        <v>0.102706</v>
      </c>
      <c r="GS59">
        <v>0</v>
      </c>
      <c r="GT59">
        <v>25.5995</v>
      </c>
      <c r="GU59">
        <v>999.9</v>
      </c>
      <c r="GV59">
        <v>53.3</v>
      </c>
      <c r="GW59">
        <v>29.4</v>
      </c>
      <c r="GX59">
        <v>24.1766</v>
      </c>
      <c r="GY59">
        <v>63.4024</v>
      </c>
      <c r="GZ59">
        <v>33.4054</v>
      </c>
      <c r="HA59">
        <v>1</v>
      </c>
      <c r="HB59">
        <v>-0.0657266</v>
      </c>
      <c r="HC59">
        <v>0.400692</v>
      </c>
      <c r="HD59">
        <v>20.3846</v>
      </c>
      <c r="HE59">
        <v>5.21684</v>
      </c>
      <c r="HF59">
        <v>12.0099</v>
      </c>
      <c r="HG59">
        <v>4.98885</v>
      </c>
      <c r="HH59">
        <v>3.28842</v>
      </c>
      <c r="HI59">
        <v>9999</v>
      </c>
      <c r="HJ59">
        <v>9999</v>
      </c>
      <c r="HK59">
        <v>9999</v>
      </c>
      <c r="HL59">
        <v>172.4</v>
      </c>
      <c r="HM59">
        <v>1.86707</v>
      </c>
      <c r="HN59">
        <v>1.86615</v>
      </c>
      <c r="HO59">
        <v>1.86559</v>
      </c>
      <c r="HP59">
        <v>1.86554</v>
      </c>
      <c r="HQ59">
        <v>1.86737</v>
      </c>
      <c r="HR59">
        <v>1.86992</v>
      </c>
      <c r="HS59">
        <v>1.86853</v>
      </c>
      <c r="HT59">
        <v>1.86998</v>
      </c>
      <c r="HU59">
        <v>0</v>
      </c>
      <c r="HV59">
        <v>0</v>
      </c>
      <c r="HW59">
        <v>0</v>
      </c>
      <c r="HX59">
        <v>0</v>
      </c>
      <c r="HY59" t="s">
        <v>421</v>
      </c>
      <c r="HZ59" t="s">
        <v>422</v>
      </c>
      <c r="IA59" t="s">
        <v>423</v>
      </c>
      <c r="IB59" t="s">
        <v>423</v>
      </c>
      <c r="IC59" t="s">
        <v>423</v>
      </c>
      <c r="ID59" t="s">
        <v>423</v>
      </c>
      <c r="IE59">
        <v>0</v>
      </c>
      <c r="IF59">
        <v>100</v>
      </c>
      <c r="IG59">
        <v>100</v>
      </c>
      <c r="IH59">
        <v>-3.005</v>
      </c>
      <c r="II59">
        <v>-0.0784</v>
      </c>
      <c r="IJ59">
        <v>-1.577111384215205</v>
      </c>
      <c r="IK59">
        <v>-0.002609718516926934</v>
      </c>
      <c r="IL59">
        <v>7.477057286243006E-07</v>
      </c>
      <c r="IM59">
        <v>-2.446628426827821E-10</v>
      </c>
      <c r="IN59">
        <v>-0.2036813970316619</v>
      </c>
      <c r="IO59">
        <v>-0.007460779758470672</v>
      </c>
      <c r="IP59">
        <v>0.0009378809001863145</v>
      </c>
      <c r="IQ59">
        <v>-1.681860573090938E-05</v>
      </c>
      <c r="IR59">
        <v>18</v>
      </c>
      <c r="IS59">
        <v>2242</v>
      </c>
      <c r="IT59">
        <v>1</v>
      </c>
      <c r="IU59">
        <v>24</v>
      </c>
      <c r="IV59">
        <v>2501.6</v>
      </c>
      <c r="IW59">
        <v>2501.7</v>
      </c>
      <c r="IX59">
        <v>1.60034</v>
      </c>
      <c r="IY59">
        <v>2.21558</v>
      </c>
      <c r="IZ59">
        <v>1.39648</v>
      </c>
      <c r="JA59">
        <v>2.34619</v>
      </c>
      <c r="JB59">
        <v>1.49536</v>
      </c>
      <c r="JC59">
        <v>2.36084</v>
      </c>
      <c r="JD59">
        <v>33.9639</v>
      </c>
      <c r="JE59">
        <v>15.0076</v>
      </c>
      <c r="JF59">
        <v>18</v>
      </c>
      <c r="JG59">
        <v>517.654</v>
      </c>
      <c r="JH59">
        <v>451.544</v>
      </c>
      <c r="JI59">
        <v>24.9998</v>
      </c>
      <c r="JJ59">
        <v>26.5159</v>
      </c>
      <c r="JK59">
        <v>30.0001</v>
      </c>
      <c r="JL59">
        <v>26.4592</v>
      </c>
      <c r="JM59">
        <v>26.392</v>
      </c>
      <c r="JN59">
        <v>32.0197</v>
      </c>
      <c r="JO59">
        <v>25.7969</v>
      </c>
      <c r="JP59">
        <v>66.57899999999999</v>
      </c>
      <c r="JQ59">
        <v>25</v>
      </c>
      <c r="JR59">
        <v>720.869</v>
      </c>
      <c r="JS59">
        <v>18.4634</v>
      </c>
      <c r="JT59">
        <v>100.616</v>
      </c>
      <c r="JU59">
        <v>100.711</v>
      </c>
    </row>
    <row r="60" spans="1:281">
      <c r="A60">
        <v>44</v>
      </c>
      <c r="B60">
        <v>1659112664.6</v>
      </c>
      <c r="C60">
        <v>306.5</v>
      </c>
      <c r="D60" t="s">
        <v>511</v>
      </c>
      <c r="E60" t="s">
        <v>512</v>
      </c>
      <c r="F60">
        <v>5</v>
      </c>
      <c r="G60" t="s">
        <v>415</v>
      </c>
      <c r="H60" t="s">
        <v>416</v>
      </c>
      <c r="I60">
        <v>1659112657.1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722.4165950395399</v>
      </c>
      <c r="AK60">
        <v>667.1800969696968</v>
      </c>
      <c r="AL60">
        <v>3.295575504965846</v>
      </c>
      <c r="AM60">
        <v>65.00448903359681</v>
      </c>
      <c r="AN60">
        <f>(AP60 - AO60 + DI60*1E3/(8.314*(DK60+273.15)) * AR60/DH60 * AQ60) * DH60/(100*CV60) * 1000/(1000 - AP60)</f>
        <v>0</v>
      </c>
      <c r="AO60">
        <v>18.39410977484848</v>
      </c>
      <c r="AP60">
        <v>23.52105636363636</v>
      </c>
      <c r="AQ60">
        <v>-7.275269073635954E-06</v>
      </c>
      <c r="AR60">
        <v>88.8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417</v>
      </c>
      <c r="AY60" t="s">
        <v>417</v>
      </c>
      <c r="AZ60">
        <v>0</v>
      </c>
      <c r="BA60">
        <v>0</v>
      </c>
      <c r="BB60">
        <f>1-AZ60/BA60</f>
        <v>0</v>
      </c>
      <c r="BC60">
        <v>0</v>
      </c>
      <c r="BD60" t="s">
        <v>417</v>
      </c>
      <c r="BE60" t="s">
        <v>417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418</v>
      </c>
      <c r="CY60">
        <v>2</v>
      </c>
      <c r="CZ60" t="b">
        <v>1</v>
      </c>
      <c r="DA60">
        <v>1659112657.1</v>
      </c>
      <c r="DB60">
        <v>628.9788518518518</v>
      </c>
      <c r="DC60">
        <v>693.8448888888889</v>
      </c>
      <c r="DD60">
        <v>23.53031481481482</v>
      </c>
      <c r="DE60">
        <v>18.39515555555556</v>
      </c>
      <c r="DF60">
        <v>631.9681851851853</v>
      </c>
      <c r="DG60">
        <v>23.60870370370371</v>
      </c>
      <c r="DH60">
        <v>500.0613703703704</v>
      </c>
      <c r="DI60">
        <v>90.73903703703705</v>
      </c>
      <c r="DJ60">
        <v>0.1000128333333333</v>
      </c>
      <c r="DK60">
        <v>27.26006666666667</v>
      </c>
      <c r="DL60">
        <v>27.27986296296296</v>
      </c>
      <c r="DM60">
        <v>999.9000000000001</v>
      </c>
      <c r="DN60">
        <v>0</v>
      </c>
      <c r="DO60">
        <v>0</v>
      </c>
      <c r="DP60">
        <v>9992.038148148149</v>
      </c>
      <c r="DQ60">
        <v>0</v>
      </c>
      <c r="DR60">
        <v>7.774332962962963</v>
      </c>
      <c r="DS60">
        <v>-64.86611851851852</v>
      </c>
      <c r="DT60">
        <v>644.1354074074075</v>
      </c>
      <c r="DU60">
        <v>706.8475185185184</v>
      </c>
      <c r="DV60">
        <v>5.135163333333334</v>
      </c>
      <c r="DW60">
        <v>693.8448888888889</v>
      </c>
      <c r="DX60">
        <v>18.39515555555556</v>
      </c>
      <c r="DY60">
        <v>2.135118518518519</v>
      </c>
      <c r="DZ60">
        <v>1.669158148148148</v>
      </c>
      <c r="EA60">
        <v>18.48362222222222</v>
      </c>
      <c r="EB60">
        <v>14.61254444444445</v>
      </c>
      <c r="EC60">
        <v>1999.972962962963</v>
      </c>
      <c r="ED60">
        <v>0.9799973333333334</v>
      </c>
      <c r="EE60">
        <v>0.02000286666666666</v>
      </c>
      <c r="EF60">
        <v>0</v>
      </c>
      <c r="EG60">
        <v>740.1198888888889</v>
      </c>
      <c r="EH60">
        <v>5.00097</v>
      </c>
      <c r="EI60">
        <v>14741.09259259259</v>
      </c>
      <c r="EJ60">
        <v>16707.34444444444</v>
      </c>
      <c r="EK60">
        <v>37.75</v>
      </c>
      <c r="EL60">
        <v>38.187</v>
      </c>
      <c r="EM60">
        <v>37.62959259259259</v>
      </c>
      <c r="EN60">
        <v>37.937</v>
      </c>
      <c r="EO60">
        <v>38.437</v>
      </c>
      <c r="EP60">
        <v>1955.062962962963</v>
      </c>
      <c r="EQ60">
        <v>39.90370370370371</v>
      </c>
      <c r="ER60">
        <v>0</v>
      </c>
      <c r="ES60">
        <v>1659112664.6</v>
      </c>
      <c r="ET60">
        <v>0</v>
      </c>
      <c r="EU60">
        <v>740.2043600000001</v>
      </c>
      <c r="EV60">
        <v>5.51699998615006</v>
      </c>
      <c r="EW60">
        <v>135.084615578054</v>
      </c>
      <c r="EX60">
        <v>14742.136</v>
      </c>
      <c r="EY60">
        <v>15</v>
      </c>
      <c r="EZ60">
        <v>0</v>
      </c>
      <c r="FA60" t="s">
        <v>419</v>
      </c>
      <c r="FB60">
        <v>1658962562</v>
      </c>
      <c r="FC60">
        <v>1658962559</v>
      </c>
      <c r="FD60">
        <v>0</v>
      </c>
      <c r="FE60">
        <v>0.025</v>
      </c>
      <c r="FF60">
        <v>-0.013</v>
      </c>
      <c r="FG60">
        <v>-1.97</v>
      </c>
      <c r="FH60">
        <v>-0.111</v>
      </c>
      <c r="FI60">
        <v>420</v>
      </c>
      <c r="FJ60">
        <v>18</v>
      </c>
      <c r="FK60">
        <v>0.6899999999999999</v>
      </c>
      <c r="FL60">
        <v>0.5</v>
      </c>
      <c r="FM60">
        <v>-64.48196250000001</v>
      </c>
      <c r="FN60">
        <v>-8.295033771106798</v>
      </c>
      <c r="FO60">
        <v>0.7985185917333101</v>
      </c>
      <c r="FP60">
        <v>0</v>
      </c>
      <c r="FQ60">
        <v>739.7926470588235</v>
      </c>
      <c r="FR60">
        <v>7.018854076796065</v>
      </c>
      <c r="FS60">
        <v>0.7264890947869048</v>
      </c>
      <c r="FT60">
        <v>0</v>
      </c>
      <c r="FU60">
        <v>5.133901</v>
      </c>
      <c r="FV60">
        <v>-0.03637395872422725</v>
      </c>
      <c r="FW60">
        <v>0.01308994247504549</v>
      </c>
      <c r="FX60">
        <v>1</v>
      </c>
      <c r="FY60">
        <v>1</v>
      </c>
      <c r="FZ60">
        <v>3</v>
      </c>
      <c r="GA60" t="s">
        <v>426</v>
      </c>
      <c r="GB60">
        <v>2.98312</v>
      </c>
      <c r="GC60">
        <v>2.71561</v>
      </c>
      <c r="GD60">
        <v>0.130845</v>
      </c>
      <c r="GE60">
        <v>0.137892</v>
      </c>
      <c r="GF60">
        <v>0.106332</v>
      </c>
      <c r="GG60">
        <v>0.0878946</v>
      </c>
      <c r="GH60">
        <v>27518</v>
      </c>
      <c r="GI60">
        <v>27435.1</v>
      </c>
      <c r="GJ60">
        <v>29425.1</v>
      </c>
      <c r="GK60">
        <v>29430.4</v>
      </c>
      <c r="GL60">
        <v>34825.7</v>
      </c>
      <c r="GM60">
        <v>35681.2</v>
      </c>
      <c r="GN60">
        <v>41440.3</v>
      </c>
      <c r="GO60">
        <v>41930.7</v>
      </c>
      <c r="GP60">
        <v>1.9558</v>
      </c>
      <c r="GQ60">
        <v>1.92232</v>
      </c>
      <c r="GR60">
        <v>0.10252</v>
      </c>
      <c r="GS60">
        <v>0</v>
      </c>
      <c r="GT60">
        <v>25.599</v>
      </c>
      <c r="GU60">
        <v>999.9</v>
      </c>
      <c r="GV60">
        <v>53.3</v>
      </c>
      <c r="GW60">
        <v>29.4</v>
      </c>
      <c r="GX60">
        <v>24.1755</v>
      </c>
      <c r="GY60">
        <v>63.3524</v>
      </c>
      <c r="GZ60">
        <v>33.5096</v>
      </c>
      <c r="HA60">
        <v>1</v>
      </c>
      <c r="HB60">
        <v>-0.0656809</v>
      </c>
      <c r="HC60">
        <v>0.401547</v>
      </c>
      <c r="HD60">
        <v>20.3846</v>
      </c>
      <c r="HE60">
        <v>5.21639</v>
      </c>
      <c r="HF60">
        <v>12.0099</v>
      </c>
      <c r="HG60">
        <v>4.98895</v>
      </c>
      <c r="HH60">
        <v>3.28848</v>
      </c>
      <c r="HI60">
        <v>9999</v>
      </c>
      <c r="HJ60">
        <v>9999</v>
      </c>
      <c r="HK60">
        <v>9999</v>
      </c>
      <c r="HL60">
        <v>172.4</v>
      </c>
      <c r="HM60">
        <v>1.86707</v>
      </c>
      <c r="HN60">
        <v>1.86615</v>
      </c>
      <c r="HO60">
        <v>1.86563</v>
      </c>
      <c r="HP60">
        <v>1.86554</v>
      </c>
      <c r="HQ60">
        <v>1.86737</v>
      </c>
      <c r="HR60">
        <v>1.86993</v>
      </c>
      <c r="HS60">
        <v>1.86857</v>
      </c>
      <c r="HT60">
        <v>1.86997</v>
      </c>
      <c r="HU60">
        <v>0</v>
      </c>
      <c r="HV60">
        <v>0</v>
      </c>
      <c r="HW60">
        <v>0</v>
      </c>
      <c r="HX60">
        <v>0</v>
      </c>
      <c r="HY60" t="s">
        <v>421</v>
      </c>
      <c r="HZ60" t="s">
        <v>422</v>
      </c>
      <c r="IA60" t="s">
        <v>423</v>
      </c>
      <c r="IB60" t="s">
        <v>423</v>
      </c>
      <c r="IC60" t="s">
        <v>423</v>
      </c>
      <c r="ID60" t="s">
        <v>423</v>
      </c>
      <c r="IE60">
        <v>0</v>
      </c>
      <c r="IF60">
        <v>100</v>
      </c>
      <c r="IG60">
        <v>100</v>
      </c>
      <c r="IH60">
        <v>-3.037</v>
      </c>
      <c r="II60">
        <v>-0.0784</v>
      </c>
      <c r="IJ60">
        <v>-1.577111384215205</v>
      </c>
      <c r="IK60">
        <v>-0.002609718516926934</v>
      </c>
      <c r="IL60">
        <v>7.477057286243006E-07</v>
      </c>
      <c r="IM60">
        <v>-2.446628426827821E-10</v>
      </c>
      <c r="IN60">
        <v>-0.2036813970316619</v>
      </c>
      <c r="IO60">
        <v>-0.007460779758470672</v>
      </c>
      <c r="IP60">
        <v>0.0009378809001863145</v>
      </c>
      <c r="IQ60">
        <v>-1.681860573090938E-05</v>
      </c>
      <c r="IR60">
        <v>18</v>
      </c>
      <c r="IS60">
        <v>2242</v>
      </c>
      <c r="IT60">
        <v>1</v>
      </c>
      <c r="IU60">
        <v>24</v>
      </c>
      <c r="IV60">
        <v>2501.7</v>
      </c>
      <c r="IW60">
        <v>2501.8</v>
      </c>
      <c r="IX60">
        <v>1.63086</v>
      </c>
      <c r="IY60">
        <v>2.21191</v>
      </c>
      <c r="IZ60">
        <v>1.39648</v>
      </c>
      <c r="JA60">
        <v>2.34619</v>
      </c>
      <c r="JB60">
        <v>1.49536</v>
      </c>
      <c r="JC60">
        <v>2.34375</v>
      </c>
      <c r="JD60">
        <v>33.9639</v>
      </c>
      <c r="JE60">
        <v>15.0076</v>
      </c>
      <c r="JF60">
        <v>18</v>
      </c>
      <c r="JG60">
        <v>517.556</v>
      </c>
      <c r="JH60">
        <v>451.642</v>
      </c>
      <c r="JI60">
        <v>25</v>
      </c>
      <c r="JJ60">
        <v>26.5182</v>
      </c>
      <c r="JK60">
        <v>30.0002</v>
      </c>
      <c r="JL60">
        <v>26.4592</v>
      </c>
      <c r="JM60">
        <v>26.3927</v>
      </c>
      <c r="JN60">
        <v>32.65</v>
      </c>
      <c r="JO60">
        <v>25.7969</v>
      </c>
      <c r="JP60">
        <v>66.57899999999999</v>
      </c>
      <c r="JQ60">
        <v>25</v>
      </c>
      <c r="JR60">
        <v>740.905</v>
      </c>
      <c r="JS60">
        <v>18.4654</v>
      </c>
      <c r="JT60">
        <v>100.614</v>
      </c>
      <c r="JU60">
        <v>100.711</v>
      </c>
    </row>
    <row r="61" spans="1:281">
      <c r="A61">
        <v>45</v>
      </c>
      <c r="B61">
        <v>1659112669.6</v>
      </c>
      <c r="C61">
        <v>311.5</v>
      </c>
      <c r="D61" t="s">
        <v>513</v>
      </c>
      <c r="E61" t="s">
        <v>514</v>
      </c>
      <c r="F61">
        <v>5</v>
      </c>
      <c r="G61" t="s">
        <v>415</v>
      </c>
      <c r="H61" t="s">
        <v>416</v>
      </c>
      <c r="I61">
        <v>1659112661.814285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739.3982302719638</v>
      </c>
      <c r="AK61">
        <v>683.5896787878784</v>
      </c>
      <c r="AL61">
        <v>3.289207699175519</v>
      </c>
      <c r="AM61">
        <v>65.00448903359681</v>
      </c>
      <c r="AN61">
        <f>(AP61 - AO61 + DI61*1E3/(8.314*(DK61+273.15)) * AR61/DH61 * AQ61) * DH61/(100*CV61) * 1000/(1000 - AP61)</f>
        <v>0</v>
      </c>
      <c r="AO61">
        <v>18.43699054545455</v>
      </c>
      <c r="AP61">
        <v>23.53140666666667</v>
      </c>
      <c r="AQ61">
        <v>6.33437374952591E-05</v>
      </c>
      <c r="AR61">
        <v>88.8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417</v>
      </c>
      <c r="AY61" t="s">
        <v>417</v>
      </c>
      <c r="AZ61">
        <v>0</v>
      </c>
      <c r="BA61">
        <v>0</v>
      </c>
      <c r="BB61">
        <f>1-AZ61/BA61</f>
        <v>0</v>
      </c>
      <c r="BC61">
        <v>0</v>
      </c>
      <c r="BD61" t="s">
        <v>417</v>
      </c>
      <c r="BE61" t="s">
        <v>417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418</v>
      </c>
      <c r="CY61">
        <v>2</v>
      </c>
      <c r="CZ61" t="b">
        <v>1</v>
      </c>
      <c r="DA61">
        <v>1659112661.814285</v>
      </c>
      <c r="DB61">
        <v>644.1085714285715</v>
      </c>
      <c r="DC61">
        <v>709.6012142857143</v>
      </c>
      <c r="DD61">
        <v>23.52482142857143</v>
      </c>
      <c r="DE61">
        <v>18.40905357142857</v>
      </c>
      <c r="DF61">
        <v>647.1275714285715</v>
      </c>
      <c r="DG61">
        <v>23.60324642857143</v>
      </c>
      <c r="DH61">
        <v>500.0522142857143</v>
      </c>
      <c r="DI61">
        <v>90.73957142857145</v>
      </c>
      <c r="DJ61">
        <v>0.1000201678571429</v>
      </c>
      <c r="DK61">
        <v>27.26021428571428</v>
      </c>
      <c r="DL61">
        <v>27.27881071428572</v>
      </c>
      <c r="DM61">
        <v>999.9000000000002</v>
      </c>
      <c r="DN61">
        <v>0</v>
      </c>
      <c r="DO61">
        <v>0</v>
      </c>
      <c r="DP61">
        <v>9989.936785714284</v>
      </c>
      <c r="DQ61">
        <v>0</v>
      </c>
      <c r="DR61">
        <v>7.767730000000001</v>
      </c>
      <c r="DS61">
        <v>-65.49264285714285</v>
      </c>
      <c r="DT61">
        <v>659.6262142857144</v>
      </c>
      <c r="DU61">
        <v>722.9095357142859</v>
      </c>
      <c r="DV61">
        <v>5.115773928571429</v>
      </c>
      <c r="DW61">
        <v>709.6012142857143</v>
      </c>
      <c r="DX61">
        <v>18.40905357142857</v>
      </c>
      <c r="DY61">
        <v>2.134632142857143</v>
      </c>
      <c r="DZ61">
        <v>1.670428571428571</v>
      </c>
      <c r="EA61">
        <v>18.47998928571429</v>
      </c>
      <c r="EB61">
        <v>14.62431785714286</v>
      </c>
      <c r="EC61">
        <v>1999.973214285714</v>
      </c>
      <c r="ED61">
        <v>0.9799973214285715</v>
      </c>
      <c r="EE61">
        <v>0.02000287857142857</v>
      </c>
      <c r="EF61">
        <v>0</v>
      </c>
      <c r="EG61">
        <v>740.5206428571428</v>
      </c>
      <c r="EH61">
        <v>5.00097</v>
      </c>
      <c r="EI61">
        <v>14750.91071428571</v>
      </c>
      <c r="EJ61">
        <v>16707.33571428571</v>
      </c>
      <c r="EK61">
        <v>37.75</v>
      </c>
      <c r="EL61">
        <v>38.1915</v>
      </c>
      <c r="EM61">
        <v>37.62942857142857</v>
      </c>
      <c r="EN61">
        <v>37.937</v>
      </c>
      <c r="EO61">
        <v>38.437</v>
      </c>
      <c r="EP61">
        <v>1955.063214285714</v>
      </c>
      <c r="EQ61">
        <v>39.90392857142858</v>
      </c>
      <c r="ER61">
        <v>0</v>
      </c>
      <c r="ES61">
        <v>1659112669.4</v>
      </c>
      <c r="ET61">
        <v>0</v>
      </c>
      <c r="EU61">
        <v>740.6118000000001</v>
      </c>
      <c r="EV61">
        <v>5.050461512867216</v>
      </c>
      <c r="EW61">
        <v>111.3230767478811</v>
      </c>
      <c r="EX61">
        <v>14751.996</v>
      </c>
      <c r="EY61">
        <v>15</v>
      </c>
      <c r="EZ61">
        <v>0</v>
      </c>
      <c r="FA61" t="s">
        <v>419</v>
      </c>
      <c r="FB61">
        <v>1658962562</v>
      </c>
      <c r="FC61">
        <v>1658962559</v>
      </c>
      <c r="FD61">
        <v>0</v>
      </c>
      <c r="FE61">
        <v>0.025</v>
      </c>
      <c r="FF61">
        <v>-0.013</v>
      </c>
      <c r="FG61">
        <v>-1.97</v>
      </c>
      <c r="FH61">
        <v>-0.111</v>
      </c>
      <c r="FI61">
        <v>420</v>
      </c>
      <c r="FJ61">
        <v>18</v>
      </c>
      <c r="FK61">
        <v>0.6899999999999999</v>
      </c>
      <c r="FL61">
        <v>0.5</v>
      </c>
      <c r="FM61">
        <v>-65.02579249999999</v>
      </c>
      <c r="FN61">
        <v>-8.014877673545831</v>
      </c>
      <c r="FO61">
        <v>0.7715839816207627</v>
      </c>
      <c r="FP61">
        <v>0</v>
      </c>
      <c r="FQ61">
        <v>740.2524705882353</v>
      </c>
      <c r="FR61">
        <v>5.697967905283198</v>
      </c>
      <c r="FS61">
        <v>0.598515577235691</v>
      </c>
      <c r="FT61">
        <v>0</v>
      </c>
      <c r="FU61">
        <v>5.12712175</v>
      </c>
      <c r="FV61">
        <v>-0.2158247279549869</v>
      </c>
      <c r="FW61">
        <v>0.02195816805741093</v>
      </c>
      <c r="FX61">
        <v>0</v>
      </c>
      <c r="FY61">
        <v>0</v>
      </c>
      <c r="FZ61">
        <v>3</v>
      </c>
      <c r="GA61" t="s">
        <v>462</v>
      </c>
      <c r="GB61">
        <v>2.98321</v>
      </c>
      <c r="GC61">
        <v>2.71541</v>
      </c>
      <c r="GD61">
        <v>0.13305</v>
      </c>
      <c r="GE61">
        <v>0.140059</v>
      </c>
      <c r="GF61">
        <v>0.106367</v>
      </c>
      <c r="GG61">
        <v>0.0879765</v>
      </c>
      <c r="GH61">
        <v>27448.1</v>
      </c>
      <c r="GI61">
        <v>27366.5</v>
      </c>
      <c r="GJ61">
        <v>29425</v>
      </c>
      <c r="GK61">
        <v>29430.7</v>
      </c>
      <c r="GL61">
        <v>34824.3</v>
      </c>
      <c r="GM61">
        <v>35678.2</v>
      </c>
      <c r="GN61">
        <v>41440.3</v>
      </c>
      <c r="GO61">
        <v>41930.9</v>
      </c>
      <c r="GP61">
        <v>1.95575</v>
      </c>
      <c r="GQ61">
        <v>1.92238</v>
      </c>
      <c r="GR61">
        <v>0.102967</v>
      </c>
      <c r="GS61">
        <v>0</v>
      </c>
      <c r="GT61">
        <v>25.5972</v>
      </c>
      <c r="GU61">
        <v>999.9</v>
      </c>
      <c r="GV61">
        <v>53.3</v>
      </c>
      <c r="GW61">
        <v>29.4</v>
      </c>
      <c r="GX61">
        <v>24.1751</v>
      </c>
      <c r="GY61">
        <v>62.9424</v>
      </c>
      <c r="GZ61">
        <v>33.6418</v>
      </c>
      <c r="HA61">
        <v>1</v>
      </c>
      <c r="HB61">
        <v>-0.0657368</v>
      </c>
      <c r="HC61">
        <v>0.40095</v>
      </c>
      <c r="HD61">
        <v>20.3846</v>
      </c>
      <c r="HE61">
        <v>5.21714</v>
      </c>
      <c r="HF61">
        <v>12.0099</v>
      </c>
      <c r="HG61">
        <v>4.9892</v>
      </c>
      <c r="HH61">
        <v>3.28848</v>
      </c>
      <c r="HI61">
        <v>9999</v>
      </c>
      <c r="HJ61">
        <v>9999</v>
      </c>
      <c r="HK61">
        <v>9999</v>
      </c>
      <c r="HL61">
        <v>172.4</v>
      </c>
      <c r="HM61">
        <v>1.86707</v>
      </c>
      <c r="HN61">
        <v>1.86615</v>
      </c>
      <c r="HO61">
        <v>1.86562</v>
      </c>
      <c r="HP61">
        <v>1.86554</v>
      </c>
      <c r="HQ61">
        <v>1.86737</v>
      </c>
      <c r="HR61">
        <v>1.86992</v>
      </c>
      <c r="HS61">
        <v>1.86857</v>
      </c>
      <c r="HT61">
        <v>1.86996</v>
      </c>
      <c r="HU61">
        <v>0</v>
      </c>
      <c r="HV61">
        <v>0</v>
      </c>
      <c r="HW61">
        <v>0</v>
      </c>
      <c r="HX61">
        <v>0</v>
      </c>
      <c r="HY61" t="s">
        <v>421</v>
      </c>
      <c r="HZ61" t="s">
        <v>422</v>
      </c>
      <c r="IA61" t="s">
        <v>423</v>
      </c>
      <c r="IB61" t="s">
        <v>423</v>
      </c>
      <c r="IC61" t="s">
        <v>423</v>
      </c>
      <c r="ID61" t="s">
        <v>423</v>
      </c>
      <c r="IE61">
        <v>0</v>
      </c>
      <c r="IF61">
        <v>100</v>
      </c>
      <c r="IG61">
        <v>100</v>
      </c>
      <c r="IH61">
        <v>-3.068</v>
      </c>
      <c r="II61">
        <v>-0.0784</v>
      </c>
      <c r="IJ61">
        <v>-1.577111384215205</v>
      </c>
      <c r="IK61">
        <v>-0.002609718516926934</v>
      </c>
      <c r="IL61">
        <v>7.477057286243006E-07</v>
      </c>
      <c r="IM61">
        <v>-2.446628426827821E-10</v>
      </c>
      <c r="IN61">
        <v>-0.2036813970316619</v>
      </c>
      <c r="IO61">
        <v>-0.007460779758470672</v>
      </c>
      <c r="IP61">
        <v>0.0009378809001863145</v>
      </c>
      <c r="IQ61">
        <v>-1.681860573090938E-05</v>
      </c>
      <c r="IR61">
        <v>18</v>
      </c>
      <c r="IS61">
        <v>2242</v>
      </c>
      <c r="IT61">
        <v>1</v>
      </c>
      <c r="IU61">
        <v>24</v>
      </c>
      <c r="IV61">
        <v>2501.8</v>
      </c>
      <c r="IW61">
        <v>2501.8</v>
      </c>
      <c r="IX61">
        <v>1.66016</v>
      </c>
      <c r="IY61">
        <v>2.20703</v>
      </c>
      <c r="IZ61">
        <v>1.39648</v>
      </c>
      <c r="JA61">
        <v>2.34619</v>
      </c>
      <c r="JB61">
        <v>1.49536</v>
      </c>
      <c r="JC61">
        <v>2.39014</v>
      </c>
      <c r="JD61">
        <v>33.9639</v>
      </c>
      <c r="JE61">
        <v>15.0164</v>
      </c>
      <c r="JF61">
        <v>18</v>
      </c>
      <c r="JG61">
        <v>517.533</v>
      </c>
      <c r="JH61">
        <v>451.681</v>
      </c>
      <c r="JI61">
        <v>24.9998</v>
      </c>
      <c r="JJ61">
        <v>26.5182</v>
      </c>
      <c r="JK61">
        <v>30</v>
      </c>
      <c r="JL61">
        <v>26.4604</v>
      </c>
      <c r="JM61">
        <v>26.3937</v>
      </c>
      <c r="JN61">
        <v>33.2178</v>
      </c>
      <c r="JO61">
        <v>25.7969</v>
      </c>
      <c r="JP61">
        <v>66.2059</v>
      </c>
      <c r="JQ61">
        <v>25</v>
      </c>
      <c r="JR61">
        <v>754.261</v>
      </c>
      <c r="JS61">
        <v>18.4627</v>
      </c>
      <c r="JT61">
        <v>100.614</v>
      </c>
      <c r="JU61">
        <v>100.712</v>
      </c>
    </row>
    <row r="62" spans="1:281">
      <c r="A62">
        <v>46</v>
      </c>
      <c r="B62">
        <v>1659112674.6</v>
      </c>
      <c r="C62">
        <v>316.5</v>
      </c>
      <c r="D62" t="s">
        <v>515</v>
      </c>
      <c r="E62" t="s">
        <v>516</v>
      </c>
      <c r="F62">
        <v>5</v>
      </c>
      <c r="G62" t="s">
        <v>415</v>
      </c>
      <c r="H62" t="s">
        <v>416</v>
      </c>
      <c r="I62">
        <v>1659112667.1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756.5229753654855</v>
      </c>
      <c r="AK62">
        <v>700.0719636363632</v>
      </c>
      <c r="AL62">
        <v>3.293949927868551</v>
      </c>
      <c r="AM62">
        <v>65.00448903359681</v>
      </c>
      <c r="AN62">
        <f>(AP62 - AO62 + DI62*1E3/(8.314*(DK62+273.15)) * AR62/DH62 * AQ62) * DH62/(100*CV62) * 1000/(1000 - AP62)</f>
        <v>0</v>
      </c>
      <c r="AO62">
        <v>18.44437814090909</v>
      </c>
      <c r="AP62">
        <v>23.54105696969696</v>
      </c>
      <c r="AQ62">
        <v>8.483613544082048E-05</v>
      </c>
      <c r="AR62">
        <v>88.8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417</v>
      </c>
      <c r="AY62" t="s">
        <v>417</v>
      </c>
      <c r="AZ62">
        <v>0</v>
      </c>
      <c r="BA62">
        <v>0</v>
      </c>
      <c r="BB62">
        <f>1-AZ62/BA62</f>
        <v>0</v>
      </c>
      <c r="BC62">
        <v>0</v>
      </c>
      <c r="BD62" t="s">
        <v>417</v>
      </c>
      <c r="BE62" t="s">
        <v>417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418</v>
      </c>
      <c r="CY62">
        <v>2</v>
      </c>
      <c r="CZ62" t="b">
        <v>1</v>
      </c>
      <c r="DA62">
        <v>1659112667.1</v>
      </c>
      <c r="DB62">
        <v>661.0940370370371</v>
      </c>
      <c r="DC62">
        <v>727.3039259259259</v>
      </c>
      <c r="DD62">
        <v>23.52803703703704</v>
      </c>
      <c r="DE62">
        <v>18.42617407407407</v>
      </c>
      <c r="DF62">
        <v>664.146185185185</v>
      </c>
      <c r="DG62">
        <v>23.60644444444445</v>
      </c>
      <c r="DH62">
        <v>500.0485925925926</v>
      </c>
      <c r="DI62">
        <v>90.7404925925926</v>
      </c>
      <c r="DJ62">
        <v>0.09994898518518518</v>
      </c>
      <c r="DK62">
        <v>27.2590962962963</v>
      </c>
      <c r="DL62">
        <v>27.27872592592592</v>
      </c>
      <c r="DM62">
        <v>999.9000000000001</v>
      </c>
      <c r="DN62">
        <v>0</v>
      </c>
      <c r="DO62">
        <v>0</v>
      </c>
      <c r="DP62">
        <v>9995.417777777777</v>
      </c>
      <c r="DQ62">
        <v>0</v>
      </c>
      <c r="DR62">
        <v>7.766631481481482</v>
      </c>
      <c r="DS62">
        <v>-66.20992962962961</v>
      </c>
      <c r="DT62">
        <v>677.0231481481482</v>
      </c>
      <c r="DU62">
        <v>740.9571481481483</v>
      </c>
      <c r="DV62">
        <v>5.101875185185185</v>
      </c>
      <c r="DW62">
        <v>727.3039259259259</v>
      </c>
      <c r="DX62">
        <v>18.42617407407407</v>
      </c>
      <c r="DY62">
        <v>2.134945925925926</v>
      </c>
      <c r="DZ62">
        <v>1.671998518518518</v>
      </c>
      <c r="EA62">
        <v>18.48234074074074</v>
      </c>
      <c r="EB62">
        <v>14.63887407407407</v>
      </c>
      <c r="EC62">
        <v>1999.965185185185</v>
      </c>
      <c r="ED62">
        <v>0.9799972222222223</v>
      </c>
      <c r="EE62">
        <v>0.02000297777777777</v>
      </c>
      <c r="EF62">
        <v>0</v>
      </c>
      <c r="EG62">
        <v>740.991962962963</v>
      </c>
      <c r="EH62">
        <v>5.00097</v>
      </c>
      <c r="EI62">
        <v>14759.91111111111</v>
      </c>
      <c r="EJ62">
        <v>16707.26296296296</v>
      </c>
      <c r="EK62">
        <v>37.75</v>
      </c>
      <c r="EL62">
        <v>38.19166666666666</v>
      </c>
      <c r="EM62">
        <v>37.625</v>
      </c>
      <c r="EN62">
        <v>37.937</v>
      </c>
      <c r="EO62">
        <v>38.437</v>
      </c>
      <c r="EP62">
        <v>1955.055185185185</v>
      </c>
      <c r="EQ62">
        <v>39.90666666666667</v>
      </c>
      <c r="ER62">
        <v>0</v>
      </c>
      <c r="ES62">
        <v>1659112674.2</v>
      </c>
      <c r="ET62">
        <v>0</v>
      </c>
      <c r="EU62">
        <v>741.02236</v>
      </c>
      <c r="EV62">
        <v>4.890384607161623</v>
      </c>
      <c r="EW62">
        <v>87.47692301334925</v>
      </c>
      <c r="EX62">
        <v>14760.064</v>
      </c>
      <c r="EY62">
        <v>15</v>
      </c>
      <c r="EZ62">
        <v>0</v>
      </c>
      <c r="FA62" t="s">
        <v>419</v>
      </c>
      <c r="FB62">
        <v>1658962562</v>
      </c>
      <c r="FC62">
        <v>1658962559</v>
      </c>
      <c r="FD62">
        <v>0</v>
      </c>
      <c r="FE62">
        <v>0.025</v>
      </c>
      <c r="FF62">
        <v>-0.013</v>
      </c>
      <c r="FG62">
        <v>-1.97</v>
      </c>
      <c r="FH62">
        <v>-0.111</v>
      </c>
      <c r="FI62">
        <v>420</v>
      </c>
      <c r="FJ62">
        <v>18</v>
      </c>
      <c r="FK62">
        <v>0.6899999999999999</v>
      </c>
      <c r="FL62">
        <v>0.5</v>
      </c>
      <c r="FM62">
        <v>-65.73834390243903</v>
      </c>
      <c r="FN62">
        <v>-8.053544947735308</v>
      </c>
      <c r="FO62">
        <v>0.7952921120182379</v>
      </c>
      <c r="FP62">
        <v>0</v>
      </c>
      <c r="FQ62">
        <v>740.7413529411765</v>
      </c>
      <c r="FR62">
        <v>4.919419397672252</v>
      </c>
      <c r="FS62">
        <v>0.5235129012598153</v>
      </c>
      <c r="FT62">
        <v>0</v>
      </c>
      <c r="FU62">
        <v>5.112262926829268</v>
      </c>
      <c r="FV62">
        <v>-0.1930971428571386</v>
      </c>
      <c r="FW62">
        <v>0.02138786517629859</v>
      </c>
      <c r="FX62">
        <v>0</v>
      </c>
      <c r="FY62">
        <v>0</v>
      </c>
      <c r="FZ62">
        <v>3</v>
      </c>
      <c r="GA62" t="s">
        <v>462</v>
      </c>
      <c r="GB62">
        <v>2.98328</v>
      </c>
      <c r="GC62">
        <v>2.71569</v>
      </c>
      <c r="GD62">
        <v>0.135231</v>
      </c>
      <c r="GE62">
        <v>0.142225</v>
      </c>
      <c r="GF62">
        <v>0.106397</v>
      </c>
      <c r="GG62">
        <v>0.0879109</v>
      </c>
      <c r="GH62">
        <v>27379.1</v>
      </c>
      <c r="GI62">
        <v>27297.5</v>
      </c>
      <c r="GJ62">
        <v>29425</v>
      </c>
      <c r="GK62">
        <v>29430.7</v>
      </c>
      <c r="GL62">
        <v>34823.1</v>
      </c>
      <c r="GM62">
        <v>35680.6</v>
      </c>
      <c r="GN62">
        <v>41440.2</v>
      </c>
      <c r="GO62">
        <v>41930.6</v>
      </c>
      <c r="GP62">
        <v>1.95567</v>
      </c>
      <c r="GQ62">
        <v>1.92235</v>
      </c>
      <c r="GR62">
        <v>0.102669</v>
      </c>
      <c r="GS62">
        <v>0</v>
      </c>
      <c r="GT62">
        <v>25.5972</v>
      </c>
      <c r="GU62">
        <v>999.9</v>
      </c>
      <c r="GV62">
        <v>53.2</v>
      </c>
      <c r="GW62">
        <v>29.4</v>
      </c>
      <c r="GX62">
        <v>24.1301</v>
      </c>
      <c r="GY62">
        <v>63.0124</v>
      </c>
      <c r="GZ62">
        <v>33.3293</v>
      </c>
      <c r="HA62">
        <v>1</v>
      </c>
      <c r="HB62">
        <v>-0.0656656</v>
      </c>
      <c r="HC62">
        <v>0.400681</v>
      </c>
      <c r="HD62">
        <v>20.3845</v>
      </c>
      <c r="HE62">
        <v>5.21759</v>
      </c>
      <c r="HF62">
        <v>12.0099</v>
      </c>
      <c r="HG62">
        <v>4.98955</v>
      </c>
      <c r="HH62">
        <v>3.28863</v>
      </c>
      <c r="HI62">
        <v>9999</v>
      </c>
      <c r="HJ62">
        <v>9999</v>
      </c>
      <c r="HK62">
        <v>9999</v>
      </c>
      <c r="HL62">
        <v>172.4</v>
      </c>
      <c r="HM62">
        <v>1.86707</v>
      </c>
      <c r="HN62">
        <v>1.86615</v>
      </c>
      <c r="HO62">
        <v>1.86565</v>
      </c>
      <c r="HP62">
        <v>1.86554</v>
      </c>
      <c r="HQ62">
        <v>1.86737</v>
      </c>
      <c r="HR62">
        <v>1.86994</v>
      </c>
      <c r="HS62">
        <v>1.86855</v>
      </c>
      <c r="HT62">
        <v>1.87</v>
      </c>
      <c r="HU62">
        <v>0</v>
      </c>
      <c r="HV62">
        <v>0</v>
      </c>
      <c r="HW62">
        <v>0</v>
      </c>
      <c r="HX62">
        <v>0</v>
      </c>
      <c r="HY62" t="s">
        <v>421</v>
      </c>
      <c r="HZ62" t="s">
        <v>422</v>
      </c>
      <c r="IA62" t="s">
        <v>423</v>
      </c>
      <c r="IB62" t="s">
        <v>423</v>
      </c>
      <c r="IC62" t="s">
        <v>423</v>
      </c>
      <c r="ID62" t="s">
        <v>423</v>
      </c>
      <c r="IE62">
        <v>0</v>
      </c>
      <c r="IF62">
        <v>100</v>
      </c>
      <c r="IG62">
        <v>100</v>
      </c>
      <c r="IH62">
        <v>-3.099</v>
      </c>
      <c r="II62">
        <v>-0.07829999999999999</v>
      </c>
      <c r="IJ62">
        <v>-1.577111384215205</v>
      </c>
      <c r="IK62">
        <v>-0.002609718516926934</v>
      </c>
      <c r="IL62">
        <v>7.477057286243006E-07</v>
      </c>
      <c r="IM62">
        <v>-2.446628426827821E-10</v>
      </c>
      <c r="IN62">
        <v>-0.2036813970316619</v>
      </c>
      <c r="IO62">
        <v>-0.007460779758470672</v>
      </c>
      <c r="IP62">
        <v>0.0009378809001863145</v>
      </c>
      <c r="IQ62">
        <v>-1.681860573090938E-05</v>
      </c>
      <c r="IR62">
        <v>18</v>
      </c>
      <c r="IS62">
        <v>2242</v>
      </c>
      <c r="IT62">
        <v>1</v>
      </c>
      <c r="IU62">
        <v>24</v>
      </c>
      <c r="IV62">
        <v>2501.9</v>
      </c>
      <c r="IW62">
        <v>2501.9</v>
      </c>
      <c r="IX62">
        <v>1.69067</v>
      </c>
      <c r="IY62">
        <v>2.2168</v>
      </c>
      <c r="IZ62">
        <v>1.39648</v>
      </c>
      <c r="JA62">
        <v>2.34497</v>
      </c>
      <c r="JB62">
        <v>1.49536</v>
      </c>
      <c r="JC62">
        <v>2.32056</v>
      </c>
      <c r="JD62">
        <v>33.9639</v>
      </c>
      <c r="JE62">
        <v>14.9989</v>
      </c>
      <c r="JF62">
        <v>18</v>
      </c>
      <c r="JG62">
        <v>517.495</v>
      </c>
      <c r="JH62">
        <v>451.675</v>
      </c>
      <c r="JI62">
        <v>24.9998</v>
      </c>
      <c r="JJ62">
        <v>26.5187</v>
      </c>
      <c r="JK62">
        <v>30.0001</v>
      </c>
      <c r="JL62">
        <v>26.4615</v>
      </c>
      <c r="JM62">
        <v>26.3949</v>
      </c>
      <c r="JN62">
        <v>33.8388</v>
      </c>
      <c r="JO62">
        <v>25.7969</v>
      </c>
      <c r="JP62">
        <v>66.2059</v>
      </c>
      <c r="JQ62">
        <v>25</v>
      </c>
      <c r="JR62">
        <v>774.296</v>
      </c>
      <c r="JS62">
        <v>18.4627</v>
      </c>
      <c r="JT62">
        <v>100.614</v>
      </c>
      <c r="JU62">
        <v>100.712</v>
      </c>
    </row>
    <row r="63" spans="1:281">
      <c r="A63">
        <v>47</v>
      </c>
      <c r="B63">
        <v>1659112679.6</v>
      </c>
      <c r="C63">
        <v>321.5</v>
      </c>
      <c r="D63" t="s">
        <v>517</v>
      </c>
      <c r="E63" t="s">
        <v>518</v>
      </c>
      <c r="F63">
        <v>5</v>
      </c>
      <c r="G63" t="s">
        <v>415</v>
      </c>
      <c r="H63" t="s">
        <v>416</v>
      </c>
      <c r="I63">
        <v>1659112671.814285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773.6906618099071</v>
      </c>
      <c r="AK63">
        <v>716.797157575758</v>
      </c>
      <c r="AL63">
        <v>3.342949595363983</v>
      </c>
      <c r="AM63">
        <v>65.00448903359681</v>
      </c>
      <c r="AN63">
        <f>(AP63 - AO63 + DI63*1E3/(8.314*(DK63+273.15)) * AR63/DH63 * AQ63) * DH63/(100*CV63) * 1000/(1000 - AP63)</f>
        <v>0</v>
      </c>
      <c r="AO63">
        <v>18.41962291060607</v>
      </c>
      <c r="AP63">
        <v>23.53643636363637</v>
      </c>
      <c r="AQ63">
        <v>-3.759818119510966E-05</v>
      </c>
      <c r="AR63">
        <v>88.8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417</v>
      </c>
      <c r="AY63" t="s">
        <v>417</v>
      </c>
      <c r="AZ63">
        <v>0</v>
      </c>
      <c r="BA63">
        <v>0</v>
      </c>
      <c r="BB63">
        <f>1-AZ63/BA63</f>
        <v>0</v>
      </c>
      <c r="BC63">
        <v>0</v>
      </c>
      <c r="BD63" t="s">
        <v>417</v>
      </c>
      <c r="BE63" t="s">
        <v>417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418</v>
      </c>
      <c r="CY63">
        <v>2</v>
      </c>
      <c r="CZ63" t="b">
        <v>1</v>
      </c>
      <c r="DA63">
        <v>1659112671.814285</v>
      </c>
      <c r="DB63">
        <v>676.2899285714286</v>
      </c>
      <c r="DC63">
        <v>743.1198571428571</v>
      </c>
      <c r="DD63">
        <v>23.53314642857143</v>
      </c>
      <c r="DE63">
        <v>18.43212857142857</v>
      </c>
      <c r="DF63">
        <v>679.3715</v>
      </c>
      <c r="DG63">
        <v>23.61150714285714</v>
      </c>
      <c r="DH63">
        <v>500.0420357142857</v>
      </c>
      <c r="DI63">
        <v>90.74192500000001</v>
      </c>
      <c r="DJ63">
        <v>0.09996690000000001</v>
      </c>
      <c r="DK63">
        <v>27.25850357142857</v>
      </c>
      <c r="DL63">
        <v>27.28001071428571</v>
      </c>
      <c r="DM63">
        <v>999.9000000000002</v>
      </c>
      <c r="DN63">
        <v>0</v>
      </c>
      <c r="DO63">
        <v>0</v>
      </c>
      <c r="DP63">
        <v>9998.74857142857</v>
      </c>
      <c r="DQ63">
        <v>0</v>
      </c>
      <c r="DR63">
        <v>7.766927142857143</v>
      </c>
      <c r="DS63">
        <v>-66.829925</v>
      </c>
      <c r="DT63">
        <v>692.5888571428574</v>
      </c>
      <c r="DU63">
        <v>757.07425</v>
      </c>
      <c r="DV63">
        <v>5.101021785714286</v>
      </c>
      <c r="DW63">
        <v>743.1198571428571</v>
      </c>
      <c r="DX63">
        <v>18.43212857142857</v>
      </c>
      <c r="DY63">
        <v>2.135443214285714</v>
      </c>
      <c r="DZ63">
        <v>1.672566071428571</v>
      </c>
      <c r="EA63">
        <v>18.48605714285714</v>
      </c>
      <c r="EB63">
        <v>14.64413214285714</v>
      </c>
      <c r="EC63">
        <v>1999.975357142858</v>
      </c>
      <c r="ED63">
        <v>0.9799972142857144</v>
      </c>
      <c r="EE63">
        <v>0.02000298571428571</v>
      </c>
      <c r="EF63">
        <v>0</v>
      </c>
      <c r="EG63">
        <v>741.3313214285716</v>
      </c>
      <c r="EH63">
        <v>5.00097</v>
      </c>
      <c r="EI63">
        <v>14766.07857142857</v>
      </c>
      <c r="EJ63">
        <v>16707.35</v>
      </c>
      <c r="EK63">
        <v>37.75</v>
      </c>
      <c r="EL63">
        <v>38.1915</v>
      </c>
      <c r="EM63">
        <v>37.625</v>
      </c>
      <c r="EN63">
        <v>37.937</v>
      </c>
      <c r="EO63">
        <v>38.437</v>
      </c>
      <c r="EP63">
        <v>1955.065357142857</v>
      </c>
      <c r="EQ63">
        <v>39.90821428571429</v>
      </c>
      <c r="ER63">
        <v>0</v>
      </c>
      <c r="ES63">
        <v>1659112679.6</v>
      </c>
      <c r="ET63">
        <v>0</v>
      </c>
      <c r="EU63">
        <v>741.3608076923077</v>
      </c>
      <c r="EV63">
        <v>3.501504266034273</v>
      </c>
      <c r="EW63">
        <v>64.71794870476103</v>
      </c>
      <c r="EX63">
        <v>14766.53846153846</v>
      </c>
      <c r="EY63">
        <v>15</v>
      </c>
      <c r="EZ63">
        <v>0</v>
      </c>
      <c r="FA63" t="s">
        <v>419</v>
      </c>
      <c r="FB63">
        <v>1658962562</v>
      </c>
      <c r="FC63">
        <v>1658962559</v>
      </c>
      <c r="FD63">
        <v>0</v>
      </c>
      <c r="FE63">
        <v>0.025</v>
      </c>
      <c r="FF63">
        <v>-0.013</v>
      </c>
      <c r="FG63">
        <v>-1.97</v>
      </c>
      <c r="FH63">
        <v>-0.111</v>
      </c>
      <c r="FI63">
        <v>420</v>
      </c>
      <c r="FJ63">
        <v>18</v>
      </c>
      <c r="FK63">
        <v>0.6899999999999999</v>
      </c>
      <c r="FL63">
        <v>0.5</v>
      </c>
      <c r="FM63">
        <v>-66.50324499999999</v>
      </c>
      <c r="FN63">
        <v>-8.002617636022411</v>
      </c>
      <c r="FO63">
        <v>0.7724157073590621</v>
      </c>
      <c r="FP63">
        <v>0</v>
      </c>
      <c r="FQ63">
        <v>741.140794117647</v>
      </c>
      <c r="FR63">
        <v>4.370924361934611</v>
      </c>
      <c r="FS63">
        <v>0.4706822819627268</v>
      </c>
      <c r="FT63">
        <v>0</v>
      </c>
      <c r="FU63">
        <v>5.10611325</v>
      </c>
      <c r="FV63">
        <v>-0.008294746716715486</v>
      </c>
      <c r="FW63">
        <v>0.01561595888626438</v>
      </c>
      <c r="FX63">
        <v>1</v>
      </c>
      <c r="FY63">
        <v>1</v>
      </c>
      <c r="FZ63">
        <v>3</v>
      </c>
      <c r="GA63" t="s">
        <v>426</v>
      </c>
      <c r="GB63">
        <v>2.98306</v>
      </c>
      <c r="GC63">
        <v>2.71573</v>
      </c>
      <c r="GD63">
        <v>0.137418</v>
      </c>
      <c r="GE63">
        <v>0.144346</v>
      </c>
      <c r="GF63">
        <v>0.106382</v>
      </c>
      <c r="GG63">
        <v>0.0878883</v>
      </c>
      <c r="GH63">
        <v>27310.7</v>
      </c>
      <c r="GI63">
        <v>27229.7</v>
      </c>
      <c r="GJ63">
        <v>29425.9</v>
      </c>
      <c r="GK63">
        <v>29430.4</v>
      </c>
      <c r="GL63">
        <v>34824.6</v>
      </c>
      <c r="GM63">
        <v>35681.4</v>
      </c>
      <c r="GN63">
        <v>41441.2</v>
      </c>
      <c r="GO63">
        <v>41930.4</v>
      </c>
      <c r="GP63">
        <v>1.9559</v>
      </c>
      <c r="GQ63">
        <v>1.92253</v>
      </c>
      <c r="GR63">
        <v>0.102967</v>
      </c>
      <c r="GS63">
        <v>0</v>
      </c>
      <c r="GT63">
        <v>25.5972</v>
      </c>
      <c r="GU63">
        <v>999.9</v>
      </c>
      <c r="GV63">
        <v>53.2</v>
      </c>
      <c r="GW63">
        <v>29.4</v>
      </c>
      <c r="GX63">
        <v>24.1315</v>
      </c>
      <c r="GY63">
        <v>63.0824</v>
      </c>
      <c r="GZ63">
        <v>33.7019</v>
      </c>
      <c r="HA63">
        <v>1</v>
      </c>
      <c r="HB63">
        <v>-0.06568599999999999</v>
      </c>
      <c r="HC63">
        <v>0.399567</v>
      </c>
      <c r="HD63">
        <v>20.3845</v>
      </c>
      <c r="HE63">
        <v>5.21894</v>
      </c>
      <c r="HF63">
        <v>12.0099</v>
      </c>
      <c r="HG63">
        <v>4.98945</v>
      </c>
      <c r="HH63">
        <v>3.28865</v>
      </c>
      <c r="HI63">
        <v>9999</v>
      </c>
      <c r="HJ63">
        <v>9999</v>
      </c>
      <c r="HK63">
        <v>9999</v>
      </c>
      <c r="HL63">
        <v>172.4</v>
      </c>
      <c r="HM63">
        <v>1.86707</v>
      </c>
      <c r="HN63">
        <v>1.86615</v>
      </c>
      <c r="HO63">
        <v>1.86566</v>
      </c>
      <c r="HP63">
        <v>1.86554</v>
      </c>
      <c r="HQ63">
        <v>1.86737</v>
      </c>
      <c r="HR63">
        <v>1.86992</v>
      </c>
      <c r="HS63">
        <v>1.86857</v>
      </c>
      <c r="HT63">
        <v>1.87</v>
      </c>
      <c r="HU63">
        <v>0</v>
      </c>
      <c r="HV63">
        <v>0</v>
      </c>
      <c r="HW63">
        <v>0</v>
      </c>
      <c r="HX63">
        <v>0</v>
      </c>
      <c r="HY63" t="s">
        <v>421</v>
      </c>
      <c r="HZ63" t="s">
        <v>422</v>
      </c>
      <c r="IA63" t="s">
        <v>423</v>
      </c>
      <c r="IB63" t="s">
        <v>423</v>
      </c>
      <c r="IC63" t="s">
        <v>423</v>
      </c>
      <c r="ID63" t="s">
        <v>423</v>
      </c>
      <c r="IE63">
        <v>0</v>
      </c>
      <c r="IF63">
        <v>100</v>
      </c>
      <c r="IG63">
        <v>100</v>
      </c>
      <c r="IH63">
        <v>-3.131</v>
      </c>
      <c r="II63">
        <v>-0.0784</v>
      </c>
      <c r="IJ63">
        <v>-1.577111384215205</v>
      </c>
      <c r="IK63">
        <v>-0.002609718516926934</v>
      </c>
      <c r="IL63">
        <v>7.477057286243006E-07</v>
      </c>
      <c r="IM63">
        <v>-2.446628426827821E-10</v>
      </c>
      <c r="IN63">
        <v>-0.2036813970316619</v>
      </c>
      <c r="IO63">
        <v>-0.007460779758470672</v>
      </c>
      <c r="IP63">
        <v>0.0009378809001863145</v>
      </c>
      <c r="IQ63">
        <v>-1.681860573090938E-05</v>
      </c>
      <c r="IR63">
        <v>18</v>
      </c>
      <c r="IS63">
        <v>2242</v>
      </c>
      <c r="IT63">
        <v>1</v>
      </c>
      <c r="IU63">
        <v>24</v>
      </c>
      <c r="IV63">
        <v>2502</v>
      </c>
      <c r="IW63">
        <v>2502</v>
      </c>
      <c r="IX63">
        <v>1.71875</v>
      </c>
      <c r="IY63">
        <v>2.20215</v>
      </c>
      <c r="IZ63">
        <v>1.39648</v>
      </c>
      <c r="JA63">
        <v>2.34619</v>
      </c>
      <c r="JB63">
        <v>1.49536</v>
      </c>
      <c r="JC63">
        <v>2.41211</v>
      </c>
      <c r="JD63">
        <v>33.9639</v>
      </c>
      <c r="JE63">
        <v>15.0164</v>
      </c>
      <c r="JF63">
        <v>18</v>
      </c>
      <c r="JG63">
        <v>517.6420000000001</v>
      </c>
      <c r="JH63">
        <v>451.783</v>
      </c>
      <c r="JI63">
        <v>24.9998</v>
      </c>
      <c r="JJ63">
        <v>26.5204</v>
      </c>
      <c r="JK63">
        <v>30.0001</v>
      </c>
      <c r="JL63">
        <v>26.4615</v>
      </c>
      <c r="JM63">
        <v>26.3949</v>
      </c>
      <c r="JN63">
        <v>34.3956</v>
      </c>
      <c r="JO63">
        <v>25.7969</v>
      </c>
      <c r="JP63">
        <v>66.2059</v>
      </c>
      <c r="JQ63">
        <v>25</v>
      </c>
      <c r="JR63">
        <v>787.657</v>
      </c>
      <c r="JS63">
        <v>18.4627</v>
      </c>
      <c r="JT63">
        <v>100.616</v>
      </c>
      <c r="JU63">
        <v>100.711</v>
      </c>
    </row>
    <row r="64" spans="1:281">
      <c r="A64">
        <v>48</v>
      </c>
      <c r="B64">
        <v>1659112684.6</v>
      </c>
      <c r="C64">
        <v>326.5</v>
      </c>
      <c r="D64" t="s">
        <v>519</v>
      </c>
      <c r="E64" t="s">
        <v>520</v>
      </c>
      <c r="F64">
        <v>5</v>
      </c>
      <c r="G64" t="s">
        <v>415</v>
      </c>
      <c r="H64" t="s">
        <v>416</v>
      </c>
      <c r="I64">
        <v>1659112677.1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790.7743492261671</v>
      </c>
      <c r="AK64">
        <v>733.4412787878786</v>
      </c>
      <c r="AL64">
        <v>3.332633810100686</v>
      </c>
      <c r="AM64">
        <v>65.00448903359681</v>
      </c>
      <c r="AN64">
        <f>(AP64 - AO64 + DI64*1E3/(8.314*(DK64+273.15)) * AR64/DH64 * AQ64) * DH64/(100*CV64) * 1000/(1000 - AP64)</f>
        <v>0</v>
      </c>
      <c r="AO64">
        <v>18.41797393181818</v>
      </c>
      <c r="AP64">
        <v>23.53370969696969</v>
      </c>
      <c r="AQ64">
        <v>-1.902367878215355E-05</v>
      </c>
      <c r="AR64">
        <v>88.8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417</v>
      </c>
      <c r="AY64" t="s">
        <v>417</v>
      </c>
      <c r="AZ64">
        <v>0</v>
      </c>
      <c r="BA64">
        <v>0</v>
      </c>
      <c r="BB64">
        <f>1-AZ64/BA64</f>
        <v>0</v>
      </c>
      <c r="BC64">
        <v>0</v>
      </c>
      <c r="BD64" t="s">
        <v>417</v>
      </c>
      <c r="BE64" t="s">
        <v>417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418</v>
      </c>
      <c r="CY64">
        <v>2</v>
      </c>
      <c r="CZ64" t="b">
        <v>1</v>
      </c>
      <c r="DA64">
        <v>1659112677.1</v>
      </c>
      <c r="DB64">
        <v>693.4100740740743</v>
      </c>
      <c r="DC64">
        <v>760.8837407407407</v>
      </c>
      <c r="DD64">
        <v>23.53630740740741</v>
      </c>
      <c r="DE64">
        <v>18.42605185185185</v>
      </c>
      <c r="DF64">
        <v>696.5247407407408</v>
      </c>
      <c r="DG64">
        <v>23.61465185185185</v>
      </c>
      <c r="DH64">
        <v>500.0501851851851</v>
      </c>
      <c r="DI64">
        <v>90.74267037037036</v>
      </c>
      <c r="DJ64">
        <v>0.09999095925925927</v>
      </c>
      <c r="DK64">
        <v>27.25777407407408</v>
      </c>
      <c r="DL64">
        <v>27.27868148148148</v>
      </c>
      <c r="DM64">
        <v>999.9000000000001</v>
      </c>
      <c r="DN64">
        <v>0</v>
      </c>
      <c r="DO64">
        <v>0</v>
      </c>
      <c r="DP64">
        <v>9998.837777777777</v>
      </c>
      <c r="DQ64">
        <v>0</v>
      </c>
      <c r="DR64">
        <v>7.77552962962963</v>
      </c>
      <c r="DS64">
        <v>-67.47378518518518</v>
      </c>
      <c r="DT64">
        <v>710.1237777777777</v>
      </c>
      <c r="DU64">
        <v>775.1670370370371</v>
      </c>
      <c r="DV64">
        <v>5.110262962962963</v>
      </c>
      <c r="DW64">
        <v>760.8837407407407</v>
      </c>
      <c r="DX64">
        <v>18.42605185185185</v>
      </c>
      <c r="DY64">
        <v>2.135747777777778</v>
      </c>
      <c r="DZ64">
        <v>1.672029259259259</v>
      </c>
      <c r="EA64">
        <v>18.48834074074074</v>
      </c>
      <c r="EB64">
        <v>14.63914814814815</v>
      </c>
      <c r="EC64">
        <v>2000.007407407408</v>
      </c>
      <c r="ED64">
        <v>0.9799972222222223</v>
      </c>
      <c r="EE64">
        <v>0.02000297777777777</v>
      </c>
      <c r="EF64">
        <v>0</v>
      </c>
      <c r="EG64">
        <v>741.5829629629631</v>
      </c>
      <c r="EH64">
        <v>5.00097</v>
      </c>
      <c r="EI64">
        <v>14771.4</v>
      </c>
      <c r="EJ64">
        <v>16707.61851851852</v>
      </c>
      <c r="EK64">
        <v>37.75</v>
      </c>
      <c r="EL64">
        <v>38.187</v>
      </c>
      <c r="EM64">
        <v>37.625</v>
      </c>
      <c r="EN64">
        <v>37.937</v>
      </c>
      <c r="EO64">
        <v>38.437</v>
      </c>
      <c r="EP64">
        <v>1955.097407407407</v>
      </c>
      <c r="EQ64">
        <v>39.90962962962963</v>
      </c>
      <c r="ER64">
        <v>0</v>
      </c>
      <c r="ES64">
        <v>1659112684.4</v>
      </c>
      <c r="ET64">
        <v>0</v>
      </c>
      <c r="EU64">
        <v>741.5912307692307</v>
      </c>
      <c r="EV64">
        <v>1.474393151310232</v>
      </c>
      <c r="EW64">
        <v>47.99658114743951</v>
      </c>
      <c r="EX64">
        <v>14771.22692307692</v>
      </c>
      <c r="EY64">
        <v>15</v>
      </c>
      <c r="EZ64">
        <v>0</v>
      </c>
      <c r="FA64" t="s">
        <v>419</v>
      </c>
      <c r="FB64">
        <v>1658962562</v>
      </c>
      <c r="FC64">
        <v>1658962559</v>
      </c>
      <c r="FD64">
        <v>0</v>
      </c>
      <c r="FE64">
        <v>0.025</v>
      </c>
      <c r="FF64">
        <v>-0.013</v>
      </c>
      <c r="FG64">
        <v>-1.97</v>
      </c>
      <c r="FH64">
        <v>-0.111</v>
      </c>
      <c r="FI64">
        <v>420</v>
      </c>
      <c r="FJ64">
        <v>18</v>
      </c>
      <c r="FK64">
        <v>0.6899999999999999</v>
      </c>
      <c r="FL64">
        <v>0.5</v>
      </c>
      <c r="FM64">
        <v>-67.1170975</v>
      </c>
      <c r="FN64">
        <v>-7.281258911819778</v>
      </c>
      <c r="FO64">
        <v>0.7064319675267738</v>
      </c>
      <c r="FP64">
        <v>0</v>
      </c>
      <c r="FQ64">
        <v>741.4460294117646</v>
      </c>
      <c r="FR64">
        <v>2.688479747299668</v>
      </c>
      <c r="FS64">
        <v>0.350015166502844</v>
      </c>
      <c r="FT64">
        <v>0</v>
      </c>
      <c r="FU64">
        <v>5.104572</v>
      </c>
      <c r="FV64">
        <v>0.1199200750468875</v>
      </c>
      <c r="FW64">
        <v>0.01353535282140812</v>
      </c>
      <c r="FX64">
        <v>0</v>
      </c>
      <c r="FY64">
        <v>0</v>
      </c>
      <c r="FZ64">
        <v>3</v>
      </c>
      <c r="GA64" t="s">
        <v>462</v>
      </c>
      <c r="GB64">
        <v>2.98327</v>
      </c>
      <c r="GC64">
        <v>2.71553</v>
      </c>
      <c r="GD64">
        <v>0.13957</v>
      </c>
      <c r="GE64">
        <v>0.14643</v>
      </c>
      <c r="GF64">
        <v>0.106378</v>
      </c>
      <c r="GG64">
        <v>0.08788600000000001</v>
      </c>
      <c r="GH64">
        <v>27242.5</v>
      </c>
      <c r="GI64">
        <v>27163.5</v>
      </c>
      <c r="GJ64">
        <v>29425.8</v>
      </c>
      <c r="GK64">
        <v>29430.4</v>
      </c>
      <c r="GL64">
        <v>34824.9</v>
      </c>
      <c r="GM64">
        <v>35681.2</v>
      </c>
      <c r="GN64">
        <v>41441.3</v>
      </c>
      <c r="GO64">
        <v>41930.1</v>
      </c>
      <c r="GP64">
        <v>1.95572</v>
      </c>
      <c r="GQ64">
        <v>1.92255</v>
      </c>
      <c r="GR64">
        <v>0.102557</v>
      </c>
      <c r="GS64">
        <v>0</v>
      </c>
      <c r="GT64">
        <v>25.5951</v>
      </c>
      <c r="GU64">
        <v>999.9</v>
      </c>
      <c r="GV64">
        <v>53.2</v>
      </c>
      <c r="GW64">
        <v>29.4</v>
      </c>
      <c r="GX64">
        <v>24.1298</v>
      </c>
      <c r="GY64">
        <v>63.4524</v>
      </c>
      <c r="GZ64">
        <v>33.4455</v>
      </c>
      <c r="HA64">
        <v>1</v>
      </c>
      <c r="HB64">
        <v>-0.065625</v>
      </c>
      <c r="HC64">
        <v>0.398358</v>
      </c>
      <c r="HD64">
        <v>20.3845</v>
      </c>
      <c r="HE64">
        <v>5.21834</v>
      </c>
      <c r="HF64">
        <v>12.0099</v>
      </c>
      <c r="HG64">
        <v>4.98945</v>
      </c>
      <c r="HH64">
        <v>3.28865</v>
      </c>
      <c r="HI64">
        <v>9999</v>
      </c>
      <c r="HJ64">
        <v>9999</v>
      </c>
      <c r="HK64">
        <v>9999</v>
      </c>
      <c r="HL64">
        <v>172.4</v>
      </c>
      <c r="HM64">
        <v>1.86707</v>
      </c>
      <c r="HN64">
        <v>1.86615</v>
      </c>
      <c r="HO64">
        <v>1.86566</v>
      </c>
      <c r="HP64">
        <v>1.86554</v>
      </c>
      <c r="HQ64">
        <v>1.86737</v>
      </c>
      <c r="HR64">
        <v>1.86996</v>
      </c>
      <c r="HS64">
        <v>1.86855</v>
      </c>
      <c r="HT64">
        <v>1.86996</v>
      </c>
      <c r="HU64">
        <v>0</v>
      </c>
      <c r="HV64">
        <v>0</v>
      </c>
      <c r="HW64">
        <v>0</v>
      </c>
      <c r="HX64">
        <v>0</v>
      </c>
      <c r="HY64" t="s">
        <v>421</v>
      </c>
      <c r="HZ64" t="s">
        <v>422</v>
      </c>
      <c r="IA64" t="s">
        <v>423</v>
      </c>
      <c r="IB64" t="s">
        <v>423</v>
      </c>
      <c r="IC64" t="s">
        <v>423</v>
      </c>
      <c r="ID64" t="s">
        <v>423</v>
      </c>
      <c r="IE64">
        <v>0</v>
      </c>
      <c r="IF64">
        <v>100</v>
      </c>
      <c r="IG64">
        <v>100</v>
      </c>
      <c r="IH64">
        <v>-3.162</v>
      </c>
      <c r="II64">
        <v>-0.0784</v>
      </c>
      <c r="IJ64">
        <v>-1.577111384215205</v>
      </c>
      <c r="IK64">
        <v>-0.002609718516926934</v>
      </c>
      <c r="IL64">
        <v>7.477057286243006E-07</v>
      </c>
      <c r="IM64">
        <v>-2.446628426827821E-10</v>
      </c>
      <c r="IN64">
        <v>-0.2036813970316619</v>
      </c>
      <c r="IO64">
        <v>-0.007460779758470672</v>
      </c>
      <c r="IP64">
        <v>0.0009378809001863145</v>
      </c>
      <c r="IQ64">
        <v>-1.681860573090938E-05</v>
      </c>
      <c r="IR64">
        <v>18</v>
      </c>
      <c r="IS64">
        <v>2242</v>
      </c>
      <c r="IT64">
        <v>1</v>
      </c>
      <c r="IU64">
        <v>24</v>
      </c>
      <c r="IV64">
        <v>2502</v>
      </c>
      <c r="IW64">
        <v>2502.1</v>
      </c>
      <c r="IX64">
        <v>1.74927</v>
      </c>
      <c r="IY64">
        <v>2.21558</v>
      </c>
      <c r="IZ64">
        <v>1.39648</v>
      </c>
      <c r="JA64">
        <v>2.34497</v>
      </c>
      <c r="JB64">
        <v>1.49536</v>
      </c>
      <c r="JC64">
        <v>2.35718</v>
      </c>
      <c r="JD64">
        <v>33.9865</v>
      </c>
      <c r="JE64">
        <v>14.9989</v>
      </c>
      <c r="JF64">
        <v>18</v>
      </c>
      <c r="JG64">
        <v>517.532</v>
      </c>
      <c r="JH64">
        <v>451.799</v>
      </c>
      <c r="JI64">
        <v>24.9997</v>
      </c>
      <c r="JJ64">
        <v>26.5204</v>
      </c>
      <c r="JK64">
        <v>30.0002</v>
      </c>
      <c r="JL64">
        <v>26.462</v>
      </c>
      <c r="JM64">
        <v>26.3949</v>
      </c>
      <c r="JN64">
        <v>35.0159</v>
      </c>
      <c r="JO64">
        <v>25.7969</v>
      </c>
      <c r="JP64">
        <v>66.2059</v>
      </c>
      <c r="JQ64">
        <v>25</v>
      </c>
      <c r="JR64">
        <v>807.699</v>
      </c>
      <c r="JS64">
        <v>18.4627</v>
      </c>
      <c r="JT64">
        <v>100.616</v>
      </c>
      <c r="JU64">
        <v>100.711</v>
      </c>
    </row>
    <row r="65" spans="1:281">
      <c r="A65">
        <v>49</v>
      </c>
      <c r="B65">
        <v>1659112689.6</v>
      </c>
      <c r="C65">
        <v>331.5</v>
      </c>
      <c r="D65" t="s">
        <v>521</v>
      </c>
      <c r="E65" t="s">
        <v>522</v>
      </c>
      <c r="F65">
        <v>5</v>
      </c>
      <c r="G65" t="s">
        <v>415</v>
      </c>
      <c r="H65" t="s">
        <v>416</v>
      </c>
      <c r="I65">
        <v>1659112681.814285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807.6720052259286</v>
      </c>
      <c r="AK65">
        <v>750.0817757575754</v>
      </c>
      <c r="AL65">
        <v>3.323539916323787</v>
      </c>
      <c r="AM65">
        <v>65.00448903359681</v>
      </c>
      <c r="AN65">
        <f>(AP65 - AO65 + DI65*1E3/(8.314*(DK65+273.15)) * AR65/DH65 * AQ65) * DH65/(100*CV65) * 1000/(1000 - AP65)</f>
        <v>0</v>
      </c>
      <c r="AO65">
        <v>18.41913839272727</v>
      </c>
      <c r="AP65">
        <v>23.53207939393939</v>
      </c>
      <c r="AQ65">
        <v>-1.572272591118898E-05</v>
      </c>
      <c r="AR65">
        <v>88.8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417</v>
      </c>
      <c r="AY65" t="s">
        <v>417</v>
      </c>
      <c r="AZ65">
        <v>0</v>
      </c>
      <c r="BA65">
        <v>0</v>
      </c>
      <c r="BB65">
        <f>1-AZ65/BA65</f>
        <v>0</v>
      </c>
      <c r="BC65">
        <v>0</v>
      </c>
      <c r="BD65" t="s">
        <v>417</v>
      </c>
      <c r="BE65" t="s">
        <v>417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418</v>
      </c>
      <c r="CY65">
        <v>2</v>
      </c>
      <c r="CZ65" t="b">
        <v>1</v>
      </c>
      <c r="DA65">
        <v>1659112681.814285</v>
      </c>
      <c r="DB65">
        <v>708.7393214285714</v>
      </c>
      <c r="DC65">
        <v>776.6748214285715</v>
      </c>
      <c r="DD65">
        <v>23.5353</v>
      </c>
      <c r="DE65">
        <v>18.41949642857143</v>
      </c>
      <c r="DF65">
        <v>711.8834285714287</v>
      </c>
      <c r="DG65">
        <v>23.61365</v>
      </c>
      <c r="DH65">
        <v>500.051</v>
      </c>
      <c r="DI65">
        <v>90.74266071428569</v>
      </c>
      <c r="DJ65">
        <v>0.09998144285714287</v>
      </c>
      <c r="DK65">
        <v>27.25652142857143</v>
      </c>
      <c r="DL65">
        <v>27.27750357142857</v>
      </c>
      <c r="DM65">
        <v>999.9000000000002</v>
      </c>
      <c r="DN65">
        <v>0</v>
      </c>
      <c r="DO65">
        <v>0</v>
      </c>
      <c r="DP65">
        <v>10005.42285714286</v>
      </c>
      <c r="DQ65">
        <v>0</v>
      </c>
      <c r="DR65">
        <v>7.775959285714286</v>
      </c>
      <c r="DS65">
        <v>-67.93558214285713</v>
      </c>
      <c r="DT65">
        <v>725.8217500000002</v>
      </c>
      <c r="DU65">
        <v>791.2493571428571</v>
      </c>
      <c r="DV65">
        <v>5.115805357142857</v>
      </c>
      <c r="DW65">
        <v>776.6748214285715</v>
      </c>
      <c r="DX65">
        <v>18.41949642857143</v>
      </c>
      <c r="DY65">
        <v>2.135655714285714</v>
      </c>
      <c r="DZ65">
        <v>1.671433928571429</v>
      </c>
      <c r="EA65">
        <v>18.48765</v>
      </c>
      <c r="EB65">
        <v>14.63363928571428</v>
      </c>
      <c r="EC65">
        <v>2000.002857142858</v>
      </c>
      <c r="ED65">
        <v>0.9799971071428573</v>
      </c>
      <c r="EE65">
        <v>0.02000309285714286</v>
      </c>
      <c r="EF65">
        <v>0</v>
      </c>
      <c r="EG65">
        <v>741.7155714285715</v>
      </c>
      <c r="EH65">
        <v>5.00097</v>
      </c>
      <c r="EI65">
        <v>14774.22857142857</v>
      </c>
      <c r="EJ65">
        <v>16707.59285714286</v>
      </c>
      <c r="EK65">
        <v>37.75</v>
      </c>
      <c r="EL65">
        <v>38.187</v>
      </c>
      <c r="EM65">
        <v>37.625</v>
      </c>
      <c r="EN65">
        <v>37.937</v>
      </c>
      <c r="EO65">
        <v>38.437</v>
      </c>
      <c r="EP65">
        <v>1955.092857142857</v>
      </c>
      <c r="EQ65">
        <v>39.91</v>
      </c>
      <c r="ER65">
        <v>0</v>
      </c>
      <c r="ES65">
        <v>1659112689.2</v>
      </c>
      <c r="ET65">
        <v>0</v>
      </c>
      <c r="EU65">
        <v>741.7215000000001</v>
      </c>
      <c r="EV65">
        <v>0.6790769189155962</v>
      </c>
      <c r="EW65">
        <v>30.90940171372783</v>
      </c>
      <c r="EX65">
        <v>14774.22692307692</v>
      </c>
      <c r="EY65">
        <v>15</v>
      </c>
      <c r="EZ65">
        <v>0</v>
      </c>
      <c r="FA65" t="s">
        <v>419</v>
      </c>
      <c r="FB65">
        <v>1658962562</v>
      </c>
      <c r="FC65">
        <v>1658962559</v>
      </c>
      <c r="FD65">
        <v>0</v>
      </c>
      <c r="FE65">
        <v>0.025</v>
      </c>
      <c r="FF65">
        <v>-0.013</v>
      </c>
      <c r="FG65">
        <v>-1.97</v>
      </c>
      <c r="FH65">
        <v>-0.111</v>
      </c>
      <c r="FI65">
        <v>420</v>
      </c>
      <c r="FJ65">
        <v>18</v>
      </c>
      <c r="FK65">
        <v>0.6899999999999999</v>
      </c>
      <c r="FL65">
        <v>0.5</v>
      </c>
      <c r="FM65">
        <v>-67.5593425</v>
      </c>
      <c r="FN65">
        <v>-6.131390994371412</v>
      </c>
      <c r="FO65">
        <v>0.598087440884483</v>
      </c>
      <c r="FP65">
        <v>0</v>
      </c>
      <c r="FQ65">
        <v>741.6071764705882</v>
      </c>
      <c r="FR65">
        <v>1.890725742317884</v>
      </c>
      <c r="FS65">
        <v>0.2999614162039458</v>
      </c>
      <c r="FT65">
        <v>0</v>
      </c>
      <c r="FU65">
        <v>5.109607</v>
      </c>
      <c r="FV65">
        <v>0.08478956848029699</v>
      </c>
      <c r="FW65">
        <v>0.01133518376560349</v>
      </c>
      <c r="FX65">
        <v>1</v>
      </c>
      <c r="FY65">
        <v>1</v>
      </c>
      <c r="FZ65">
        <v>3</v>
      </c>
      <c r="GA65" t="s">
        <v>426</v>
      </c>
      <c r="GB65">
        <v>2.98328</v>
      </c>
      <c r="GC65">
        <v>2.71573</v>
      </c>
      <c r="GD65">
        <v>0.141691</v>
      </c>
      <c r="GE65">
        <v>0.148519</v>
      </c>
      <c r="GF65">
        <v>0.106369</v>
      </c>
      <c r="GG65">
        <v>0.0878955</v>
      </c>
      <c r="GH65">
        <v>27175.5</v>
      </c>
      <c r="GI65">
        <v>27096.8</v>
      </c>
      <c r="GJ65">
        <v>29425.9</v>
      </c>
      <c r="GK65">
        <v>29430.2</v>
      </c>
      <c r="GL65">
        <v>34825.5</v>
      </c>
      <c r="GM65">
        <v>35680.8</v>
      </c>
      <c r="GN65">
        <v>41441.5</v>
      </c>
      <c r="GO65">
        <v>41930</v>
      </c>
      <c r="GP65">
        <v>1.9558</v>
      </c>
      <c r="GQ65">
        <v>1.92227</v>
      </c>
      <c r="GR65">
        <v>0.102632</v>
      </c>
      <c r="GS65">
        <v>0</v>
      </c>
      <c r="GT65">
        <v>25.5951</v>
      </c>
      <c r="GU65">
        <v>999.9</v>
      </c>
      <c r="GV65">
        <v>53.2</v>
      </c>
      <c r="GW65">
        <v>29.4</v>
      </c>
      <c r="GX65">
        <v>24.1281</v>
      </c>
      <c r="GY65">
        <v>62.9824</v>
      </c>
      <c r="GZ65">
        <v>33.3614</v>
      </c>
      <c r="HA65">
        <v>1</v>
      </c>
      <c r="HB65">
        <v>-0.0656707</v>
      </c>
      <c r="HC65">
        <v>0.397176</v>
      </c>
      <c r="HD65">
        <v>20.3846</v>
      </c>
      <c r="HE65">
        <v>5.21849</v>
      </c>
      <c r="HF65">
        <v>12.0099</v>
      </c>
      <c r="HG65">
        <v>4.98935</v>
      </c>
      <c r="HH65">
        <v>3.28865</v>
      </c>
      <c r="HI65">
        <v>9999</v>
      </c>
      <c r="HJ65">
        <v>9999</v>
      </c>
      <c r="HK65">
        <v>9999</v>
      </c>
      <c r="HL65">
        <v>172.4</v>
      </c>
      <c r="HM65">
        <v>1.86707</v>
      </c>
      <c r="HN65">
        <v>1.86615</v>
      </c>
      <c r="HO65">
        <v>1.86566</v>
      </c>
      <c r="HP65">
        <v>1.86554</v>
      </c>
      <c r="HQ65">
        <v>1.86737</v>
      </c>
      <c r="HR65">
        <v>1.86993</v>
      </c>
      <c r="HS65">
        <v>1.86856</v>
      </c>
      <c r="HT65">
        <v>1.86997</v>
      </c>
      <c r="HU65">
        <v>0</v>
      </c>
      <c r="HV65">
        <v>0</v>
      </c>
      <c r="HW65">
        <v>0</v>
      </c>
      <c r="HX65">
        <v>0</v>
      </c>
      <c r="HY65" t="s">
        <v>421</v>
      </c>
      <c r="HZ65" t="s">
        <v>422</v>
      </c>
      <c r="IA65" t="s">
        <v>423</v>
      </c>
      <c r="IB65" t="s">
        <v>423</v>
      </c>
      <c r="IC65" t="s">
        <v>423</v>
      </c>
      <c r="ID65" t="s">
        <v>423</v>
      </c>
      <c r="IE65">
        <v>0</v>
      </c>
      <c r="IF65">
        <v>100</v>
      </c>
      <c r="IG65">
        <v>100</v>
      </c>
      <c r="IH65">
        <v>-3.192</v>
      </c>
      <c r="II65">
        <v>-0.07829999999999999</v>
      </c>
      <c r="IJ65">
        <v>-1.577111384215205</v>
      </c>
      <c r="IK65">
        <v>-0.002609718516926934</v>
      </c>
      <c r="IL65">
        <v>7.477057286243006E-07</v>
      </c>
      <c r="IM65">
        <v>-2.446628426827821E-10</v>
      </c>
      <c r="IN65">
        <v>-0.2036813970316619</v>
      </c>
      <c r="IO65">
        <v>-0.007460779758470672</v>
      </c>
      <c r="IP65">
        <v>0.0009378809001863145</v>
      </c>
      <c r="IQ65">
        <v>-1.681860573090938E-05</v>
      </c>
      <c r="IR65">
        <v>18</v>
      </c>
      <c r="IS65">
        <v>2242</v>
      </c>
      <c r="IT65">
        <v>1</v>
      </c>
      <c r="IU65">
        <v>24</v>
      </c>
      <c r="IV65">
        <v>2502.1</v>
      </c>
      <c r="IW65">
        <v>2502.2</v>
      </c>
      <c r="IX65">
        <v>1.77734</v>
      </c>
      <c r="IY65">
        <v>2.20581</v>
      </c>
      <c r="IZ65">
        <v>1.39648</v>
      </c>
      <c r="JA65">
        <v>2.34619</v>
      </c>
      <c r="JB65">
        <v>1.49536</v>
      </c>
      <c r="JC65">
        <v>2.35962</v>
      </c>
      <c r="JD65">
        <v>33.9639</v>
      </c>
      <c r="JE65">
        <v>15.0164</v>
      </c>
      <c r="JF65">
        <v>18</v>
      </c>
      <c r="JG65">
        <v>517.597</v>
      </c>
      <c r="JH65">
        <v>451.636</v>
      </c>
      <c r="JI65">
        <v>24.9997</v>
      </c>
      <c r="JJ65">
        <v>26.5204</v>
      </c>
      <c r="JK65">
        <v>30.0001</v>
      </c>
      <c r="JL65">
        <v>26.4637</v>
      </c>
      <c r="JM65">
        <v>26.3959</v>
      </c>
      <c r="JN65">
        <v>35.569</v>
      </c>
      <c r="JO65">
        <v>25.7969</v>
      </c>
      <c r="JP65">
        <v>66.2059</v>
      </c>
      <c r="JQ65">
        <v>25</v>
      </c>
      <c r="JR65">
        <v>821.054</v>
      </c>
      <c r="JS65">
        <v>18.4627</v>
      </c>
      <c r="JT65">
        <v>100.617</v>
      </c>
      <c r="JU65">
        <v>100.71</v>
      </c>
    </row>
    <row r="66" spans="1:281">
      <c r="A66">
        <v>50</v>
      </c>
      <c r="B66">
        <v>1659112694.6</v>
      </c>
      <c r="C66">
        <v>336.5</v>
      </c>
      <c r="D66" t="s">
        <v>523</v>
      </c>
      <c r="E66" t="s">
        <v>524</v>
      </c>
      <c r="F66">
        <v>5</v>
      </c>
      <c r="G66" t="s">
        <v>415</v>
      </c>
      <c r="H66" t="s">
        <v>416</v>
      </c>
      <c r="I66">
        <v>1659112687.1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824.9130322697342</v>
      </c>
      <c r="AK66">
        <v>766.9139393939391</v>
      </c>
      <c r="AL66">
        <v>3.384622675166882</v>
      </c>
      <c r="AM66">
        <v>65.00448903359681</v>
      </c>
      <c r="AN66">
        <f>(AP66 - AO66 + DI66*1E3/(8.314*(DK66+273.15)) * AR66/DH66 * AQ66) * DH66/(100*CV66) * 1000/(1000 - AP66)</f>
        <v>0</v>
      </c>
      <c r="AO66">
        <v>18.42097888515152</v>
      </c>
      <c r="AP66">
        <v>23.53192242424241</v>
      </c>
      <c r="AQ66">
        <v>2.696175619259239E-06</v>
      </c>
      <c r="AR66">
        <v>88.8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417</v>
      </c>
      <c r="AY66" t="s">
        <v>417</v>
      </c>
      <c r="AZ66">
        <v>0</v>
      </c>
      <c r="BA66">
        <v>0</v>
      </c>
      <c r="BB66">
        <f>1-AZ66/BA66</f>
        <v>0</v>
      </c>
      <c r="BC66">
        <v>0</v>
      </c>
      <c r="BD66" t="s">
        <v>417</v>
      </c>
      <c r="BE66" t="s">
        <v>417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418</v>
      </c>
      <c r="CY66">
        <v>2</v>
      </c>
      <c r="CZ66" t="b">
        <v>1</v>
      </c>
      <c r="DA66">
        <v>1659112687.1</v>
      </c>
      <c r="DB66">
        <v>725.9552222222222</v>
      </c>
      <c r="DC66">
        <v>794.3924814814814</v>
      </c>
      <c r="DD66">
        <v>23.53306666666667</v>
      </c>
      <c r="DE66">
        <v>18.41958888888889</v>
      </c>
      <c r="DF66">
        <v>729.1323333333333</v>
      </c>
      <c r="DG66">
        <v>23.61144444444444</v>
      </c>
      <c r="DH66">
        <v>500.0584444444444</v>
      </c>
      <c r="DI66">
        <v>90.7424</v>
      </c>
      <c r="DJ66">
        <v>0.1000219925925926</v>
      </c>
      <c r="DK66">
        <v>27.25518888888889</v>
      </c>
      <c r="DL66">
        <v>27.27265185185185</v>
      </c>
      <c r="DM66">
        <v>999.9000000000001</v>
      </c>
      <c r="DN66">
        <v>0</v>
      </c>
      <c r="DO66">
        <v>0</v>
      </c>
      <c r="DP66">
        <v>10000.52814814815</v>
      </c>
      <c r="DQ66">
        <v>0</v>
      </c>
      <c r="DR66">
        <v>7.780681481481481</v>
      </c>
      <c r="DS66">
        <v>-68.43738518518518</v>
      </c>
      <c r="DT66">
        <v>743.4508148148147</v>
      </c>
      <c r="DU66">
        <v>809.2995925925926</v>
      </c>
      <c r="DV66">
        <v>5.113484074074074</v>
      </c>
      <c r="DW66">
        <v>794.3924814814814</v>
      </c>
      <c r="DX66">
        <v>18.41958888888889</v>
      </c>
      <c r="DY66">
        <v>2.135447037037037</v>
      </c>
      <c r="DZ66">
        <v>1.671438148148148</v>
      </c>
      <c r="EA66">
        <v>18.48608518518519</v>
      </c>
      <c r="EB66">
        <v>14.63367037037037</v>
      </c>
      <c r="EC66">
        <v>2000.018518518518</v>
      </c>
      <c r="ED66">
        <v>0.9799972222222223</v>
      </c>
      <c r="EE66">
        <v>0.02000297777777777</v>
      </c>
      <c r="EF66">
        <v>0</v>
      </c>
      <c r="EG66">
        <v>741.805925925926</v>
      </c>
      <c r="EH66">
        <v>5.00097</v>
      </c>
      <c r="EI66">
        <v>14776.37777777778</v>
      </c>
      <c r="EJ66">
        <v>16707.72222222222</v>
      </c>
      <c r="EK66">
        <v>37.75</v>
      </c>
      <c r="EL66">
        <v>38.187</v>
      </c>
      <c r="EM66">
        <v>37.625</v>
      </c>
      <c r="EN66">
        <v>37.937</v>
      </c>
      <c r="EO66">
        <v>38.437</v>
      </c>
      <c r="EP66">
        <v>1955.108518518518</v>
      </c>
      <c r="EQ66">
        <v>39.91</v>
      </c>
      <c r="ER66">
        <v>0</v>
      </c>
      <c r="ES66">
        <v>1659112694.6</v>
      </c>
      <c r="ET66">
        <v>0</v>
      </c>
      <c r="EU66">
        <v>741.79928</v>
      </c>
      <c r="EV66">
        <v>0.2876923122031841</v>
      </c>
      <c r="EW66">
        <v>11.8846154124078</v>
      </c>
      <c r="EX66">
        <v>14776.392</v>
      </c>
      <c r="EY66">
        <v>15</v>
      </c>
      <c r="EZ66">
        <v>0</v>
      </c>
      <c r="FA66" t="s">
        <v>419</v>
      </c>
      <c r="FB66">
        <v>1658962562</v>
      </c>
      <c r="FC66">
        <v>1658962559</v>
      </c>
      <c r="FD66">
        <v>0</v>
      </c>
      <c r="FE66">
        <v>0.025</v>
      </c>
      <c r="FF66">
        <v>-0.013</v>
      </c>
      <c r="FG66">
        <v>-1.97</v>
      </c>
      <c r="FH66">
        <v>-0.111</v>
      </c>
      <c r="FI66">
        <v>420</v>
      </c>
      <c r="FJ66">
        <v>18</v>
      </c>
      <c r="FK66">
        <v>0.6899999999999999</v>
      </c>
      <c r="FL66">
        <v>0.5</v>
      </c>
      <c r="FM66">
        <v>-68.11558780487806</v>
      </c>
      <c r="FN66">
        <v>-5.613171428571453</v>
      </c>
      <c r="FO66">
        <v>0.5562370069494292</v>
      </c>
      <c r="FP66">
        <v>0</v>
      </c>
      <c r="FQ66">
        <v>741.7436176470588</v>
      </c>
      <c r="FR66">
        <v>0.978961039051146</v>
      </c>
      <c r="FS66">
        <v>0.2572710878232483</v>
      </c>
      <c r="FT66">
        <v>1</v>
      </c>
      <c r="FU66">
        <v>5.114496341463415</v>
      </c>
      <c r="FV66">
        <v>-0.01923240418117579</v>
      </c>
      <c r="FW66">
        <v>0.002990164981252743</v>
      </c>
      <c r="FX66">
        <v>1</v>
      </c>
      <c r="FY66">
        <v>2</v>
      </c>
      <c r="FZ66">
        <v>3</v>
      </c>
      <c r="GA66" t="s">
        <v>431</v>
      </c>
      <c r="GB66">
        <v>2.98333</v>
      </c>
      <c r="GC66">
        <v>2.71578</v>
      </c>
      <c r="GD66">
        <v>0.143827</v>
      </c>
      <c r="GE66">
        <v>0.150578</v>
      </c>
      <c r="GF66">
        <v>0.106372</v>
      </c>
      <c r="GG66">
        <v>0.0878969</v>
      </c>
      <c r="GH66">
        <v>27107.5</v>
      </c>
      <c r="GI66">
        <v>27031.6</v>
      </c>
      <c r="GJ66">
        <v>29425.6</v>
      </c>
      <c r="GK66">
        <v>29430.6</v>
      </c>
      <c r="GL66">
        <v>34824.7</v>
      </c>
      <c r="GM66">
        <v>35681.4</v>
      </c>
      <c r="GN66">
        <v>41440.7</v>
      </c>
      <c r="GO66">
        <v>41930.7</v>
      </c>
      <c r="GP66">
        <v>1.9561</v>
      </c>
      <c r="GQ66">
        <v>1.92262</v>
      </c>
      <c r="GR66">
        <v>0.102296</v>
      </c>
      <c r="GS66">
        <v>0</v>
      </c>
      <c r="GT66">
        <v>25.5941</v>
      </c>
      <c r="GU66">
        <v>999.9</v>
      </c>
      <c r="GV66">
        <v>53.2</v>
      </c>
      <c r="GW66">
        <v>29.4</v>
      </c>
      <c r="GX66">
        <v>24.1299</v>
      </c>
      <c r="GY66">
        <v>63.5324</v>
      </c>
      <c r="GZ66">
        <v>33.7821</v>
      </c>
      <c r="HA66">
        <v>1</v>
      </c>
      <c r="HB66">
        <v>-0.0656656</v>
      </c>
      <c r="HC66">
        <v>0.396626</v>
      </c>
      <c r="HD66">
        <v>20.3845</v>
      </c>
      <c r="HE66">
        <v>5.21789</v>
      </c>
      <c r="HF66">
        <v>12.0099</v>
      </c>
      <c r="HG66">
        <v>4.98915</v>
      </c>
      <c r="HH66">
        <v>3.28853</v>
      </c>
      <c r="HI66">
        <v>9999</v>
      </c>
      <c r="HJ66">
        <v>9999</v>
      </c>
      <c r="HK66">
        <v>9999</v>
      </c>
      <c r="HL66">
        <v>172.4</v>
      </c>
      <c r="HM66">
        <v>1.86708</v>
      </c>
      <c r="HN66">
        <v>1.86615</v>
      </c>
      <c r="HO66">
        <v>1.86568</v>
      </c>
      <c r="HP66">
        <v>1.86554</v>
      </c>
      <c r="HQ66">
        <v>1.86737</v>
      </c>
      <c r="HR66">
        <v>1.86994</v>
      </c>
      <c r="HS66">
        <v>1.86856</v>
      </c>
      <c r="HT66">
        <v>1.86998</v>
      </c>
      <c r="HU66">
        <v>0</v>
      </c>
      <c r="HV66">
        <v>0</v>
      </c>
      <c r="HW66">
        <v>0</v>
      </c>
      <c r="HX66">
        <v>0</v>
      </c>
      <c r="HY66" t="s">
        <v>421</v>
      </c>
      <c r="HZ66" t="s">
        <v>422</v>
      </c>
      <c r="IA66" t="s">
        <v>423</v>
      </c>
      <c r="IB66" t="s">
        <v>423</v>
      </c>
      <c r="IC66" t="s">
        <v>423</v>
      </c>
      <c r="ID66" t="s">
        <v>423</v>
      </c>
      <c r="IE66">
        <v>0</v>
      </c>
      <c r="IF66">
        <v>100</v>
      </c>
      <c r="IG66">
        <v>100</v>
      </c>
      <c r="IH66">
        <v>-3.224</v>
      </c>
      <c r="II66">
        <v>-0.0784</v>
      </c>
      <c r="IJ66">
        <v>-1.577111384215205</v>
      </c>
      <c r="IK66">
        <v>-0.002609718516926934</v>
      </c>
      <c r="IL66">
        <v>7.477057286243006E-07</v>
      </c>
      <c r="IM66">
        <v>-2.446628426827821E-10</v>
      </c>
      <c r="IN66">
        <v>-0.2036813970316619</v>
      </c>
      <c r="IO66">
        <v>-0.007460779758470672</v>
      </c>
      <c r="IP66">
        <v>0.0009378809001863145</v>
      </c>
      <c r="IQ66">
        <v>-1.681860573090938E-05</v>
      </c>
      <c r="IR66">
        <v>18</v>
      </c>
      <c r="IS66">
        <v>2242</v>
      </c>
      <c r="IT66">
        <v>1</v>
      </c>
      <c r="IU66">
        <v>24</v>
      </c>
      <c r="IV66">
        <v>2502.2</v>
      </c>
      <c r="IW66">
        <v>2502.3</v>
      </c>
      <c r="IX66">
        <v>1.80786</v>
      </c>
      <c r="IY66">
        <v>2.20703</v>
      </c>
      <c r="IZ66">
        <v>1.39648</v>
      </c>
      <c r="JA66">
        <v>2.34497</v>
      </c>
      <c r="JB66">
        <v>1.49536</v>
      </c>
      <c r="JC66">
        <v>2.40845</v>
      </c>
      <c r="JD66">
        <v>33.9865</v>
      </c>
      <c r="JE66">
        <v>14.9989</v>
      </c>
      <c r="JF66">
        <v>18</v>
      </c>
      <c r="JG66">
        <v>517.792</v>
      </c>
      <c r="JH66">
        <v>451.863</v>
      </c>
      <c r="JI66">
        <v>24.9998</v>
      </c>
      <c r="JJ66">
        <v>26.5216</v>
      </c>
      <c r="JK66">
        <v>30.0001</v>
      </c>
      <c r="JL66">
        <v>26.4637</v>
      </c>
      <c r="JM66">
        <v>26.3971</v>
      </c>
      <c r="JN66">
        <v>36.1803</v>
      </c>
      <c r="JO66">
        <v>25.7969</v>
      </c>
      <c r="JP66">
        <v>66.2059</v>
      </c>
      <c r="JQ66">
        <v>25</v>
      </c>
      <c r="JR66">
        <v>841.092</v>
      </c>
      <c r="JS66">
        <v>18.4627</v>
      </c>
      <c r="JT66">
        <v>100.615</v>
      </c>
      <c r="JU66">
        <v>100.712</v>
      </c>
    </row>
    <row r="67" spans="1:281">
      <c r="A67">
        <v>51</v>
      </c>
      <c r="B67">
        <v>1659112699.6</v>
      </c>
      <c r="C67">
        <v>341.5</v>
      </c>
      <c r="D67" t="s">
        <v>525</v>
      </c>
      <c r="E67" t="s">
        <v>526</v>
      </c>
      <c r="F67">
        <v>5</v>
      </c>
      <c r="G67" t="s">
        <v>415</v>
      </c>
      <c r="H67" t="s">
        <v>416</v>
      </c>
      <c r="I67">
        <v>1659112691.814285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841.9681385100256</v>
      </c>
      <c r="AK67">
        <v>783.7570848484844</v>
      </c>
      <c r="AL67">
        <v>3.36422180163072</v>
      </c>
      <c r="AM67">
        <v>65.00448903359681</v>
      </c>
      <c r="AN67">
        <f>(AP67 - AO67 + DI67*1E3/(8.314*(DK67+273.15)) * AR67/DH67 * AQ67) * DH67/(100*CV67) * 1000/(1000 - AP67)</f>
        <v>0</v>
      </c>
      <c r="AO67">
        <v>18.4236783239394</v>
      </c>
      <c r="AP67">
        <v>23.53203272727272</v>
      </c>
      <c r="AQ67">
        <v>-2.45326368230163E-05</v>
      </c>
      <c r="AR67">
        <v>88.8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417</v>
      </c>
      <c r="AY67" t="s">
        <v>417</v>
      </c>
      <c r="AZ67">
        <v>0</v>
      </c>
      <c r="BA67">
        <v>0</v>
      </c>
      <c r="BB67">
        <f>1-AZ67/BA67</f>
        <v>0</v>
      </c>
      <c r="BC67">
        <v>0</v>
      </c>
      <c r="BD67" t="s">
        <v>417</v>
      </c>
      <c r="BE67" t="s">
        <v>417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418</v>
      </c>
      <c r="CY67">
        <v>2</v>
      </c>
      <c r="CZ67" t="b">
        <v>1</v>
      </c>
      <c r="DA67">
        <v>1659112691.814285</v>
      </c>
      <c r="DB67">
        <v>741.3778928571428</v>
      </c>
      <c r="DC67">
        <v>810.1969642857141</v>
      </c>
      <c r="DD67">
        <v>23.53215714285714</v>
      </c>
      <c r="DE67">
        <v>18.42013571428571</v>
      </c>
      <c r="DF67">
        <v>744.5845</v>
      </c>
      <c r="DG67">
        <v>23.61054642857143</v>
      </c>
      <c r="DH67">
        <v>500.0466785714286</v>
      </c>
      <c r="DI67">
        <v>90.74168571428571</v>
      </c>
      <c r="DJ67">
        <v>0.09996838571428569</v>
      </c>
      <c r="DK67">
        <v>27.25379642857143</v>
      </c>
      <c r="DL67">
        <v>27.26906785714285</v>
      </c>
      <c r="DM67">
        <v>999.9000000000002</v>
      </c>
      <c r="DN67">
        <v>0</v>
      </c>
      <c r="DO67">
        <v>0</v>
      </c>
      <c r="DP67">
        <v>10006.60964285715</v>
      </c>
      <c r="DQ67">
        <v>0</v>
      </c>
      <c r="DR67">
        <v>7.776912857142858</v>
      </c>
      <c r="DS67">
        <v>-68.81907500000001</v>
      </c>
      <c r="DT67">
        <v>759.2444642857143</v>
      </c>
      <c r="DU67">
        <v>825.4009642857145</v>
      </c>
      <c r="DV67">
        <v>5.112026071428572</v>
      </c>
      <c r="DW67">
        <v>810.1969642857141</v>
      </c>
      <c r="DX67">
        <v>18.42013571428571</v>
      </c>
      <c r="DY67">
        <v>2.135347857142857</v>
      </c>
      <c r="DZ67">
        <v>1.671474642857143</v>
      </c>
      <c r="EA67">
        <v>18.48533928571429</v>
      </c>
      <c r="EB67">
        <v>14.63401428571428</v>
      </c>
      <c r="EC67">
        <v>2000.003214285714</v>
      </c>
      <c r="ED67">
        <v>0.9799972142857144</v>
      </c>
      <c r="EE67">
        <v>0.02000298571428571</v>
      </c>
      <c r="EF67">
        <v>0</v>
      </c>
      <c r="EG67">
        <v>741.7623214285715</v>
      </c>
      <c r="EH67">
        <v>5.00097</v>
      </c>
      <c r="EI67">
        <v>14776.72142857143</v>
      </c>
      <c r="EJ67">
        <v>16707.59285714286</v>
      </c>
      <c r="EK67">
        <v>37.75</v>
      </c>
      <c r="EL67">
        <v>38.187</v>
      </c>
      <c r="EM67">
        <v>37.625</v>
      </c>
      <c r="EN67">
        <v>37.937</v>
      </c>
      <c r="EO67">
        <v>38.437</v>
      </c>
      <c r="EP67">
        <v>1955.093214285714</v>
      </c>
      <c r="EQ67">
        <v>39.91</v>
      </c>
      <c r="ER67">
        <v>0</v>
      </c>
      <c r="ES67">
        <v>1659112699.4</v>
      </c>
      <c r="ET67">
        <v>0</v>
      </c>
      <c r="EU67">
        <v>741.7760000000001</v>
      </c>
      <c r="EV67">
        <v>-1.037230764819281</v>
      </c>
      <c r="EW67">
        <v>-1.276923060714323</v>
      </c>
      <c r="EX67">
        <v>14776.672</v>
      </c>
      <c r="EY67">
        <v>15</v>
      </c>
      <c r="EZ67">
        <v>0</v>
      </c>
      <c r="FA67" t="s">
        <v>419</v>
      </c>
      <c r="FB67">
        <v>1658962562</v>
      </c>
      <c r="FC67">
        <v>1658962559</v>
      </c>
      <c r="FD67">
        <v>0</v>
      </c>
      <c r="FE67">
        <v>0.025</v>
      </c>
      <c r="FF67">
        <v>-0.013</v>
      </c>
      <c r="FG67">
        <v>-1.97</v>
      </c>
      <c r="FH67">
        <v>-0.111</v>
      </c>
      <c r="FI67">
        <v>420</v>
      </c>
      <c r="FJ67">
        <v>18</v>
      </c>
      <c r="FK67">
        <v>0.6899999999999999</v>
      </c>
      <c r="FL67">
        <v>0.5</v>
      </c>
      <c r="FM67">
        <v>-68.6083675</v>
      </c>
      <c r="FN67">
        <v>-5.126799624765438</v>
      </c>
      <c r="FO67">
        <v>0.4988292159584785</v>
      </c>
      <c r="FP67">
        <v>0</v>
      </c>
      <c r="FQ67">
        <v>741.7632058823531</v>
      </c>
      <c r="FR67">
        <v>-0.06828113044392625</v>
      </c>
      <c r="FS67">
        <v>0.2526925333997582</v>
      </c>
      <c r="FT67">
        <v>1</v>
      </c>
      <c r="FU67">
        <v>5.112953500000001</v>
      </c>
      <c r="FV67">
        <v>-0.01970746716698268</v>
      </c>
      <c r="FW67">
        <v>0.003153068782947843</v>
      </c>
      <c r="FX67">
        <v>1</v>
      </c>
      <c r="FY67">
        <v>2</v>
      </c>
      <c r="FZ67">
        <v>3</v>
      </c>
      <c r="GA67" t="s">
        <v>431</v>
      </c>
      <c r="GB67">
        <v>2.98325</v>
      </c>
      <c r="GC67">
        <v>2.71564</v>
      </c>
      <c r="GD67">
        <v>0.145923</v>
      </c>
      <c r="GE67">
        <v>0.152617</v>
      </c>
      <c r="GF67">
        <v>0.106367</v>
      </c>
      <c r="GG67">
        <v>0.0878289</v>
      </c>
      <c r="GH67">
        <v>27041.3</v>
      </c>
      <c r="GI67">
        <v>26966.9</v>
      </c>
      <c r="GJ67">
        <v>29425.7</v>
      </c>
      <c r="GK67">
        <v>29430.7</v>
      </c>
      <c r="GL67">
        <v>34825.3</v>
      </c>
      <c r="GM67">
        <v>35684.2</v>
      </c>
      <c r="GN67">
        <v>41441.2</v>
      </c>
      <c r="GO67">
        <v>41930.8</v>
      </c>
      <c r="GP67">
        <v>1.95585</v>
      </c>
      <c r="GQ67">
        <v>1.92203</v>
      </c>
      <c r="GR67">
        <v>0.102334</v>
      </c>
      <c r="GS67">
        <v>0</v>
      </c>
      <c r="GT67">
        <v>25.5929</v>
      </c>
      <c r="GU67">
        <v>999.9</v>
      </c>
      <c r="GV67">
        <v>53.2</v>
      </c>
      <c r="GW67">
        <v>29.4</v>
      </c>
      <c r="GX67">
        <v>24.1289</v>
      </c>
      <c r="GY67">
        <v>63.2424</v>
      </c>
      <c r="GZ67">
        <v>33.2853</v>
      </c>
      <c r="HA67">
        <v>1</v>
      </c>
      <c r="HB67">
        <v>-0.06557159999999999</v>
      </c>
      <c r="HC67">
        <v>0.396514</v>
      </c>
      <c r="HD67">
        <v>20.3846</v>
      </c>
      <c r="HE67">
        <v>5.21759</v>
      </c>
      <c r="HF67">
        <v>12.0099</v>
      </c>
      <c r="HG67">
        <v>4.9893</v>
      </c>
      <c r="HH67">
        <v>3.2885</v>
      </c>
      <c r="HI67">
        <v>9999</v>
      </c>
      <c r="HJ67">
        <v>9999</v>
      </c>
      <c r="HK67">
        <v>9999</v>
      </c>
      <c r="HL67">
        <v>172.4</v>
      </c>
      <c r="HM67">
        <v>1.86707</v>
      </c>
      <c r="HN67">
        <v>1.86615</v>
      </c>
      <c r="HO67">
        <v>1.86566</v>
      </c>
      <c r="HP67">
        <v>1.86554</v>
      </c>
      <c r="HQ67">
        <v>1.86737</v>
      </c>
      <c r="HR67">
        <v>1.86996</v>
      </c>
      <c r="HS67">
        <v>1.86857</v>
      </c>
      <c r="HT67">
        <v>1.86997</v>
      </c>
      <c r="HU67">
        <v>0</v>
      </c>
      <c r="HV67">
        <v>0</v>
      </c>
      <c r="HW67">
        <v>0</v>
      </c>
      <c r="HX67">
        <v>0</v>
      </c>
      <c r="HY67" t="s">
        <v>421</v>
      </c>
      <c r="HZ67" t="s">
        <v>422</v>
      </c>
      <c r="IA67" t="s">
        <v>423</v>
      </c>
      <c r="IB67" t="s">
        <v>423</v>
      </c>
      <c r="IC67" t="s">
        <v>423</v>
      </c>
      <c r="ID67" t="s">
        <v>423</v>
      </c>
      <c r="IE67">
        <v>0</v>
      </c>
      <c r="IF67">
        <v>100</v>
      </c>
      <c r="IG67">
        <v>100</v>
      </c>
      <c r="IH67">
        <v>-3.256</v>
      </c>
      <c r="II67">
        <v>-0.0784</v>
      </c>
      <c r="IJ67">
        <v>-1.577111384215205</v>
      </c>
      <c r="IK67">
        <v>-0.002609718516926934</v>
      </c>
      <c r="IL67">
        <v>7.477057286243006E-07</v>
      </c>
      <c r="IM67">
        <v>-2.446628426827821E-10</v>
      </c>
      <c r="IN67">
        <v>-0.2036813970316619</v>
      </c>
      <c r="IO67">
        <v>-0.007460779758470672</v>
      </c>
      <c r="IP67">
        <v>0.0009378809001863145</v>
      </c>
      <c r="IQ67">
        <v>-1.681860573090938E-05</v>
      </c>
      <c r="IR67">
        <v>18</v>
      </c>
      <c r="IS67">
        <v>2242</v>
      </c>
      <c r="IT67">
        <v>1</v>
      </c>
      <c r="IU67">
        <v>24</v>
      </c>
      <c r="IV67">
        <v>2502.3</v>
      </c>
      <c r="IW67">
        <v>2502.3</v>
      </c>
      <c r="IX67">
        <v>1.83472</v>
      </c>
      <c r="IY67">
        <v>2.20947</v>
      </c>
      <c r="IZ67">
        <v>1.39648</v>
      </c>
      <c r="JA67">
        <v>2.34619</v>
      </c>
      <c r="JB67">
        <v>1.49536</v>
      </c>
      <c r="JC67">
        <v>2.30713</v>
      </c>
      <c r="JD67">
        <v>33.9865</v>
      </c>
      <c r="JE67">
        <v>15.0076</v>
      </c>
      <c r="JF67">
        <v>18</v>
      </c>
      <c r="JG67">
        <v>517.634</v>
      </c>
      <c r="JH67">
        <v>451.492</v>
      </c>
      <c r="JI67">
        <v>24.9999</v>
      </c>
      <c r="JJ67">
        <v>26.5227</v>
      </c>
      <c r="JK67">
        <v>30.0001</v>
      </c>
      <c r="JL67">
        <v>26.4643</v>
      </c>
      <c r="JM67">
        <v>26.3971</v>
      </c>
      <c r="JN67">
        <v>36.7236</v>
      </c>
      <c r="JO67">
        <v>25.7969</v>
      </c>
      <c r="JP67">
        <v>65.8297</v>
      </c>
      <c r="JQ67">
        <v>25</v>
      </c>
      <c r="JR67">
        <v>854.461</v>
      </c>
      <c r="JS67">
        <v>18.4627</v>
      </c>
      <c r="JT67">
        <v>100.616</v>
      </c>
      <c r="JU67">
        <v>100.712</v>
      </c>
    </row>
    <row r="68" spans="1:281">
      <c r="A68">
        <v>52</v>
      </c>
      <c r="B68">
        <v>1659112704.6</v>
      </c>
      <c r="C68">
        <v>346.5</v>
      </c>
      <c r="D68" t="s">
        <v>527</v>
      </c>
      <c r="E68" t="s">
        <v>528</v>
      </c>
      <c r="F68">
        <v>5</v>
      </c>
      <c r="G68" t="s">
        <v>415</v>
      </c>
      <c r="H68" t="s">
        <v>416</v>
      </c>
      <c r="I68">
        <v>1659112697.1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859.1417947786829</v>
      </c>
      <c r="AK68">
        <v>800.570206060606</v>
      </c>
      <c r="AL68">
        <v>3.371699280583512</v>
      </c>
      <c r="AM68">
        <v>65.00448903359681</v>
      </c>
      <c r="AN68">
        <f>(AP68 - AO68 + DI68*1E3/(8.314*(DK68+273.15)) * AR68/DH68 * AQ68) * DH68/(100*CV68) * 1000/(1000 - AP68)</f>
        <v>0</v>
      </c>
      <c r="AO68">
        <v>18.37175802212122</v>
      </c>
      <c r="AP68">
        <v>23.51702484848485</v>
      </c>
      <c r="AQ68">
        <v>-5.771492704814225E-05</v>
      </c>
      <c r="AR68">
        <v>88.8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417</v>
      </c>
      <c r="AY68" t="s">
        <v>417</v>
      </c>
      <c r="AZ68">
        <v>0</v>
      </c>
      <c r="BA68">
        <v>0</v>
      </c>
      <c r="BB68">
        <f>1-AZ68/BA68</f>
        <v>0</v>
      </c>
      <c r="BC68">
        <v>0</v>
      </c>
      <c r="BD68" t="s">
        <v>417</v>
      </c>
      <c r="BE68" t="s">
        <v>417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418</v>
      </c>
      <c r="CY68">
        <v>2</v>
      </c>
      <c r="CZ68" t="b">
        <v>1</v>
      </c>
      <c r="DA68">
        <v>1659112697.1</v>
      </c>
      <c r="DB68">
        <v>758.7158518518519</v>
      </c>
      <c r="DC68">
        <v>827.9927037037037</v>
      </c>
      <c r="DD68">
        <v>23.52963333333334</v>
      </c>
      <c r="DE68">
        <v>18.40342592592593</v>
      </c>
      <c r="DF68">
        <v>761.9555925925927</v>
      </c>
      <c r="DG68">
        <v>23.60804444444445</v>
      </c>
      <c r="DH68">
        <v>500.0491481481481</v>
      </c>
      <c r="DI68">
        <v>90.74122962962963</v>
      </c>
      <c r="DJ68">
        <v>0.1000233296296296</v>
      </c>
      <c r="DK68">
        <v>27.25404444444444</v>
      </c>
      <c r="DL68">
        <v>27.2652</v>
      </c>
      <c r="DM68">
        <v>999.9000000000001</v>
      </c>
      <c r="DN68">
        <v>0</v>
      </c>
      <c r="DO68">
        <v>0</v>
      </c>
      <c r="DP68">
        <v>10002.77740740741</v>
      </c>
      <c r="DQ68">
        <v>0</v>
      </c>
      <c r="DR68">
        <v>7.776414814814815</v>
      </c>
      <c r="DS68">
        <v>-69.27681481481481</v>
      </c>
      <c r="DT68">
        <v>776.9982592592592</v>
      </c>
      <c r="DU68">
        <v>843.5160000000001</v>
      </c>
      <c r="DV68">
        <v>5.126212962962962</v>
      </c>
      <c r="DW68">
        <v>827.9927037037037</v>
      </c>
      <c r="DX68">
        <v>18.40342592592593</v>
      </c>
      <c r="DY68">
        <v>2.135107777777778</v>
      </c>
      <c r="DZ68">
        <v>1.669951111111111</v>
      </c>
      <c r="EA68">
        <v>18.48354074074074</v>
      </c>
      <c r="EB68">
        <v>14.61987037037037</v>
      </c>
      <c r="EC68">
        <v>2000.01037037037</v>
      </c>
      <c r="ED68">
        <v>0.9799972222222223</v>
      </c>
      <c r="EE68">
        <v>0.02000297777777777</v>
      </c>
      <c r="EF68">
        <v>0</v>
      </c>
      <c r="EG68">
        <v>741.7730370370368</v>
      </c>
      <c r="EH68">
        <v>5.00097</v>
      </c>
      <c r="EI68">
        <v>14776.01851851852</v>
      </c>
      <c r="EJ68">
        <v>16707.64444444445</v>
      </c>
      <c r="EK68">
        <v>37.75</v>
      </c>
      <c r="EL68">
        <v>38.187</v>
      </c>
      <c r="EM68">
        <v>37.625</v>
      </c>
      <c r="EN68">
        <v>37.937</v>
      </c>
      <c r="EO68">
        <v>38.4347037037037</v>
      </c>
      <c r="EP68">
        <v>1955.10037037037</v>
      </c>
      <c r="EQ68">
        <v>39.91</v>
      </c>
      <c r="ER68">
        <v>0</v>
      </c>
      <c r="ES68">
        <v>1659112704.2</v>
      </c>
      <c r="ET68">
        <v>0</v>
      </c>
      <c r="EU68">
        <v>741.7818400000001</v>
      </c>
      <c r="EV68">
        <v>-0.3750000008279094</v>
      </c>
      <c r="EW68">
        <v>-17.0153846098594</v>
      </c>
      <c r="EX68">
        <v>14775.944</v>
      </c>
      <c r="EY68">
        <v>15</v>
      </c>
      <c r="EZ68">
        <v>0</v>
      </c>
      <c r="FA68" t="s">
        <v>419</v>
      </c>
      <c r="FB68">
        <v>1658962562</v>
      </c>
      <c r="FC68">
        <v>1658962559</v>
      </c>
      <c r="FD68">
        <v>0</v>
      </c>
      <c r="FE68">
        <v>0.025</v>
      </c>
      <c r="FF68">
        <v>-0.013</v>
      </c>
      <c r="FG68">
        <v>-1.97</v>
      </c>
      <c r="FH68">
        <v>-0.111</v>
      </c>
      <c r="FI68">
        <v>420</v>
      </c>
      <c r="FJ68">
        <v>18</v>
      </c>
      <c r="FK68">
        <v>0.6899999999999999</v>
      </c>
      <c r="FL68">
        <v>0.5</v>
      </c>
      <c r="FM68">
        <v>-69.03258750000001</v>
      </c>
      <c r="FN68">
        <v>-4.998246529080594</v>
      </c>
      <c r="FO68">
        <v>0.4869088493689038</v>
      </c>
      <c r="FP68">
        <v>0</v>
      </c>
      <c r="FQ68">
        <v>741.776205882353</v>
      </c>
      <c r="FR68">
        <v>-0.04765469830309729</v>
      </c>
      <c r="FS68">
        <v>0.2376765943352678</v>
      </c>
      <c r="FT68">
        <v>1</v>
      </c>
      <c r="FU68">
        <v>5.12246325</v>
      </c>
      <c r="FV68">
        <v>0.1429189868667761</v>
      </c>
      <c r="FW68">
        <v>0.01931446069496889</v>
      </c>
      <c r="FX68">
        <v>0</v>
      </c>
      <c r="FY68">
        <v>1</v>
      </c>
      <c r="FZ68">
        <v>3</v>
      </c>
      <c r="GA68" t="s">
        <v>426</v>
      </c>
      <c r="GB68">
        <v>2.98328</v>
      </c>
      <c r="GC68">
        <v>2.71562</v>
      </c>
      <c r="GD68">
        <v>0.148005</v>
      </c>
      <c r="GE68">
        <v>0.154622</v>
      </c>
      <c r="GF68">
        <v>0.106311</v>
      </c>
      <c r="GG68">
        <v>0.0876666</v>
      </c>
      <c r="GH68">
        <v>26975.7</v>
      </c>
      <c r="GI68">
        <v>26903.3</v>
      </c>
      <c r="GJ68">
        <v>29426</v>
      </c>
      <c r="GK68">
        <v>29430.9</v>
      </c>
      <c r="GL68">
        <v>34827.8</v>
      </c>
      <c r="GM68">
        <v>35691</v>
      </c>
      <c r="GN68">
        <v>41441.4</v>
      </c>
      <c r="GO68">
        <v>41931.1</v>
      </c>
      <c r="GP68">
        <v>1.95585</v>
      </c>
      <c r="GQ68">
        <v>1.9222</v>
      </c>
      <c r="GR68">
        <v>0.102185</v>
      </c>
      <c r="GS68">
        <v>0</v>
      </c>
      <c r="GT68">
        <v>25.5914</v>
      </c>
      <c r="GU68">
        <v>999.9</v>
      </c>
      <c r="GV68">
        <v>53.1</v>
      </c>
      <c r="GW68">
        <v>29.4</v>
      </c>
      <c r="GX68">
        <v>24.0879</v>
      </c>
      <c r="GY68">
        <v>63.4624</v>
      </c>
      <c r="GZ68">
        <v>33.6859</v>
      </c>
      <c r="HA68">
        <v>1</v>
      </c>
      <c r="HB68">
        <v>-0.06557929999999999</v>
      </c>
      <c r="HC68">
        <v>0.396569</v>
      </c>
      <c r="HD68">
        <v>20.3847</v>
      </c>
      <c r="HE68">
        <v>5.21714</v>
      </c>
      <c r="HF68">
        <v>12.0099</v>
      </c>
      <c r="HG68">
        <v>4.98915</v>
      </c>
      <c r="HH68">
        <v>3.28848</v>
      </c>
      <c r="HI68">
        <v>9999</v>
      </c>
      <c r="HJ68">
        <v>9999</v>
      </c>
      <c r="HK68">
        <v>9999</v>
      </c>
      <c r="HL68">
        <v>172.4</v>
      </c>
      <c r="HM68">
        <v>1.86707</v>
      </c>
      <c r="HN68">
        <v>1.86615</v>
      </c>
      <c r="HO68">
        <v>1.86567</v>
      </c>
      <c r="HP68">
        <v>1.86554</v>
      </c>
      <c r="HQ68">
        <v>1.86737</v>
      </c>
      <c r="HR68">
        <v>1.86995</v>
      </c>
      <c r="HS68">
        <v>1.86856</v>
      </c>
      <c r="HT68">
        <v>1.86998</v>
      </c>
      <c r="HU68">
        <v>0</v>
      </c>
      <c r="HV68">
        <v>0</v>
      </c>
      <c r="HW68">
        <v>0</v>
      </c>
      <c r="HX68">
        <v>0</v>
      </c>
      <c r="HY68" t="s">
        <v>421</v>
      </c>
      <c r="HZ68" t="s">
        <v>422</v>
      </c>
      <c r="IA68" t="s">
        <v>423</v>
      </c>
      <c r="IB68" t="s">
        <v>423</v>
      </c>
      <c r="IC68" t="s">
        <v>423</v>
      </c>
      <c r="ID68" t="s">
        <v>423</v>
      </c>
      <c r="IE68">
        <v>0</v>
      </c>
      <c r="IF68">
        <v>100</v>
      </c>
      <c r="IG68">
        <v>100</v>
      </c>
      <c r="IH68">
        <v>-3.287</v>
      </c>
      <c r="II68">
        <v>-0.0785</v>
      </c>
      <c r="IJ68">
        <v>-1.577111384215205</v>
      </c>
      <c r="IK68">
        <v>-0.002609718516926934</v>
      </c>
      <c r="IL68">
        <v>7.477057286243006E-07</v>
      </c>
      <c r="IM68">
        <v>-2.446628426827821E-10</v>
      </c>
      <c r="IN68">
        <v>-0.2036813970316619</v>
      </c>
      <c r="IO68">
        <v>-0.007460779758470672</v>
      </c>
      <c r="IP68">
        <v>0.0009378809001863145</v>
      </c>
      <c r="IQ68">
        <v>-1.681860573090938E-05</v>
      </c>
      <c r="IR68">
        <v>18</v>
      </c>
      <c r="IS68">
        <v>2242</v>
      </c>
      <c r="IT68">
        <v>1</v>
      </c>
      <c r="IU68">
        <v>24</v>
      </c>
      <c r="IV68">
        <v>2502.4</v>
      </c>
      <c r="IW68">
        <v>2502.4</v>
      </c>
      <c r="IX68">
        <v>1.86523</v>
      </c>
      <c r="IY68">
        <v>2.20215</v>
      </c>
      <c r="IZ68">
        <v>1.39648</v>
      </c>
      <c r="JA68">
        <v>2.34375</v>
      </c>
      <c r="JB68">
        <v>1.49536</v>
      </c>
      <c r="JC68">
        <v>2.39624</v>
      </c>
      <c r="JD68">
        <v>33.9865</v>
      </c>
      <c r="JE68">
        <v>14.9989</v>
      </c>
      <c r="JF68">
        <v>18</v>
      </c>
      <c r="JG68">
        <v>517.649</v>
      </c>
      <c r="JH68">
        <v>451.6</v>
      </c>
      <c r="JI68">
        <v>24.9999</v>
      </c>
      <c r="JJ68">
        <v>26.5227</v>
      </c>
      <c r="JK68">
        <v>30.0001</v>
      </c>
      <c r="JL68">
        <v>26.466</v>
      </c>
      <c r="JM68">
        <v>26.3971</v>
      </c>
      <c r="JN68">
        <v>37.3303</v>
      </c>
      <c r="JO68">
        <v>25.5024</v>
      </c>
      <c r="JP68">
        <v>65.8297</v>
      </c>
      <c r="JQ68">
        <v>25</v>
      </c>
      <c r="JR68">
        <v>874.497</v>
      </c>
      <c r="JS68">
        <v>18.4732</v>
      </c>
      <c r="JT68">
        <v>100.617</v>
      </c>
      <c r="JU68">
        <v>100.713</v>
      </c>
    </row>
    <row r="69" spans="1:281">
      <c r="A69">
        <v>53</v>
      </c>
      <c r="B69">
        <v>1659112709.6</v>
      </c>
      <c r="C69">
        <v>351.5</v>
      </c>
      <c r="D69" t="s">
        <v>529</v>
      </c>
      <c r="E69" t="s">
        <v>530</v>
      </c>
      <c r="F69">
        <v>5</v>
      </c>
      <c r="G69" t="s">
        <v>415</v>
      </c>
      <c r="H69" t="s">
        <v>416</v>
      </c>
      <c r="I69">
        <v>1659112701.814285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876.0336349246802</v>
      </c>
      <c r="AK69">
        <v>817.3429272727273</v>
      </c>
      <c r="AL69">
        <v>3.349197767629665</v>
      </c>
      <c r="AM69">
        <v>65.00448903359681</v>
      </c>
      <c r="AN69">
        <f>(AP69 - AO69 + DI69*1E3/(8.314*(DK69+273.15)) * AR69/DH69 * AQ69) * DH69/(100*CV69) * 1000/(1000 - AP69)</f>
        <v>0</v>
      </c>
      <c r="AO69">
        <v>18.37390093090909</v>
      </c>
      <c r="AP69">
        <v>23.50450848484848</v>
      </c>
      <c r="AQ69">
        <v>-0.002089437229431667</v>
      </c>
      <c r="AR69">
        <v>88.8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417</v>
      </c>
      <c r="AY69" t="s">
        <v>417</v>
      </c>
      <c r="AZ69">
        <v>0</v>
      </c>
      <c r="BA69">
        <v>0</v>
      </c>
      <c r="BB69">
        <f>1-AZ69/BA69</f>
        <v>0</v>
      </c>
      <c r="BC69">
        <v>0</v>
      </c>
      <c r="BD69" t="s">
        <v>417</v>
      </c>
      <c r="BE69" t="s">
        <v>417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418</v>
      </c>
      <c r="CY69">
        <v>2</v>
      </c>
      <c r="CZ69" t="b">
        <v>1</v>
      </c>
      <c r="DA69">
        <v>1659112701.814285</v>
      </c>
      <c r="DB69">
        <v>774.2241071428571</v>
      </c>
      <c r="DC69">
        <v>843.7772142857144</v>
      </c>
      <c r="DD69">
        <v>23.52161428571429</v>
      </c>
      <c r="DE69">
        <v>18.39308571428571</v>
      </c>
      <c r="DF69">
        <v>777.4933214285713</v>
      </c>
      <c r="DG69">
        <v>23.60009285714287</v>
      </c>
      <c r="DH69">
        <v>500.0437857142857</v>
      </c>
      <c r="DI69">
        <v>90.73992499999999</v>
      </c>
      <c r="DJ69">
        <v>0.1000098428571428</v>
      </c>
      <c r="DK69">
        <v>27.25426428571429</v>
      </c>
      <c r="DL69">
        <v>27.26214642857143</v>
      </c>
      <c r="DM69">
        <v>999.9000000000002</v>
      </c>
      <c r="DN69">
        <v>0</v>
      </c>
      <c r="DO69">
        <v>0</v>
      </c>
      <c r="DP69">
        <v>9999.669285714286</v>
      </c>
      <c r="DQ69">
        <v>0</v>
      </c>
      <c r="DR69">
        <v>7.767830714285716</v>
      </c>
      <c r="DS69">
        <v>-69.55300714285714</v>
      </c>
      <c r="DT69">
        <v>792.8736785714285</v>
      </c>
      <c r="DU69">
        <v>859.5874285714284</v>
      </c>
      <c r="DV69">
        <v>5.128536785714284</v>
      </c>
      <c r="DW69">
        <v>843.7772142857144</v>
      </c>
      <c r="DX69">
        <v>18.39308571428571</v>
      </c>
      <c r="DY69">
        <v>2.13435</v>
      </c>
      <c r="DZ69">
        <v>1.668987857142857</v>
      </c>
      <c r="EA69">
        <v>18.477875</v>
      </c>
      <c r="EB69">
        <v>14.61093928571428</v>
      </c>
      <c r="EC69">
        <v>1999.995</v>
      </c>
      <c r="ED69">
        <v>0.9799970000000001</v>
      </c>
      <c r="EE69">
        <v>0.0200032</v>
      </c>
      <c r="EF69">
        <v>0</v>
      </c>
      <c r="EG69">
        <v>741.6622142857143</v>
      </c>
      <c r="EH69">
        <v>5.00097</v>
      </c>
      <c r="EI69">
        <v>14774.27857142857</v>
      </c>
      <c r="EJ69">
        <v>16707.52142857143</v>
      </c>
      <c r="EK69">
        <v>37.75</v>
      </c>
      <c r="EL69">
        <v>38.187</v>
      </c>
      <c r="EM69">
        <v>37.625</v>
      </c>
      <c r="EN69">
        <v>37.93257142857142</v>
      </c>
      <c r="EO69">
        <v>38.43035714285713</v>
      </c>
      <c r="EP69">
        <v>1955.085</v>
      </c>
      <c r="EQ69">
        <v>39.91</v>
      </c>
      <c r="ER69">
        <v>0</v>
      </c>
      <c r="ES69">
        <v>1659112709.6</v>
      </c>
      <c r="ET69">
        <v>0</v>
      </c>
      <c r="EU69">
        <v>741.6824615384617</v>
      </c>
      <c r="EV69">
        <v>-0.7857777856808043</v>
      </c>
      <c r="EW69">
        <v>-25.73333333167621</v>
      </c>
      <c r="EX69">
        <v>14774.15769230769</v>
      </c>
      <c r="EY69">
        <v>15</v>
      </c>
      <c r="EZ69">
        <v>0</v>
      </c>
      <c r="FA69" t="s">
        <v>419</v>
      </c>
      <c r="FB69">
        <v>1658962562</v>
      </c>
      <c r="FC69">
        <v>1658962559</v>
      </c>
      <c r="FD69">
        <v>0</v>
      </c>
      <c r="FE69">
        <v>0.025</v>
      </c>
      <c r="FF69">
        <v>-0.013</v>
      </c>
      <c r="FG69">
        <v>-1.97</v>
      </c>
      <c r="FH69">
        <v>-0.111</v>
      </c>
      <c r="FI69">
        <v>420</v>
      </c>
      <c r="FJ69">
        <v>18</v>
      </c>
      <c r="FK69">
        <v>0.6899999999999999</v>
      </c>
      <c r="FL69">
        <v>0.5</v>
      </c>
      <c r="FM69">
        <v>-69.33245500000001</v>
      </c>
      <c r="FN69">
        <v>-3.901758348968114</v>
      </c>
      <c r="FO69">
        <v>0.3817901517522413</v>
      </c>
      <c r="FP69">
        <v>0</v>
      </c>
      <c r="FQ69">
        <v>741.726617647059</v>
      </c>
      <c r="FR69">
        <v>-0.8242169607692671</v>
      </c>
      <c r="FS69">
        <v>0.2433059094451553</v>
      </c>
      <c r="FT69">
        <v>1</v>
      </c>
      <c r="FU69">
        <v>5.126312</v>
      </c>
      <c r="FV69">
        <v>0.1338812757973639</v>
      </c>
      <c r="FW69">
        <v>0.02142496210031649</v>
      </c>
      <c r="FX69">
        <v>0</v>
      </c>
      <c r="FY69">
        <v>1</v>
      </c>
      <c r="FZ69">
        <v>3</v>
      </c>
      <c r="GA69" t="s">
        <v>426</v>
      </c>
      <c r="GB69">
        <v>2.9832</v>
      </c>
      <c r="GC69">
        <v>2.71562</v>
      </c>
      <c r="GD69">
        <v>0.15006</v>
      </c>
      <c r="GE69">
        <v>0.156607</v>
      </c>
      <c r="GF69">
        <v>0.106284</v>
      </c>
      <c r="GG69">
        <v>0.08793239999999999</v>
      </c>
      <c r="GH69">
        <v>26911.1</v>
      </c>
      <c r="GI69">
        <v>26840.2</v>
      </c>
      <c r="GJ69">
        <v>29426.5</v>
      </c>
      <c r="GK69">
        <v>29430.9</v>
      </c>
      <c r="GL69">
        <v>34829.7</v>
      </c>
      <c r="GM69">
        <v>35680.5</v>
      </c>
      <c r="GN69">
        <v>41442.4</v>
      </c>
      <c r="GO69">
        <v>41931.2</v>
      </c>
      <c r="GP69">
        <v>1.95588</v>
      </c>
      <c r="GQ69">
        <v>1.92235</v>
      </c>
      <c r="GR69">
        <v>0.101402</v>
      </c>
      <c r="GS69">
        <v>0</v>
      </c>
      <c r="GT69">
        <v>25.5908</v>
      </c>
      <c r="GU69">
        <v>999.9</v>
      </c>
      <c r="GV69">
        <v>53.1</v>
      </c>
      <c r="GW69">
        <v>29.4</v>
      </c>
      <c r="GX69">
        <v>24.0849</v>
      </c>
      <c r="GY69">
        <v>63.3824</v>
      </c>
      <c r="GZ69">
        <v>33.5256</v>
      </c>
      <c r="HA69">
        <v>1</v>
      </c>
      <c r="HB69">
        <v>-0.0656402</v>
      </c>
      <c r="HC69">
        <v>0.39616</v>
      </c>
      <c r="HD69">
        <v>20.3844</v>
      </c>
      <c r="HE69">
        <v>5.21744</v>
      </c>
      <c r="HF69">
        <v>12.0099</v>
      </c>
      <c r="HG69">
        <v>4.98925</v>
      </c>
      <c r="HH69">
        <v>3.2885</v>
      </c>
      <c r="HI69">
        <v>9999</v>
      </c>
      <c r="HJ69">
        <v>9999</v>
      </c>
      <c r="HK69">
        <v>9999</v>
      </c>
      <c r="HL69">
        <v>172.4</v>
      </c>
      <c r="HM69">
        <v>1.86707</v>
      </c>
      <c r="HN69">
        <v>1.86615</v>
      </c>
      <c r="HO69">
        <v>1.86565</v>
      </c>
      <c r="HP69">
        <v>1.86554</v>
      </c>
      <c r="HQ69">
        <v>1.86737</v>
      </c>
      <c r="HR69">
        <v>1.86995</v>
      </c>
      <c r="HS69">
        <v>1.86856</v>
      </c>
      <c r="HT69">
        <v>1.86997</v>
      </c>
      <c r="HU69">
        <v>0</v>
      </c>
      <c r="HV69">
        <v>0</v>
      </c>
      <c r="HW69">
        <v>0</v>
      </c>
      <c r="HX69">
        <v>0</v>
      </c>
      <c r="HY69" t="s">
        <v>421</v>
      </c>
      <c r="HZ69" t="s">
        <v>422</v>
      </c>
      <c r="IA69" t="s">
        <v>423</v>
      </c>
      <c r="IB69" t="s">
        <v>423</v>
      </c>
      <c r="IC69" t="s">
        <v>423</v>
      </c>
      <c r="ID69" t="s">
        <v>423</v>
      </c>
      <c r="IE69">
        <v>0</v>
      </c>
      <c r="IF69">
        <v>100</v>
      </c>
      <c r="IG69">
        <v>100</v>
      </c>
      <c r="IH69">
        <v>-3.317</v>
      </c>
      <c r="II69">
        <v>-0.0786</v>
      </c>
      <c r="IJ69">
        <v>-1.577111384215205</v>
      </c>
      <c r="IK69">
        <v>-0.002609718516926934</v>
      </c>
      <c r="IL69">
        <v>7.477057286243006E-07</v>
      </c>
      <c r="IM69">
        <v>-2.446628426827821E-10</v>
      </c>
      <c r="IN69">
        <v>-0.2036813970316619</v>
      </c>
      <c r="IO69">
        <v>-0.007460779758470672</v>
      </c>
      <c r="IP69">
        <v>0.0009378809001863145</v>
      </c>
      <c r="IQ69">
        <v>-1.681860573090938E-05</v>
      </c>
      <c r="IR69">
        <v>18</v>
      </c>
      <c r="IS69">
        <v>2242</v>
      </c>
      <c r="IT69">
        <v>1</v>
      </c>
      <c r="IU69">
        <v>24</v>
      </c>
      <c r="IV69">
        <v>2502.5</v>
      </c>
      <c r="IW69">
        <v>2502.5</v>
      </c>
      <c r="IX69">
        <v>1.89209</v>
      </c>
      <c r="IY69">
        <v>2.21069</v>
      </c>
      <c r="IZ69">
        <v>1.39648</v>
      </c>
      <c r="JA69">
        <v>2.34497</v>
      </c>
      <c r="JB69">
        <v>1.49536</v>
      </c>
      <c r="JC69">
        <v>2.3584</v>
      </c>
      <c r="JD69">
        <v>33.9865</v>
      </c>
      <c r="JE69">
        <v>14.9901</v>
      </c>
      <c r="JF69">
        <v>18</v>
      </c>
      <c r="JG69">
        <v>517.665</v>
      </c>
      <c r="JH69">
        <v>451.709</v>
      </c>
      <c r="JI69">
        <v>24.9998</v>
      </c>
      <c r="JJ69">
        <v>26.5227</v>
      </c>
      <c r="JK69">
        <v>30.0001</v>
      </c>
      <c r="JL69">
        <v>26.466</v>
      </c>
      <c r="JM69">
        <v>26.3992</v>
      </c>
      <c r="JN69">
        <v>37.8752</v>
      </c>
      <c r="JO69">
        <v>25.5024</v>
      </c>
      <c r="JP69">
        <v>65.8297</v>
      </c>
      <c r="JQ69">
        <v>25</v>
      </c>
      <c r="JR69">
        <v>887.852</v>
      </c>
      <c r="JS69">
        <v>18.4757</v>
      </c>
      <c r="JT69">
        <v>100.619</v>
      </c>
      <c r="JU69">
        <v>100.713</v>
      </c>
    </row>
    <row r="70" spans="1:281">
      <c r="A70">
        <v>54</v>
      </c>
      <c r="B70">
        <v>1659112714.6</v>
      </c>
      <c r="C70">
        <v>356.5</v>
      </c>
      <c r="D70" t="s">
        <v>531</v>
      </c>
      <c r="E70" t="s">
        <v>532</v>
      </c>
      <c r="F70">
        <v>5</v>
      </c>
      <c r="G70" t="s">
        <v>415</v>
      </c>
      <c r="H70" t="s">
        <v>416</v>
      </c>
      <c r="I70">
        <v>1659112707.1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893.132437408061</v>
      </c>
      <c r="AK70">
        <v>834.1531878787874</v>
      </c>
      <c r="AL70">
        <v>3.35889792174929</v>
      </c>
      <c r="AM70">
        <v>65.00448903359681</v>
      </c>
      <c r="AN70">
        <f>(AP70 - AO70 + DI70*1E3/(8.314*(DK70+273.15)) * AR70/DH70 * AQ70) * DH70/(100*CV70) * 1000/(1000 - AP70)</f>
        <v>0</v>
      </c>
      <c r="AO70">
        <v>18.44610622151515</v>
      </c>
      <c r="AP70">
        <v>23.53032363636363</v>
      </c>
      <c r="AQ70">
        <v>0.006046822510827532</v>
      </c>
      <c r="AR70">
        <v>88.8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417</v>
      </c>
      <c r="AY70" t="s">
        <v>417</v>
      </c>
      <c r="AZ70">
        <v>0</v>
      </c>
      <c r="BA70">
        <v>0</v>
      </c>
      <c r="BB70">
        <f>1-AZ70/BA70</f>
        <v>0</v>
      </c>
      <c r="BC70">
        <v>0</v>
      </c>
      <c r="BD70" t="s">
        <v>417</v>
      </c>
      <c r="BE70" t="s">
        <v>417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418</v>
      </c>
      <c r="CY70">
        <v>2</v>
      </c>
      <c r="CZ70" t="b">
        <v>1</v>
      </c>
      <c r="DA70">
        <v>1659112707.1</v>
      </c>
      <c r="DB70">
        <v>791.5720740740741</v>
      </c>
      <c r="DC70">
        <v>861.4624814814815</v>
      </c>
      <c r="DD70">
        <v>23.51745185185186</v>
      </c>
      <c r="DE70">
        <v>18.40107777777778</v>
      </c>
      <c r="DF70">
        <v>794.8741111111111</v>
      </c>
      <c r="DG70">
        <v>23.59596296296296</v>
      </c>
      <c r="DH70">
        <v>500.0476296296296</v>
      </c>
      <c r="DI70">
        <v>90.73913703703705</v>
      </c>
      <c r="DJ70">
        <v>0.09997944814814816</v>
      </c>
      <c r="DK70">
        <v>27.25365555555556</v>
      </c>
      <c r="DL70">
        <v>27.25831481481481</v>
      </c>
      <c r="DM70">
        <v>999.9000000000001</v>
      </c>
      <c r="DN70">
        <v>0</v>
      </c>
      <c r="DO70">
        <v>0</v>
      </c>
      <c r="DP70">
        <v>10000.00370370371</v>
      </c>
      <c r="DQ70">
        <v>0</v>
      </c>
      <c r="DR70">
        <v>7.76657962962963</v>
      </c>
      <c r="DS70">
        <v>-69.89032222222222</v>
      </c>
      <c r="DT70">
        <v>810.6362592592594</v>
      </c>
      <c r="DU70">
        <v>877.6118888888889</v>
      </c>
      <c r="DV70">
        <v>5.116385185185185</v>
      </c>
      <c r="DW70">
        <v>861.4624814814815</v>
      </c>
      <c r="DX70">
        <v>18.40107777777778</v>
      </c>
      <c r="DY70">
        <v>2.133954444444444</v>
      </c>
      <c r="DZ70">
        <v>1.669698148148148</v>
      </c>
      <c r="EA70">
        <v>18.47491111111111</v>
      </c>
      <c r="EB70">
        <v>14.61751481481482</v>
      </c>
      <c r="EC70">
        <v>1999.998888888889</v>
      </c>
      <c r="ED70">
        <v>0.9799970000000001</v>
      </c>
      <c r="EE70">
        <v>0.0200032</v>
      </c>
      <c r="EF70">
        <v>0</v>
      </c>
      <c r="EG70">
        <v>741.6135925925928</v>
      </c>
      <c r="EH70">
        <v>5.00097</v>
      </c>
      <c r="EI70">
        <v>14771.64444444444</v>
      </c>
      <c r="EJ70">
        <v>16707.55185185185</v>
      </c>
      <c r="EK70">
        <v>37.74533333333333</v>
      </c>
      <c r="EL70">
        <v>38.187</v>
      </c>
      <c r="EM70">
        <v>37.625</v>
      </c>
      <c r="EN70">
        <v>37.9324074074074</v>
      </c>
      <c r="EO70">
        <v>38.42551851851852</v>
      </c>
      <c r="EP70">
        <v>1955.088888888889</v>
      </c>
      <c r="EQ70">
        <v>39.91</v>
      </c>
      <c r="ER70">
        <v>0</v>
      </c>
      <c r="ES70">
        <v>1659112714.4</v>
      </c>
      <c r="ET70">
        <v>0</v>
      </c>
      <c r="EU70">
        <v>741.5990769230768</v>
      </c>
      <c r="EV70">
        <v>-2.136273506175197</v>
      </c>
      <c r="EW70">
        <v>-33.60683762079499</v>
      </c>
      <c r="EX70">
        <v>14771.73846153846</v>
      </c>
      <c r="EY70">
        <v>15</v>
      </c>
      <c r="EZ70">
        <v>0</v>
      </c>
      <c r="FA70" t="s">
        <v>419</v>
      </c>
      <c r="FB70">
        <v>1658962562</v>
      </c>
      <c r="FC70">
        <v>1658962559</v>
      </c>
      <c r="FD70">
        <v>0</v>
      </c>
      <c r="FE70">
        <v>0.025</v>
      </c>
      <c r="FF70">
        <v>-0.013</v>
      </c>
      <c r="FG70">
        <v>-1.97</v>
      </c>
      <c r="FH70">
        <v>-0.111</v>
      </c>
      <c r="FI70">
        <v>420</v>
      </c>
      <c r="FJ70">
        <v>18</v>
      </c>
      <c r="FK70">
        <v>0.6899999999999999</v>
      </c>
      <c r="FL70">
        <v>0.5</v>
      </c>
      <c r="FM70">
        <v>-69.65740243902439</v>
      </c>
      <c r="FN70">
        <v>-3.664590940766583</v>
      </c>
      <c r="FO70">
        <v>0.3676694097584126</v>
      </c>
      <c r="FP70">
        <v>0</v>
      </c>
      <c r="FQ70">
        <v>741.6382352941177</v>
      </c>
      <c r="FR70">
        <v>-0.9435294157348327</v>
      </c>
      <c r="FS70">
        <v>0.240118237887275</v>
      </c>
      <c r="FT70">
        <v>1</v>
      </c>
      <c r="FU70">
        <v>5.116070975609756</v>
      </c>
      <c r="FV70">
        <v>-0.1388381184668945</v>
      </c>
      <c r="FW70">
        <v>0.0319753739698475</v>
      </c>
      <c r="FX70">
        <v>0</v>
      </c>
      <c r="FY70">
        <v>1</v>
      </c>
      <c r="FZ70">
        <v>3</v>
      </c>
      <c r="GA70" t="s">
        <v>426</v>
      </c>
      <c r="GB70">
        <v>2.98316</v>
      </c>
      <c r="GC70">
        <v>2.71565</v>
      </c>
      <c r="GD70">
        <v>0.152087</v>
      </c>
      <c r="GE70">
        <v>0.158572</v>
      </c>
      <c r="GF70">
        <v>0.106362</v>
      </c>
      <c r="GG70">
        <v>0.0879989</v>
      </c>
      <c r="GH70">
        <v>26847</v>
      </c>
      <c r="GI70">
        <v>26777.5</v>
      </c>
      <c r="GJ70">
        <v>29426.7</v>
      </c>
      <c r="GK70">
        <v>29430.8</v>
      </c>
      <c r="GL70">
        <v>34827</v>
      </c>
      <c r="GM70">
        <v>35677.7</v>
      </c>
      <c r="GN70">
        <v>41442.8</v>
      </c>
      <c r="GO70">
        <v>41931</v>
      </c>
      <c r="GP70">
        <v>1.95583</v>
      </c>
      <c r="GQ70">
        <v>1.92245</v>
      </c>
      <c r="GR70">
        <v>0.102334</v>
      </c>
      <c r="GS70">
        <v>0</v>
      </c>
      <c r="GT70">
        <v>25.5886</v>
      </c>
      <c r="GU70">
        <v>999.9</v>
      </c>
      <c r="GV70">
        <v>53</v>
      </c>
      <c r="GW70">
        <v>29.4</v>
      </c>
      <c r="GX70">
        <v>24.0401</v>
      </c>
      <c r="GY70">
        <v>63.3324</v>
      </c>
      <c r="GZ70">
        <v>33.3454</v>
      </c>
      <c r="HA70">
        <v>1</v>
      </c>
      <c r="HB70">
        <v>-0.0656021</v>
      </c>
      <c r="HC70">
        <v>0.395724</v>
      </c>
      <c r="HD70">
        <v>20.3845</v>
      </c>
      <c r="HE70">
        <v>5.21729</v>
      </c>
      <c r="HF70">
        <v>12.0099</v>
      </c>
      <c r="HG70">
        <v>4.9892</v>
      </c>
      <c r="HH70">
        <v>3.28845</v>
      </c>
      <c r="HI70">
        <v>9999</v>
      </c>
      <c r="HJ70">
        <v>9999</v>
      </c>
      <c r="HK70">
        <v>9999</v>
      </c>
      <c r="HL70">
        <v>172.4</v>
      </c>
      <c r="HM70">
        <v>1.86708</v>
      </c>
      <c r="HN70">
        <v>1.86615</v>
      </c>
      <c r="HO70">
        <v>1.86564</v>
      </c>
      <c r="HP70">
        <v>1.86554</v>
      </c>
      <c r="HQ70">
        <v>1.86737</v>
      </c>
      <c r="HR70">
        <v>1.86993</v>
      </c>
      <c r="HS70">
        <v>1.86857</v>
      </c>
      <c r="HT70">
        <v>1.86998</v>
      </c>
      <c r="HU70">
        <v>0</v>
      </c>
      <c r="HV70">
        <v>0</v>
      </c>
      <c r="HW70">
        <v>0</v>
      </c>
      <c r="HX70">
        <v>0</v>
      </c>
      <c r="HY70" t="s">
        <v>421</v>
      </c>
      <c r="HZ70" t="s">
        <v>422</v>
      </c>
      <c r="IA70" t="s">
        <v>423</v>
      </c>
      <c r="IB70" t="s">
        <v>423</v>
      </c>
      <c r="IC70" t="s">
        <v>423</v>
      </c>
      <c r="ID70" t="s">
        <v>423</v>
      </c>
      <c r="IE70">
        <v>0</v>
      </c>
      <c r="IF70">
        <v>100</v>
      </c>
      <c r="IG70">
        <v>100</v>
      </c>
      <c r="IH70">
        <v>-3.348</v>
      </c>
      <c r="II70">
        <v>-0.0784</v>
      </c>
      <c r="IJ70">
        <v>-1.577111384215205</v>
      </c>
      <c r="IK70">
        <v>-0.002609718516926934</v>
      </c>
      <c r="IL70">
        <v>7.477057286243006E-07</v>
      </c>
      <c r="IM70">
        <v>-2.446628426827821E-10</v>
      </c>
      <c r="IN70">
        <v>-0.2036813970316619</v>
      </c>
      <c r="IO70">
        <v>-0.007460779758470672</v>
      </c>
      <c r="IP70">
        <v>0.0009378809001863145</v>
      </c>
      <c r="IQ70">
        <v>-1.681860573090938E-05</v>
      </c>
      <c r="IR70">
        <v>18</v>
      </c>
      <c r="IS70">
        <v>2242</v>
      </c>
      <c r="IT70">
        <v>1</v>
      </c>
      <c r="IU70">
        <v>24</v>
      </c>
      <c r="IV70">
        <v>2502.5</v>
      </c>
      <c r="IW70">
        <v>2502.6</v>
      </c>
      <c r="IX70">
        <v>1.92261</v>
      </c>
      <c r="IY70">
        <v>2.21191</v>
      </c>
      <c r="IZ70">
        <v>1.39648</v>
      </c>
      <c r="JA70">
        <v>2.34375</v>
      </c>
      <c r="JB70">
        <v>1.49536</v>
      </c>
      <c r="JC70">
        <v>2.32422</v>
      </c>
      <c r="JD70">
        <v>33.9865</v>
      </c>
      <c r="JE70">
        <v>14.9814</v>
      </c>
      <c r="JF70">
        <v>18</v>
      </c>
      <c r="JG70">
        <v>517.633</v>
      </c>
      <c r="JH70">
        <v>451.773</v>
      </c>
      <c r="JI70">
        <v>24.9999</v>
      </c>
      <c r="JJ70">
        <v>26.5227</v>
      </c>
      <c r="JK70">
        <v>30.0001</v>
      </c>
      <c r="JL70">
        <v>26.466</v>
      </c>
      <c r="JM70">
        <v>26.3993</v>
      </c>
      <c r="JN70">
        <v>38.4812</v>
      </c>
      <c r="JO70">
        <v>25.5024</v>
      </c>
      <c r="JP70">
        <v>65.8297</v>
      </c>
      <c r="JQ70">
        <v>25</v>
      </c>
      <c r="JR70">
        <v>907.914</v>
      </c>
      <c r="JS70">
        <v>18.4691</v>
      </c>
      <c r="JT70">
        <v>100.62</v>
      </c>
      <c r="JU70">
        <v>100.712</v>
      </c>
    </row>
    <row r="71" spans="1:281">
      <c r="A71">
        <v>55</v>
      </c>
      <c r="B71">
        <v>1659112719.6</v>
      </c>
      <c r="C71">
        <v>361.5</v>
      </c>
      <c r="D71" t="s">
        <v>533</v>
      </c>
      <c r="E71" t="s">
        <v>534</v>
      </c>
      <c r="F71">
        <v>5</v>
      </c>
      <c r="G71" t="s">
        <v>415</v>
      </c>
      <c r="H71" t="s">
        <v>416</v>
      </c>
      <c r="I71">
        <v>1659112711.814285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910.2438357232073</v>
      </c>
      <c r="AK71">
        <v>850.9448727272725</v>
      </c>
      <c r="AL71">
        <v>3.355174818344702</v>
      </c>
      <c r="AM71">
        <v>65.00448903359681</v>
      </c>
      <c r="AN71">
        <f>(AP71 - AO71 + DI71*1E3/(8.314*(DK71+273.15)) * AR71/DH71 * AQ71) * DH71/(100*CV71) * 1000/(1000 - AP71)</f>
        <v>0</v>
      </c>
      <c r="AO71">
        <v>18.45502042333334</v>
      </c>
      <c r="AP71">
        <v>23.54310181818181</v>
      </c>
      <c r="AQ71">
        <v>0.001160409287686433</v>
      </c>
      <c r="AR71">
        <v>88.8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417</v>
      </c>
      <c r="AY71" t="s">
        <v>417</v>
      </c>
      <c r="AZ71">
        <v>0</v>
      </c>
      <c r="BA71">
        <v>0</v>
      </c>
      <c r="BB71">
        <f>1-AZ71/BA71</f>
        <v>0</v>
      </c>
      <c r="BC71">
        <v>0</v>
      </c>
      <c r="BD71" t="s">
        <v>417</v>
      </c>
      <c r="BE71" t="s">
        <v>417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418</v>
      </c>
      <c r="CY71">
        <v>2</v>
      </c>
      <c r="CZ71" t="b">
        <v>1</v>
      </c>
      <c r="DA71">
        <v>1659112711.814285</v>
      </c>
      <c r="DB71">
        <v>807.0384999999998</v>
      </c>
      <c r="DC71">
        <v>877.2138214285714</v>
      </c>
      <c r="DD71">
        <v>23.52152142857143</v>
      </c>
      <c r="DE71">
        <v>18.4271</v>
      </c>
      <c r="DF71">
        <v>810.3696785714285</v>
      </c>
      <c r="DG71">
        <v>23.59999285714286</v>
      </c>
      <c r="DH71">
        <v>500.0438571428572</v>
      </c>
      <c r="DI71">
        <v>90.7380357142857</v>
      </c>
      <c r="DJ71">
        <v>0.09997391071428571</v>
      </c>
      <c r="DK71">
        <v>27.25385357142858</v>
      </c>
      <c r="DL71">
        <v>27.25650714285714</v>
      </c>
      <c r="DM71">
        <v>999.9000000000002</v>
      </c>
      <c r="DN71">
        <v>0</v>
      </c>
      <c r="DO71">
        <v>0</v>
      </c>
      <c r="DP71">
        <v>10004.86857142857</v>
      </c>
      <c r="DQ71">
        <v>0</v>
      </c>
      <c r="DR71">
        <v>7.765822857142857</v>
      </c>
      <c r="DS71">
        <v>-70.17519999999999</v>
      </c>
      <c r="DT71">
        <v>826.4788928571428</v>
      </c>
      <c r="DU71">
        <v>893.6821428571428</v>
      </c>
      <c r="DV71">
        <v>5.094422499999999</v>
      </c>
      <c r="DW71">
        <v>877.2138214285714</v>
      </c>
      <c r="DX71">
        <v>18.4271</v>
      </c>
      <c r="DY71">
        <v>2.134296785714286</v>
      </c>
      <c r="DZ71">
        <v>1.672039642857142</v>
      </c>
      <c r="EA71">
        <v>18.47747857142857</v>
      </c>
      <c r="EB71">
        <v>14.63922142857143</v>
      </c>
      <c r="EC71">
        <v>1999.999285714286</v>
      </c>
      <c r="ED71">
        <v>0.9799970000000001</v>
      </c>
      <c r="EE71">
        <v>0.0200032</v>
      </c>
      <c r="EF71">
        <v>0</v>
      </c>
      <c r="EG71">
        <v>741.3542857142858</v>
      </c>
      <c r="EH71">
        <v>5.00097</v>
      </c>
      <c r="EI71">
        <v>14768.74285714286</v>
      </c>
      <c r="EJ71">
        <v>16707.56071428571</v>
      </c>
      <c r="EK71">
        <v>37.7455</v>
      </c>
      <c r="EL71">
        <v>38.187</v>
      </c>
      <c r="EM71">
        <v>37.625</v>
      </c>
      <c r="EN71">
        <v>37.93257142857142</v>
      </c>
      <c r="EO71">
        <v>38.42371428571428</v>
      </c>
      <c r="EP71">
        <v>1955.089285714286</v>
      </c>
      <c r="EQ71">
        <v>39.91</v>
      </c>
      <c r="ER71">
        <v>0</v>
      </c>
      <c r="ES71">
        <v>1659112719.2</v>
      </c>
      <c r="ET71">
        <v>0</v>
      </c>
      <c r="EU71">
        <v>741.3463076923077</v>
      </c>
      <c r="EV71">
        <v>-3.049846160674045</v>
      </c>
      <c r="EW71">
        <v>-41.65470088505342</v>
      </c>
      <c r="EX71">
        <v>14768.77692307692</v>
      </c>
      <c r="EY71">
        <v>15</v>
      </c>
      <c r="EZ71">
        <v>0</v>
      </c>
      <c r="FA71" t="s">
        <v>419</v>
      </c>
      <c r="FB71">
        <v>1658962562</v>
      </c>
      <c r="FC71">
        <v>1658962559</v>
      </c>
      <c r="FD71">
        <v>0</v>
      </c>
      <c r="FE71">
        <v>0.025</v>
      </c>
      <c r="FF71">
        <v>-0.013</v>
      </c>
      <c r="FG71">
        <v>-1.97</v>
      </c>
      <c r="FH71">
        <v>-0.111</v>
      </c>
      <c r="FI71">
        <v>420</v>
      </c>
      <c r="FJ71">
        <v>18</v>
      </c>
      <c r="FK71">
        <v>0.6899999999999999</v>
      </c>
      <c r="FL71">
        <v>0.5</v>
      </c>
      <c r="FM71">
        <v>-69.99414634146341</v>
      </c>
      <c r="FN71">
        <v>-3.630217421602935</v>
      </c>
      <c r="FO71">
        <v>0.3649755642322038</v>
      </c>
      <c r="FP71">
        <v>0</v>
      </c>
      <c r="FQ71">
        <v>741.5051470588236</v>
      </c>
      <c r="FR71">
        <v>-2.654255158255876</v>
      </c>
      <c r="FS71">
        <v>0.3223931772333992</v>
      </c>
      <c r="FT71">
        <v>0</v>
      </c>
      <c r="FU71">
        <v>5.109357073170731</v>
      </c>
      <c r="FV71">
        <v>-0.2825767944250904</v>
      </c>
      <c r="FW71">
        <v>0.03539365777856063</v>
      </c>
      <c r="FX71">
        <v>0</v>
      </c>
      <c r="FY71">
        <v>0</v>
      </c>
      <c r="FZ71">
        <v>3</v>
      </c>
      <c r="GA71" t="s">
        <v>462</v>
      </c>
      <c r="GB71">
        <v>2.98309</v>
      </c>
      <c r="GC71">
        <v>2.71581</v>
      </c>
      <c r="GD71">
        <v>0.154102</v>
      </c>
      <c r="GE71">
        <v>0.160542</v>
      </c>
      <c r="GF71">
        <v>0.1064</v>
      </c>
      <c r="GG71">
        <v>0.0880104</v>
      </c>
      <c r="GH71">
        <v>26782.8</v>
      </c>
      <c r="GI71">
        <v>26714.1</v>
      </c>
      <c r="GJ71">
        <v>29426.1</v>
      </c>
      <c r="GK71">
        <v>29430</v>
      </c>
      <c r="GL71">
        <v>34824.7</v>
      </c>
      <c r="GM71">
        <v>35676.4</v>
      </c>
      <c r="GN71">
        <v>41441.8</v>
      </c>
      <c r="GO71">
        <v>41930</v>
      </c>
      <c r="GP71">
        <v>1.9558</v>
      </c>
      <c r="GQ71">
        <v>1.92238</v>
      </c>
      <c r="GR71">
        <v>0.101812</v>
      </c>
      <c r="GS71">
        <v>0</v>
      </c>
      <c r="GT71">
        <v>25.5871</v>
      </c>
      <c r="GU71">
        <v>999.9</v>
      </c>
      <c r="GV71">
        <v>53</v>
      </c>
      <c r="GW71">
        <v>29.4</v>
      </c>
      <c r="GX71">
        <v>24.0433</v>
      </c>
      <c r="GY71">
        <v>63.3124</v>
      </c>
      <c r="GZ71">
        <v>33.754</v>
      </c>
      <c r="HA71">
        <v>1</v>
      </c>
      <c r="HB71">
        <v>-0.0656479</v>
      </c>
      <c r="HC71">
        <v>0.396435</v>
      </c>
      <c r="HD71">
        <v>20.3845</v>
      </c>
      <c r="HE71">
        <v>5.21759</v>
      </c>
      <c r="HF71">
        <v>12.0099</v>
      </c>
      <c r="HG71">
        <v>4.98895</v>
      </c>
      <c r="HH71">
        <v>3.28845</v>
      </c>
      <c r="HI71">
        <v>9999</v>
      </c>
      <c r="HJ71">
        <v>9999</v>
      </c>
      <c r="HK71">
        <v>9999</v>
      </c>
      <c r="HL71">
        <v>172.4</v>
      </c>
      <c r="HM71">
        <v>1.86707</v>
      </c>
      <c r="HN71">
        <v>1.86615</v>
      </c>
      <c r="HO71">
        <v>1.86565</v>
      </c>
      <c r="HP71">
        <v>1.86554</v>
      </c>
      <c r="HQ71">
        <v>1.86737</v>
      </c>
      <c r="HR71">
        <v>1.86994</v>
      </c>
      <c r="HS71">
        <v>1.86857</v>
      </c>
      <c r="HT71">
        <v>1.86998</v>
      </c>
      <c r="HU71">
        <v>0</v>
      </c>
      <c r="HV71">
        <v>0</v>
      </c>
      <c r="HW71">
        <v>0</v>
      </c>
      <c r="HX71">
        <v>0</v>
      </c>
      <c r="HY71" t="s">
        <v>421</v>
      </c>
      <c r="HZ71" t="s">
        <v>422</v>
      </c>
      <c r="IA71" t="s">
        <v>423</v>
      </c>
      <c r="IB71" t="s">
        <v>423</v>
      </c>
      <c r="IC71" t="s">
        <v>423</v>
      </c>
      <c r="ID71" t="s">
        <v>423</v>
      </c>
      <c r="IE71">
        <v>0</v>
      </c>
      <c r="IF71">
        <v>100</v>
      </c>
      <c r="IG71">
        <v>100</v>
      </c>
      <c r="IH71">
        <v>-3.379</v>
      </c>
      <c r="II71">
        <v>-0.07829999999999999</v>
      </c>
      <c r="IJ71">
        <v>-1.577111384215205</v>
      </c>
      <c r="IK71">
        <v>-0.002609718516926934</v>
      </c>
      <c r="IL71">
        <v>7.477057286243006E-07</v>
      </c>
      <c r="IM71">
        <v>-2.446628426827821E-10</v>
      </c>
      <c r="IN71">
        <v>-0.2036813970316619</v>
      </c>
      <c r="IO71">
        <v>-0.007460779758470672</v>
      </c>
      <c r="IP71">
        <v>0.0009378809001863145</v>
      </c>
      <c r="IQ71">
        <v>-1.681860573090938E-05</v>
      </c>
      <c r="IR71">
        <v>18</v>
      </c>
      <c r="IS71">
        <v>2242</v>
      </c>
      <c r="IT71">
        <v>1</v>
      </c>
      <c r="IU71">
        <v>24</v>
      </c>
      <c r="IV71">
        <v>2502.6</v>
      </c>
      <c r="IW71">
        <v>2502.7</v>
      </c>
      <c r="IX71">
        <v>1.94946</v>
      </c>
      <c r="IY71">
        <v>2.20703</v>
      </c>
      <c r="IZ71">
        <v>1.39648</v>
      </c>
      <c r="JA71">
        <v>2.34497</v>
      </c>
      <c r="JB71">
        <v>1.49536</v>
      </c>
      <c r="JC71">
        <v>2.39136</v>
      </c>
      <c r="JD71">
        <v>33.9865</v>
      </c>
      <c r="JE71">
        <v>14.9989</v>
      </c>
      <c r="JF71">
        <v>18</v>
      </c>
      <c r="JG71">
        <v>517.621</v>
      </c>
      <c r="JH71">
        <v>451.726</v>
      </c>
      <c r="JI71">
        <v>25</v>
      </c>
      <c r="JJ71">
        <v>26.5238</v>
      </c>
      <c r="JK71">
        <v>30.0001</v>
      </c>
      <c r="JL71">
        <v>26.4665</v>
      </c>
      <c r="JM71">
        <v>26.3993</v>
      </c>
      <c r="JN71">
        <v>39.0198</v>
      </c>
      <c r="JO71">
        <v>25.5024</v>
      </c>
      <c r="JP71">
        <v>65.8297</v>
      </c>
      <c r="JQ71">
        <v>25</v>
      </c>
      <c r="JR71">
        <v>921.269</v>
      </c>
      <c r="JS71">
        <v>18.4691</v>
      </c>
      <c r="JT71">
        <v>100.617</v>
      </c>
      <c r="JU71">
        <v>100.71</v>
      </c>
    </row>
    <row r="72" spans="1:281">
      <c r="A72">
        <v>56</v>
      </c>
      <c r="B72">
        <v>1659112724.6</v>
      </c>
      <c r="C72">
        <v>366.5</v>
      </c>
      <c r="D72" t="s">
        <v>535</v>
      </c>
      <c r="E72" t="s">
        <v>536</v>
      </c>
      <c r="F72">
        <v>5</v>
      </c>
      <c r="G72" t="s">
        <v>415</v>
      </c>
      <c r="H72" t="s">
        <v>416</v>
      </c>
      <c r="I72">
        <v>1659112717.1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927.3841771613847</v>
      </c>
      <c r="AK72">
        <v>867.9567272727271</v>
      </c>
      <c r="AL72">
        <v>3.404684578710154</v>
      </c>
      <c r="AM72">
        <v>65.00448903359681</v>
      </c>
      <c r="AN72">
        <f>(AP72 - AO72 + DI72*1E3/(8.314*(DK72+273.15)) * AR72/DH72 * AQ72) * DH72/(100*CV72) * 1000/(1000 - AP72)</f>
        <v>0</v>
      </c>
      <c r="AO72">
        <v>18.45865134727273</v>
      </c>
      <c r="AP72">
        <v>23.55195515151514</v>
      </c>
      <c r="AQ72">
        <v>0.0003982552051126186</v>
      </c>
      <c r="AR72">
        <v>88.8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417</v>
      </c>
      <c r="AY72" t="s">
        <v>417</v>
      </c>
      <c r="AZ72">
        <v>0</v>
      </c>
      <c r="BA72">
        <v>0</v>
      </c>
      <c r="BB72">
        <f>1-AZ72/BA72</f>
        <v>0</v>
      </c>
      <c r="BC72">
        <v>0</v>
      </c>
      <c r="BD72" t="s">
        <v>417</v>
      </c>
      <c r="BE72" t="s">
        <v>417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418</v>
      </c>
      <c r="CY72">
        <v>2</v>
      </c>
      <c r="CZ72" t="b">
        <v>1</v>
      </c>
      <c r="DA72">
        <v>1659112717.1</v>
      </c>
      <c r="DB72">
        <v>824.3994444444444</v>
      </c>
      <c r="DC72">
        <v>894.9378888888889</v>
      </c>
      <c r="DD72">
        <v>23.5358962962963</v>
      </c>
      <c r="DE72">
        <v>18.4538037037037</v>
      </c>
      <c r="DF72">
        <v>827.7632222222222</v>
      </c>
      <c r="DG72">
        <v>23.61424074074074</v>
      </c>
      <c r="DH72">
        <v>500.0498148148148</v>
      </c>
      <c r="DI72">
        <v>90.73708888888889</v>
      </c>
      <c r="DJ72">
        <v>0.09995168148148148</v>
      </c>
      <c r="DK72">
        <v>27.25473703703704</v>
      </c>
      <c r="DL72">
        <v>27.25621851851852</v>
      </c>
      <c r="DM72">
        <v>999.9000000000001</v>
      </c>
      <c r="DN72">
        <v>0</v>
      </c>
      <c r="DO72">
        <v>0</v>
      </c>
      <c r="DP72">
        <v>10016.41925925926</v>
      </c>
      <c r="DQ72">
        <v>0</v>
      </c>
      <c r="DR72">
        <v>7.768608888888889</v>
      </c>
      <c r="DS72">
        <v>-70.53841111111112</v>
      </c>
      <c r="DT72">
        <v>844.2703703703703</v>
      </c>
      <c r="DU72">
        <v>911.7633333333333</v>
      </c>
      <c r="DV72">
        <v>5.082087407407408</v>
      </c>
      <c r="DW72">
        <v>894.9378888888889</v>
      </c>
      <c r="DX72">
        <v>18.4538037037037</v>
      </c>
      <c r="DY72">
        <v>2.135578888888889</v>
      </c>
      <c r="DZ72">
        <v>1.674445925925926</v>
      </c>
      <c r="EA72">
        <v>18.48706666666666</v>
      </c>
      <c r="EB72">
        <v>14.66152592592593</v>
      </c>
      <c r="EC72">
        <v>1999.997777777778</v>
      </c>
      <c r="ED72">
        <v>0.9799970000000001</v>
      </c>
      <c r="EE72">
        <v>0.0200032</v>
      </c>
      <c r="EF72">
        <v>0</v>
      </c>
      <c r="EG72">
        <v>741.1479629629628</v>
      </c>
      <c r="EH72">
        <v>5.00097</v>
      </c>
      <c r="EI72">
        <v>14764.79259259259</v>
      </c>
      <c r="EJ72">
        <v>16707.54444444444</v>
      </c>
      <c r="EK72">
        <v>37.74533333333333</v>
      </c>
      <c r="EL72">
        <v>38.187</v>
      </c>
      <c r="EM72">
        <v>37.625</v>
      </c>
      <c r="EN72">
        <v>37.9324074074074</v>
      </c>
      <c r="EO72">
        <v>38.42322222222222</v>
      </c>
      <c r="EP72">
        <v>1955.087777777778</v>
      </c>
      <c r="EQ72">
        <v>39.91</v>
      </c>
      <c r="ER72">
        <v>0</v>
      </c>
      <c r="ES72">
        <v>1659112724.6</v>
      </c>
      <c r="ET72">
        <v>0</v>
      </c>
      <c r="EU72">
        <v>741.1118000000001</v>
      </c>
      <c r="EV72">
        <v>-2.682230768851805</v>
      </c>
      <c r="EW72">
        <v>-48.41538469434551</v>
      </c>
      <c r="EX72">
        <v>14764.5</v>
      </c>
      <c r="EY72">
        <v>15</v>
      </c>
      <c r="EZ72">
        <v>0</v>
      </c>
      <c r="FA72" t="s">
        <v>419</v>
      </c>
      <c r="FB72">
        <v>1658962562</v>
      </c>
      <c r="FC72">
        <v>1658962559</v>
      </c>
      <c r="FD72">
        <v>0</v>
      </c>
      <c r="FE72">
        <v>0.025</v>
      </c>
      <c r="FF72">
        <v>-0.013</v>
      </c>
      <c r="FG72">
        <v>-1.97</v>
      </c>
      <c r="FH72">
        <v>-0.111</v>
      </c>
      <c r="FI72">
        <v>420</v>
      </c>
      <c r="FJ72">
        <v>18</v>
      </c>
      <c r="FK72">
        <v>0.6899999999999999</v>
      </c>
      <c r="FL72">
        <v>0.5</v>
      </c>
      <c r="FM72">
        <v>-70.30482682926829</v>
      </c>
      <c r="FN72">
        <v>-4.157366550522707</v>
      </c>
      <c r="FO72">
        <v>0.4143438562732777</v>
      </c>
      <c r="FP72">
        <v>0</v>
      </c>
      <c r="FQ72">
        <v>741.2793235294117</v>
      </c>
      <c r="FR72">
        <v>-2.628158897828039</v>
      </c>
      <c r="FS72">
        <v>0.3372266405452411</v>
      </c>
      <c r="FT72">
        <v>0</v>
      </c>
      <c r="FU72">
        <v>5.095763658536585</v>
      </c>
      <c r="FV72">
        <v>-0.1650926132404172</v>
      </c>
      <c r="FW72">
        <v>0.02792826645359348</v>
      </c>
      <c r="FX72">
        <v>0</v>
      </c>
      <c r="FY72">
        <v>0</v>
      </c>
      <c r="FZ72">
        <v>3</v>
      </c>
      <c r="GA72" t="s">
        <v>462</v>
      </c>
      <c r="GB72">
        <v>2.98315</v>
      </c>
      <c r="GC72">
        <v>2.71571</v>
      </c>
      <c r="GD72">
        <v>0.156119</v>
      </c>
      <c r="GE72">
        <v>0.162472</v>
      </c>
      <c r="GF72">
        <v>0.106424</v>
      </c>
      <c r="GG72">
        <v>0.08802400000000001</v>
      </c>
      <c r="GH72">
        <v>26718.8</v>
      </c>
      <c r="GI72">
        <v>26653.1</v>
      </c>
      <c r="GJ72">
        <v>29425.9</v>
      </c>
      <c r="GK72">
        <v>29430.3</v>
      </c>
      <c r="GL72">
        <v>34823.5</v>
      </c>
      <c r="GM72">
        <v>35676.3</v>
      </c>
      <c r="GN72">
        <v>41441.4</v>
      </c>
      <c r="GO72">
        <v>41930.5</v>
      </c>
      <c r="GP72">
        <v>1.9557</v>
      </c>
      <c r="GQ72">
        <v>1.92227</v>
      </c>
      <c r="GR72">
        <v>0.10211</v>
      </c>
      <c r="GS72">
        <v>0</v>
      </c>
      <c r="GT72">
        <v>25.5865</v>
      </c>
      <c r="GU72">
        <v>999.9</v>
      </c>
      <c r="GV72">
        <v>53</v>
      </c>
      <c r="GW72">
        <v>29.4</v>
      </c>
      <c r="GX72">
        <v>24.0385</v>
      </c>
      <c r="GY72">
        <v>63.2624</v>
      </c>
      <c r="GZ72">
        <v>33.5256</v>
      </c>
      <c r="HA72">
        <v>1</v>
      </c>
      <c r="HB72">
        <v>-0.06553349999999999</v>
      </c>
      <c r="HC72">
        <v>0.397086</v>
      </c>
      <c r="HD72">
        <v>20.3844</v>
      </c>
      <c r="HE72">
        <v>5.21864</v>
      </c>
      <c r="HF72">
        <v>12.0099</v>
      </c>
      <c r="HG72">
        <v>4.98935</v>
      </c>
      <c r="HH72">
        <v>3.28865</v>
      </c>
      <c r="HI72">
        <v>9999</v>
      </c>
      <c r="HJ72">
        <v>9999</v>
      </c>
      <c r="HK72">
        <v>9999</v>
      </c>
      <c r="HL72">
        <v>172.4</v>
      </c>
      <c r="HM72">
        <v>1.86708</v>
      </c>
      <c r="HN72">
        <v>1.86615</v>
      </c>
      <c r="HO72">
        <v>1.86566</v>
      </c>
      <c r="HP72">
        <v>1.86554</v>
      </c>
      <c r="HQ72">
        <v>1.86737</v>
      </c>
      <c r="HR72">
        <v>1.86995</v>
      </c>
      <c r="HS72">
        <v>1.86857</v>
      </c>
      <c r="HT72">
        <v>1.86998</v>
      </c>
      <c r="HU72">
        <v>0</v>
      </c>
      <c r="HV72">
        <v>0</v>
      </c>
      <c r="HW72">
        <v>0</v>
      </c>
      <c r="HX72">
        <v>0</v>
      </c>
      <c r="HY72" t="s">
        <v>421</v>
      </c>
      <c r="HZ72" t="s">
        <v>422</v>
      </c>
      <c r="IA72" t="s">
        <v>423</v>
      </c>
      <c r="IB72" t="s">
        <v>423</v>
      </c>
      <c r="IC72" t="s">
        <v>423</v>
      </c>
      <c r="ID72" t="s">
        <v>423</v>
      </c>
      <c r="IE72">
        <v>0</v>
      </c>
      <c r="IF72">
        <v>100</v>
      </c>
      <c r="IG72">
        <v>100</v>
      </c>
      <c r="IH72">
        <v>-3.41</v>
      </c>
      <c r="II72">
        <v>-0.07820000000000001</v>
      </c>
      <c r="IJ72">
        <v>-1.577111384215205</v>
      </c>
      <c r="IK72">
        <v>-0.002609718516926934</v>
      </c>
      <c r="IL72">
        <v>7.477057286243006E-07</v>
      </c>
      <c r="IM72">
        <v>-2.446628426827821E-10</v>
      </c>
      <c r="IN72">
        <v>-0.2036813970316619</v>
      </c>
      <c r="IO72">
        <v>-0.007460779758470672</v>
      </c>
      <c r="IP72">
        <v>0.0009378809001863145</v>
      </c>
      <c r="IQ72">
        <v>-1.681860573090938E-05</v>
      </c>
      <c r="IR72">
        <v>18</v>
      </c>
      <c r="IS72">
        <v>2242</v>
      </c>
      <c r="IT72">
        <v>1</v>
      </c>
      <c r="IU72">
        <v>24</v>
      </c>
      <c r="IV72">
        <v>2502.7</v>
      </c>
      <c r="IW72">
        <v>2502.8</v>
      </c>
      <c r="IX72">
        <v>1.97998</v>
      </c>
      <c r="IY72">
        <v>2.19482</v>
      </c>
      <c r="IZ72">
        <v>1.39648</v>
      </c>
      <c r="JA72">
        <v>2.34497</v>
      </c>
      <c r="JB72">
        <v>1.49536</v>
      </c>
      <c r="JC72">
        <v>2.37915</v>
      </c>
      <c r="JD72">
        <v>33.9865</v>
      </c>
      <c r="JE72">
        <v>14.9901</v>
      </c>
      <c r="JF72">
        <v>18</v>
      </c>
      <c r="JG72">
        <v>517.571</v>
      </c>
      <c r="JH72">
        <v>451.665</v>
      </c>
      <c r="JI72">
        <v>25</v>
      </c>
      <c r="JJ72">
        <v>26.5249</v>
      </c>
      <c r="JK72">
        <v>30.0002</v>
      </c>
      <c r="JL72">
        <v>26.4681</v>
      </c>
      <c r="JM72">
        <v>26.3993</v>
      </c>
      <c r="JN72">
        <v>39.6175</v>
      </c>
      <c r="JO72">
        <v>25.5024</v>
      </c>
      <c r="JP72">
        <v>65.4592</v>
      </c>
      <c r="JQ72">
        <v>25</v>
      </c>
      <c r="JR72">
        <v>941.303</v>
      </c>
      <c r="JS72">
        <v>18.4691</v>
      </c>
      <c r="JT72">
        <v>100.617</v>
      </c>
      <c r="JU72">
        <v>100.711</v>
      </c>
    </row>
    <row r="73" spans="1:281">
      <c r="A73">
        <v>57</v>
      </c>
      <c r="B73">
        <v>1659112729.6</v>
      </c>
      <c r="C73">
        <v>371.5</v>
      </c>
      <c r="D73" t="s">
        <v>537</v>
      </c>
      <c r="E73" t="s">
        <v>538</v>
      </c>
      <c r="F73">
        <v>5</v>
      </c>
      <c r="G73" t="s">
        <v>415</v>
      </c>
      <c r="H73" t="s">
        <v>416</v>
      </c>
      <c r="I73">
        <v>1659112721.814285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944.3878196596679</v>
      </c>
      <c r="AK73">
        <v>884.7954121212116</v>
      </c>
      <c r="AL73">
        <v>3.363253687600663</v>
      </c>
      <c r="AM73">
        <v>65.00448903359681</v>
      </c>
      <c r="AN73">
        <f>(AP73 - AO73 + DI73*1E3/(8.314*(DK73+273.15)) * AR73/DH73 * AQ73) * DH73/(100*CV73) * 1000/(1000 - AP73)</f>
        <v>0</v>
      </c>
      <c r="AO73">
        <v>18.46040599545454</v>
      </c>
      <c r="AP73">
        <v>23.55454848484848</v>
      </c>
      <c r="AQ73">
        <v>0.0001602558301927424</v>
      </c>
      <c r="AR73">
        <v>88.8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417</v>
      </c>
      <c r="AY73" t="s">
        <v>417</v>
      </c>
      <c r="AZ73">
        <v>0</v>
      </c>
      <c r="BA73">
        <v>0</v>
      </c>
      <c r="BB73">
        <f>1-AZ73/BA73</f>
        <v>0</v>
      </c>
      <c r="BC73">
        <v>0</v>
      </c>
      <c r="BD73" t="s">
        <v>417</v>
      </c>
      <c r="BE73" t="s">
        <v>417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418</v>
      </c>
      <c r="CY73">
        <v>2</v>
      </c>
      <c r="CZ73" t="b">
        <v>1</v>
      </c>
      <c r="DA73">
        <v>1659112721.814285</v>
      </c>
      <c r="DB73">
        <v>839.9284285714286</v>
      </c>
      <c r="DC73">
        <v>910.7489285714286</v>
      </c>
      <c r="DD73">
        <v>23.54675</v>
      </c>
      <c r="DE73">
        <v>18.45583571428571</v>
      </c>
      <c r="DF73">
        <v>843.3213214285713</v>
      </c>
      <c r="DG73">
        <v>23.62499642857143</v>
      </c>
      <c r="DH73">
        <v>500.0484999999999</v>
      </c>
      <c r="DI73">
        <v>90.73645714285716</v>
      </c>
      <c r="DJ73">
        <v>0.1000078892857143</v>
      </c>
      <c r="DK73">
        <v>27.25604285714286</v>
      </c>
      <c r="DL73">
        <v>27.25705</v>
      </c>
      <c r="DM73">
        <v>999.9000000000002</v>
      </c>
      <c r="DN73">
        <v>0</v>
      </c>
      <c r="DO73">
        <v>0</v>
      </c>
      <c r="DP73">
        <v>10009.35714285714</v>
      </c>
      <c r="DQ73">
        <v>0</v>
      </c>
      <c r="DR73">
        <v>7.768683214285715</v>
      </c>
      <c r="DS73">
        <v>-70.82049642857143</v>
      </c>
      <c r="DT73">
        <v>860.1831071428571</v>
      </c>
      <c r="DU73">
        <v>927.8735714285714</v>
      </c>
      <c r="DV73">
        <v>5.090903571428571</v>
      </c>
      <c r="DW73">
        <v>910.7489285714286</v>
      </c>
      <c r="DX73">
        <v>18.45583571428571</v>
      </c>
      <c r="DY73">
        <v>2.136547857142857</v>
      </c>
      <c r="DZ73">
        <v>1.674618214285714</v>
      </c>
      <c r="EA73">
        <v>18.49431428571429</v>
      </c>
      <c r="EB73">
        <v>14.66312857142857</v>
      </c>
      <c r="EC73">
        <v>1999.991785714286</v>
      </c>
      <c r="ED73">
        <v>0.9799970000000001</v>
      </c>
      <c r="EE73">
        <v>0.0200032</v>
      </c>
      <c r="EF73">
        <v>0</v>
      </c>
      <c r="EG73">
        <v>740.8983928571428</v>
      </c>
      <c r="EH73">
        <v>5.00097</v>
      </c>
      <c r="EI73">
        <v>14761.01071428571</v>
      </c>
      <c r="EJ73">
        <v>16707.50357142857</v>
      </c>
      <c r="EK73">
        <v>37.74775</v>
      </c>
      <c r="EL73">
        <v>38.187</v>
      </c>
      <c r="EM73">
        <v>37.625</v>
      </c>
      <c r="EN73">
        <v>37.93257142857142</v>
      </c>
      <c r="EO73">
        <v>38.41928571428571</v>
      </c>
      <c r="EP73">
        <v>1955.081785714286</v>
      </c>
      <c r="EQ73">
        <v>39.91</v>
      </c>
      <c r="ER73">
        <v>0</v>
      </c>
      <c r="ES73">
        <v>1659112729.4</v>
      </c>
      <c r="ET73">
        <v>0</v>
      </c>
      <c r="EU73">
        <v>740.8453600000003</v>
      </c>
      <c r="EV73">
        <v>-2.504153842396607</v>
      </c>
      <c r="EW73">
        <v>-49.31538454413104</v>
      </c>
      <c r="EX73">
        <v>14760.652</v>
      </c>
      <c r="EY73">
        <v>15</v>
      </c>
      <c r="EZ73">
        <v>0</v>
      </c>
      <c r="FA73" t="s">
        <v>419</v>
      </c>
      <c r="FB73">
        <v>1658962562</v>
      </c>
      <c r="FC73">
        <v>1658962559</v>
      </c>
      <c r="FD73">
        <v>0</v>
      </c>
      <c r="FE73">
        <v>0.025</v>
      </c>
      <c r="FF73">
        <v>-0.013</v>
      </c>
      <c r="FG73">
        <v>-1.97</v>
      </c>
      <c r="FH73">
        <v>-0.111</v>
      </c>
      <c r="FI73">
        <v>420</v>
      </c>
      <c r="FJ73">
        <v>18</v>
      </c>
      <c r="FK73">
        <v>0.6899999999999999</v>
      </c>
      <c r="FL73">
        <v>0.5</v>
      </c>
      <c r="FM73">
        <v>-70.60784634146341</v>
      </c>
      <c r="FN73">
        <v>-3.689508710801498</v>
      </c>
      <c r="FO73">
        <v>0.3713975511809425</v>
      </c>
      <c r="FP73">
        <v>0</v>
      </c>
      <c r="FQ73">
        <v>741.0572941176472</v>
      </c>
      <c r="FR73">
        <v>-2.752910621004624</v>
      </c>
      <c r="FS73">
        <v>0.3436111455950822</v>
      </c>
      <c r="FT73">
        <v>0</v>
      </c>
      <c r="FU73">
        <v>5.085330487804878</v>
      </c>
      <c r="FV73">
        <v>0.08942508710801472</v>
      </c>
      <c r="FW73">
        <v>0.00988133173389189</v>
      </c>
      <c r="FX73">
        <v>1</v>
      </c>
      <c r="FY73">
        <v>1</v>
      </c>
      <c r="FZ73">
        <v>3</v>
      </c>
      <c r="GA73" t="s">
        <v>426</v>
      </c>
      <c r="GB73">
        <v>2.98328</v>
      </c>
      <c r="GC73">
        <v>2.71549</v>
      </c>
      <c r="GD73">
        <v>0.158102</v>
      </c>
      <c r="GE73">
        <v>0.164398</v>
      </c>
      <c r="GF73">
        <v>0.106432</v>
      </c>
      <c r="GG73">
        <v>0.087919</v>
      </c>
      <c r="GH73">
        <v>26655.6</v>
      </c>
      <c r="GI73">
        <v>26591.8</v>
      </c>
      <c r="GJ73">
        <v>29425.5</v>
      </c>
      <c r="GK73">
        <v>29430.3</v>
      </c>
      <c r="GL73">
        <v>34823.1</v>
      </c>
      <c r="GM73">
        <v>35680.4</v>
      </c>
      <c r="GN73">
        <v>41441.4</v>
      </c>
      <c r="GO73">
        <v>41930.3</v>
      </c>
      <c r="GP73">
        <v>1.95567</v>
      </c>
      <c r="GQ73">
        <v>1.92192</v>
      </c>
      <c r="GR73">
        <v>0.10252</v>
      </c>
      <c r="GS73">
        <v>0</v>
      </c>
      <c r="GT73">
        <v>25.5855</v>
      </c>
      <c r="GU73">
        <v>999.9</v>
      </c>
      <c r="GV73">
        <v>52.9</v>
      </c>
      <c r="GW73">
        <v>29.4</v>
      </c>
      <c r="GX73">
        <v>23.9954</v>
      </c>
      <c r="GY73">
        <v>63.2424</v>
      </c>
      <c r="GZ73">
        <v>33.2652</v>
      </c>
      <c r="HA73">
        <v>1</v>
      </c>
      <c r="HB73">
        <v>-0.0655488</v>
      </c>
      <c r="HC73">
        <v>0.397707</v>
      </c>
      <c r="HD73">
        <v>20.3847</v>
      </c>
      <c r="HE73">
        <v>5.21714</v>
      </c>
      <c r="HF73">
        <v>12.0099</v>
      </c>
      <c r="HG73">
        <v>4.9891</v>
      </c>
      <c r="HH73">
        <v>3.2885</v>
      </c>
      <c r="HI73">
        <v>9999</v>
      </c>
      <c r="HJ73">
        <v>9999</v>
      </c>
      <c r="HK73">
        <v>9999</v>
      </c>
      <c r="HL73">
        <v>172.4</v>
      </c>
      <c r="HM73">
        <v>1.86708</v>
      </c>
      <c r="HN73">
        <v>1.86615</v>
      </c>
      <c r="HO73">
        <v>1.86567</v>
      </c>
      <c r="HP73">
        <v>1.86554</v>
      </c>
      <c r="HQ73">
        <v>1.86737</v>
      </c>
      <c r="HR73">
        <v>1.86994</v>
      </c>
      <c r="HS73">
        <v>1.86857</v>
      </c>
      <c r="HT73">
        <v>1.86997</v>
      </c>
      <c r="HU73">
        <v>0</v>
      </c>
      <c r="HV73">
        <v>0</v>
      </c>
      <c r="HW73">
        <v>0</v>
      </c>
      <c r="HX73">
        <v>0</v>
      </c>
      <c r="HY73" t="s">
        <v>421</v>
      </c>
      <c r="HZ73" t="s">
        <v>422</v>
      </c>
      <c r="IA73" t="s">
        <v>423</v>
      </c>
      <c r="IB73" t="s">
        <v>423</v>
      </c>
      <c r="IC73" t="s">
        <v>423</v>
      </c>
      <c r="ID73" t="s">
        <v>423</v>
      </c>
      <c r="IE73">
        <v>0</v>
      </c>
      <c r="IF73">
        <v>100</v>
      </c>
      <c r="IG73">
        <v>100</v>
      </c>
      <c r="IH73">
        <v>-3.441</v>
      </c>
      <c r="II73">
        <v>-0.07820000000000001</v>
      </c>
      <c r="IJ73">
        <v>-1.577111384215205</v>
      </c>
      <c r="IK73">
        <v>-0.002609718516926934</v>
      </c>
      <c r="IL73">
        <v>7.477057286243006E-07</v>
      </c>
      <c r="IM73">
        <v>-2.446628426827821E-10</v>
      </c>
      <c r="IN73">
        <v>-0.2036813970316619</v>
      </c>
      <c r="IO73">
        <v>-0.007460779758470672</v>
      </c>
      <c r="IP73">
        <v>0.0009378809001863145</v>
      </c>
      <c r="IQ73">
        <v>-1.681860573090938E-05</v>
      </c>
      <c r="IR73">
        <v>18</v>
      </c>
      <c r="IS73">
        <v>2242</v>
      </c>
      <c r="IT73">
        <v>1</v>
      </c>
      <c r="IU73">
        <v>24</v>
      </c>
      <c r="IV73">
        <v>2502.8</v>
      </c>
      <c r="IW73">
        <v>2502.8</v>
      </c>
      <c r="IX73">
        <v>2.00562</v>
      </c>
      <c r="IY73">
        <v>2.21069</v>
      </c>
      <c r="IZ73">
        <v>1.39648</v>
      </c>
      <c r="JA73">
        <v>2.34375</v>
      </c>
      <c r="JB73">
        <v>1.49536</v>
      </c>
      <c r="JC73">
        <v>2.29858</v>
      </c>
      <c r="JD73">
        <v>33.9865</v>
      </c>
      <c r="JE73">
        <v>14.9814</v>
      </c>
      <c r="JF73">
        <v>18</v>
      </c>
      <c r="JG73">
        <v>517.5549999999999</v>
      </c>
      <c r="JH73">
        <v>451.465</v>
      </c>
      <c r="JI73">
        <v>25</v>
      </c>
      <c r="JJ73">
        <v>26.5249</v>
      </c>
      <c r="JK73">
        <v>30.0001</v>
      </c>
      <c r="JL73">
        <v>26.4681</v>
      </c>
      <c r="JM73">
        <v>26.4014</v>
      </c>
      <c r="JN73">
        <v>40.1498</v>
      </c>
      <c r="JO73">
        <v>25.5024</v>
      </c>
      <c r="JP73">
        <v>65.4592</v>
      </c>
      <c r="JQ73">
        <v>25</v>
      </c>
      <c r="JR73">
        <v>954.66</v>
      </c>
      <c r="JS73">
        <v>18.4691</v>
      </c>
      <c r="JT73">
        <v>100.616</v>
      </c>
      <c r="JU73">
        <v>100.711</v>
      </c>
    </row>
    <row r="74" spans="1:281">
      <c r="A74">
        <v>58</v>
      </c>
      <c r="B74">
        <v>1659112734.6</v>
      </c>
      <c r="C74">
        <v>376.5</v>
      </c>
      <c r="D74" t="s">
        <v>539</v>
      </c>
      <c r="E74" t="s">
        <v>540</v>
      </c>
      <c r="F74">
        <v>5</v>
      </c>
      <c r="G74" t="s">
        <v>415</v>
      </c>
      <c r="H74" t="s">
        <v>416</v>
      </c>
      <c r="I74">
        <v>1659112727.1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961.5369539059867</v>
      </c>
      <c r="AK74">
        <v>901.7324242424243</v>
      </c>
      <c r="AL74">
        <v>3.378235605702912</v>
      </c>
      <c r="AM74">
        <v>65.00448903359681</v>
      </c>
      <c r="AN74">
        <f>(AP74 - AO74 + DI74*1E3/(8.314*(DK74+273.15)) * AR74/DH74 * AQ74) * DH74/(100*CV74) * 1000/(1000 - AP74)</f>
        <v>0</v>
      </c>
      <c r="AO74">
        <v>18.4160710769697</v>
      </c>
      <c r="AP74">
        <v>23.54389878787878</v>
      </c>
      <c r="AQ74">
        <v>-0.000213942350332189</v>
      </c>
      <c r="AR74">
        <v>88.8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417</v>
      </c>
      <c r="AY74" t="s">
        <v>417</v>
      </c>
      <c r="AZ74">
        <v>0</v>
      </c>
      <c r="BA74">
        <v>0</v>
      </c>
      <c r="BB74">
        <f>1-AZ74/BA74</f>
        <v>0</v>
      </c>
      <c r="BC74">
        <v>0</v>
      </c>
      <c r="BD74" t="s">
        <v>417</v>
      </c>
      <c r="BE74" t="s">
        <v>417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418</v>
      </c>
      <c r="CY74">
        <v>2</v>
      </c>
      <c r="CZ74" t="b">
        <v>1</v>
      </c>
      <c r="DA74">
        <v>1659112727.1</v>
      </c>
      <c r="DB74">
        <v>857.3842962962963</v>
      </c>
      <c r="DC74">
        <v>928.4886666666666</v>
      </c>
      <c r="DD74">
        <v>23.5509037037037</v>
      </c>
      <c r="DE74">
        <v>18.44272592592593</v>
      </c>
      <c r="DF74">
        <v>860.8098518518518</v>
      </c>
      <c r="DG74">
        <v>23.6291074074074</v>
      </c>
      <c r="DH74">
        <v>500.0517777777778</v>
      </c>
      <c r="DI74">
        <v>90.73635185185186</v>
      </c>
      <c r="DJ74">
        <v>0.09998664444444444</v>
      </c>
      <c r="DK74">
        <v>27.25855185185185</v>
      </c>
      <c r="DL74">
        <v>27.25804074074074</v>
      </c>
      <c r="DM74">
        <v>999.9000000000001</v>
      </c>
      <c r="DN74">
        <v>0</v>
      </c>
      <c r="DO74">
        <v>0</v>
      </c>
      <c r="DP74">
        <v>10001.92592592593</v>
      </c>
      <c r="DQ74">
        <v>0</v>
      </c>
      <c r="DR74">
        <v>7.765434814814815</v>
      </c>
      <c r="DS74">
        <v>-71.10446296296298</v>
      </c>
      <c r="DT74">
        <v>878.0634444444443</v>
      </c>
      <c r="DU74">
        <v>945.934074074074</v>
      </c>
      <c r="DV74">
        <v>5.108177777777779</v>
      </c>
      <c r="DW74">
        <v>928.4886666666666</v>
      </c>
      <c r="DX74">
        <v>18.44272592592593</v>
      </c>
      <c r="DY74">
        <v>2.136923333333333</v>
      </c>
      <c r="DZ74">
        <v>1.673424814814815</v>
      </c>
      <c r="EA74">
        <v>18.49711111111111</v>
      </c>
      <c r="EB74">
        <v>14.65208518518518</v>
      </c>
      <c r="EC74">
        <v>2000.02037037037</v>
      </c>
      <c r="ED74">
        <v>0.9799971111111112</v>
      </c>
      <c r="EE74">
        <v>0.02000308888888889</v>
      </c>
      <c r="EF74">
        <v>0</v>
      </c>
      <c r="EG74">
        <v>740.6977777777779</v>
      </c>
      <c r="EH74">
        <v>5.00097</v>
      </c>
      <c r="EI74">
        <v>14757.11111111111</v>
      </c>
      <c r="EJ74">
        <v>16707.74074074074</v>
      </c>
      <c r="EK74">
        <v>37.75</v>
      </c>
      <c r="EL74">
        <v>38.187</v>
      </c>
      <c r="EM74">
        <v>37.625</v>
      </c>
      <c r="EN74">
        <v>37.92781481481481</v>
      </c>
      <c r="EO74">
        <v>38.41403703703704</v>
      </c>
      <c r="EP74">
        <v>1955.11037037037</v>
      </c>
      <c r="EQ74">
        <v>39.91</v>
      </c>
      <c r="ER74">
        <v>0</v>
      </c>
      <c r="ES74">
        <v>1659112734.2</v>
      </c>
      <c r="ET74">
        <v>0</v>
      </c>
      <c r="EU74">
        <v>740.6669999999999</v>
      </c>
      <c r="EV74">
        <v>-2.975999998279979</v>
      </c>
      <c r="EW74">
        <v>-42.31538462637155</v>
      </c>
      <c r="EX74">
        <v>14757.056</v>
      </c>
      <c r="EY74">
        <v>15</v>
      </c>
      <c r="EZ74">
        <v>0</v>
      </c>
      <c r="FA74" t="s">
        <v>419</v>
      </c>
      <c r="FB74">
        <v>1658962562</v>
      </c>
      <c r="FC74">
        <v>1658962559</v>
      </c>
      <c r="FD74">
        <v>0</v>
      </c>
      <c r="FE74">
        <v>0.025</v>
      </c>
      <c r="FF74">
        <v>-0.013</v>
      </c>
      <c r="FG74">
        <v>-1.97</v>
      </c>
      <c r="FH74">
        <v>-0.111</v>
      </c>
      <c r="FI74">
        <v>420</v>
      </c>
      <c r="FJ74">
        <v>18</v>
      </c>
      <c r="FK74">
        <v>0.6899999999999999</v>
      </c>
      <c r="FL74">
        <v>0.5</v>
      </c>
      <c r="FM74">
        <v>-70.91526341463415</v>
      </c>
      <c r="FN74">
        <v>-3.285085714285779</v>
      </c>
      <c r="FO74">
        <v>0.3303981262541333</v>
      </c>
      <c r="FP74">
        <v>0</v>
      </c>
      <c r="FQ74">
        <v>740.7970588235295</v>
      </c>
      <c r="FR74">
        <v>-2.632880061779102</v>
      </c>
      <c r="FS74">
        <v>0.3450222449074417</v>
      </c>
      <c r="FT74">
        <v>0</v>
      </c>
      <c r="FU74">
        <v>5.099324390243903</v>
      </c>
      <c r="FV74">
        <v>0.1818811149825818</v>
      </c>
      <c r="FW74">
        <v>0.01964374536449884</v>
      </c>
      <c r="FX74">
        <v>0</v>
      </c>
      <c r="FY74">
        <v>0</v>
      </c>
      <c r="FZ74">
        <v>3</v>
      </c>
      <c r="GA74" t="s">
        <v>462</v>
      </c>
      <c r="GB74">
        <v>2.98312</v>
      </c>
      <c r="GC74">
        <v>2.71566</v>
      </c>
      <c r="GD74">
        <v>0.16007</v>
      </c>
      <c r="GE74">
        <v>0.166287</v>
      </c>
      <c r="GF74">
        <v>0.106395</v>
      </c>
      <c r="GG74">
        <v>0.0878548</v>
      </c>
      <c r="GH74">
        <v>26593.2</v>
      </c>
      <c r="GI74">
        <v>26531.8</v>
      </c>
      <c r="GJ74">
        <v>29425.4</v>
      </c>
      <c r="GK74">
        <v>29430.5</v>
      </c>
      <c r="GL74">
        <v>34824.2</v>
      </c>
      <c r="GM74">
        <v>35683.2</v>
      </c>
      <c r="GN74">
        <v>41440.9</v>
      </c>
      <c r="GO74">
        <v>41930.5</v>
      </c>
      <c r="GP74">
        <v>1.95562</v>
      </c>
      <c r="GQ74">
        <v>1.92235</v>
      </c>
      <c r="GR74">
        <v>0.102445</v>
      </c>
      <c r="GS74">
        <v>0</v>
      </c>
      <c r="GT74">
        <v>25.5847</v>
      </c>
      <c r="GU74">
        <v>999.9</v>
      </c>
      <c r="GV74">
        <v>52.9</v>
      </c>
      <c r="GW74">
        <v>29.4</v>
      </c>
      <c r="GX74">
        <v>23.9939</v>
      </c>
      <c r="GY74">
        <v>63.5224</v>
      </c>
      <c r="GZ74">
        <v>33.4014</v>
      </c>
      <c r="HA74">
        <v>1</v>
      </c>
      <c r="HB74">
        <v>-0.06557929999999999</v>
      </c>
      <c r="HC74">
        <v>0.398061</v>
      </c>
      <c r="HD74">
        <v>20.3845</v>
      </c>
      <c r="HE74">
        <v>5.21759</v>
      </c>
      <c r="HF74">
        <v>12.0099</v>
      </c>
      <c r="HG74">
        <v>4.9892</v>
      </c>
      <c r="HH74">
        <v>3.2885</v>
      </c>
      <c r="HI74">
        <v>9999</v>
      </c>
      <c r="HJ74">
        <v>9999</v>
      </c>
      <c r="HK74">
        <v>9999</v>
      </c>
      <c r="HL74">
        <v>172.4</v>
      </c>
      <c r="HM74">
        <v>1.86707</v>
      </c>
      <c r="HN74">
        <v>1.86615</v>
      </c>
      <c r="HO74">
        <v>1.86566</v>
      </c>
      <c r="HP74">
        <v>1.86555</v>
      </c>
      <c r="HQ74">
        <v>1.86737</v>
      </c>
      <c r="HR74">
        <v>1.86995</v>
      </c>
      <c r="HS74">
        <v>1.86857</v>
      </c>
      <c r="HT74">
        <v>1.86996</v>
      </c>
      <c r="HU74">
        <v>0</v>
      </c>
      <c r="HV74">
        <v>0</v>
      </c>
      <c r="HW74">
        <v>0</v>
      </c>
      <c r="HX74">
        <v>0</v>
      </c>
      <c r="HY74" t="s">
        <v>421</v>
      </c>
      <c r="HZ74" t="s">
        <v>422</v>
      </c>
      <c r="IA74" t="s">
        <v>423</v>
      </c>
      <c r="IB74" t="s">
        <v>423</v>
      </c>
      <c r="IC74" t="s">
        <v>423</v>
      </c>
      <c r="ID74" t="s">
        <v>423</v>
      </c>
      <c r="IE74">
        <v>0</v>
      </c>
      <c r="IF74">
        <v>100</v>
      </c>
      <c r="IG74">
        <v>100</v>
      </c>
      <c r="IH74">
        <v>-3.472</v>
      </c>
      <c r="II74">
        <v>-0.07820000000000001</v>
      </c>
      <c r="IJ74">
        <v>-1.577111384215205</v>
      </c>
      <c r="IK74">
        <v>-0.002609718516926934</v>
      </c>
      <c r="IL74">
        <v>7.477057286243006E-07</v>
      </c>
      <c r="IM74">
        <v>-2.446628426827821E-10</v>
      </c>
      <c r="IN74">
        <v>-0.2036813970316619</v>
      </c>
      <c r="IO74">
        <v>-0.007460779758470672</v>
      </c>
      <c r="IP74">
        <v>0.0009378809001863145</v>
      </c>
      <c r="IQ74">
        <v>-1.681860573090938E-05</v>
      </c>
      <c r="IR74">
        <v>18</v>
      </c>
      <c r="IS74">
        <v>2242</v>
      </c>
      <c r="IT74">
        <v>1</v>
      </c>
      <c r="IU74">
        <v>24</v>
      </c>
      <c r="IV74">
        <v>2502.9</v>
      </c>
      <c r="IW74">
        <v>2502.9</v>
      </c>
      <c r="IX74">
        <v>2.03613</v>
      </c>
      <c r="IY74">
        <v>2.17529</v>
      </c>
      <c r="IZ74">
        <v>1.39648</v>
      </c>
      <c r="JA74">
        <v>2.34375</v>
      </c>
      <c r="JB74">
        <v>1.49536</v>
      </c>
      <c r="JC74">
        <v>2.35474</v>
      </c>
      <c r="JD74">
        <v>33.9865</v>
      </c>
      <c r="JE74">
        <v>14.9901</v>
      </c>
      <c r="JF74">
        <v>18</v>
      </c>
      <c r="JG74">
        <v>517.522</v>
      </c>
      <c r="JH74">
        <v>451.728</v>
      </c>
      <c r="JI74">
        <v>25</v>
      </c>
      <c r="JJ74">
        <v>26.5249</v>
      </c>
      <c r="JK74">
        <v>30.0001</v>
      </c>
      <c r="JL74">
        <v>26.4681</v>
      </c>
      <c r="JM74">
        <v>26.4015</v>
      </c>
      <c r="JN74">
        <v>40.7477</v>
      </c>
      <c r="JO74">
        <v>25.5024</v>
      </c>
      <c r="JP74">
        <v>65.4592</v>
      </c>
      <c r="JQ74">
        <v>25</v>
      </c>
      <c r="JR74">
        <v>974.693</v>
      </c>
      <c r="JS74">
        <v>18.4691</v>
      </c>
      <c r="JT74">
        <v>100.615</v>
      </c>
      <c r="JU74">
        <v>100.711</v>
      </c>
    </row>
    <row r="75" spans="1:281">
      <c r="A75">
        <v>59</v>
      </c>
      <c r="B75">
        <v>1659112739.6</v>
      </c>
      <c r="C75">
        <v>381.5</v>
      </c>
      <c r="D75" t="s">
        <v>541</v>
      </c>
      <c r="E75" t="s">
        <v>542</v>
      </c>
      <c r="F75">
        <v>5</v>
      </c>
      <c r="G75" t="s">
        <v>415</v>
      </c>
      <c r="H75" t="s">
        <v>416</v>
      </c>
      <c r="I75">
        <v>1659112731.814285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978.4078404610393</v>
      </c>
      <c r="AK75">
        <v>918.6244545454547</v>
      </c>
      <c r="AL75">
        <v>3.380933406127946</v>
      </c>
      <c r="AM75">
        <v>65.00448903359681</v>
      </c>
      <c r="AN75">
        <f>(AP75 - AO75 + DI75*1E3/(8.314*(DK75+273.15)) * AR75/DH75 * AQ75) * DH75/(100*CV75) * 1000/(1000 - AP75)</f>
        <v>0</v>
      </c>
      <c r="AO75">
        <v>18.41194773727273</v>
      </c>
      <c r="AP75">
        <v>23.53525090909089</v>
      </c>
      <c r="AQ75">
        <v>-0.0001626673457257795</v>
      </c>
      <c r="AR75">
        <v>88.8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417</v>
      </c>
      <c r="AY75" t="s">
        <v>417</v>
      </c>
      <c r="AZ75">
        <v>0</v>
      </c>
      <c r="BA75">
        <v>0</v>
      </c>
      <c r="BB75">
        <f>1-AZ75/BA75</f>
        <v>0</v>
      </c>
      <c r="BC75">
        <v>0</v>
      </c>
      <c r="BD75" t="s">
        <v>417</v>
      </c>
      <c r="BE75" t="s">
        <v>417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418</v>
      </c>
      <c r="CY75">
        <v>2</v>
      </c>
      <c r="CZ75" t="b">
        <v>1</v>
      </c>
      <c r="DA75">
        <v>1659112731.814285</v>
      </c>
      <c r="DB75">
        <v>872.9523214285716</v>
      </c>
      <c r="DC75">
        <v>944.2479285714286</v>
      </c>
      <c r="DD75">
        <v>23.54716071428572</v>
      </c>
      <c r="DE75">
        <v>18.42837142857143</v>
      </c>
      <c r="DF75">
        <v>876.4069642857141</v>
      </c>
      <c r="DG75">
        <v>23.62540714285715</v>
      </c>
      <c r="DH75">
        <v>500.0459999999999</v>
      </c>
      <c r="DI75">
        <v>90.73643214285713</v>
      </c>
      <c r="DJ75">
        <v>0.09997481785714284</v>
      </c>
      <c r="DK75">
        <v>27.25954642857143</v>
      </c>
      <c r="DL75">
        <v>27.25859642857143</v>
      </c>
      <c r="DM75">
        <v>999.9000000000002</v>
      </c>
      <c r="DN75">
        <v>0</v>
      </c>
      <c r="DO75">
        <v>0</v>
      </c>
      <c r="DP75">
        <v>9999.267142857143</v>
      </c>
      <c r="DQ75">
        <v>0</v>
      </c>
      <c r="DR75">
        <v>7.763263928571429</v>
      </c>
      <c r="DS75">
        <v>-71.2956392857143</v>
      </c>
      <c r="DT75">
        <v>894.0034285714285</v>
      </c>
      <c r="DU75">
        <v>961.9753928571429</v>
      </c>
      <c r="DV75">
        <v>5.118798928571429</v>
      </c>
      <c r="DW75">
        <v>944.2479285714286</v>
      </c>
      <c r="DX75">
        <v>18.42837142857143</v>
      </c>
      <c r="DY75">
        <v>2.136585714285714</v>
      </c>
      <c r="DZ75">
        <v>1.672123928571428</v>
      </c>
      <c r="EA75">
        <v>18.49458571428572</v>
      </c>
      <c r="EB75">
        <v>14.64002857142857</v>
      </c>
      <c r="EC75">
        <v>2000.020714285714</v>
      </c>
      <c r="ED75">
        <v>0.9799971071428573</v>
      </c>
      <c r="EE75">
        <v>0.02000309285714286</v>
      </c>
      <c r="EF75">
        <v>0</v>
      </c>
      <c r="EG75">
        <v>740.5177500000001</v>
      </c>
      <c r="EH75">
        <v>5.00097</v>
      </c>
      <c r="EI75">
        <v>14753.78928571429</v>
      </c>
      <c r="EJ75">
        <v>16707.74285714286</v>
      </c>
      <c r="EK75">
        <v>37.75</v>
      </c>
      <c r="EL75">
        <v>38.187</v>
      </c>
      <c r="EM75">
        <v>37.625</v>
      </c>
      <c r="EN75">
        <v>37.92814285714285</v>
      </c>
      <c r="EO75">
        <v>38.40599999999999</v>
      </c>
      <c r="EP75">
        <v>1955.110714285714</v>
      </c>
      <c r="EQ75">
        <v>39.91</v>
      </c>
      <c r="ER75">
        <v>0</v>
      </c>
      <c r="ES75">
        <v>1659112739.6</v>
      </c>
      <c r="ET75">
        <v>0</v>
      </c>
      <c r="EU75">
        <v>740.4630384615386</v>
      </c>
      <c r="EV75">
        <v>-1.936102561310187</v>
      </c>
      <c r="EW75">
        <v>-40.08205128914244</v>
      </c>
      <c r="EX75">
        <v>14753.45384615385</v>
      </c>
      <c r="EY75">
        <v>15</v>
      </c>
      <c r="EZ75">
        <v>0</v>
      </c>
      <c r="FA75" t="s">
        <v>419</v>
      </c>
      <c r="FB75">
        <v>1658962562</v>
      </c>
      <c r="FC75">
        <v>1658962559</v>
      </c>
      <c r="FD75">
        <v>0</v>
      </c>
      <c r="FE75">
        <v>0.025</v>
      </c>
      <c r="FF75">
        <v>-0.013</v>
      </c>
      <c r="FG75">
        <v>-1.97</v>
      </c>
      <c r="FH75">
        <v>-0.111</v>
      </c>
      <c r="FI75">
        <v>420</v>
      </c>
      <c r="FJ75">
        <v>18</v>
      </c>
      <c r="FK75">
        <v>0.6899999999999999</v>
      </c>
      <c r="FL75">
        <v>0.5</v>
      </c>
      <c r="FM75">
        <v>-71.19022000000001</v>
      </c>
      <c r="FN75">
        <v>-2.576685928705169</v>
      </c>
      <c r="FO75">
        <v>0.2533943835210234</v>
      </c>
      <c r="FP75">
        <v>0</v>
      </c>
      <c r="FQ75">
        <v>740.5887058823529</v>
      </c>
      <c r="FR75">
        <v>-2.150190983819465</v>
      </c>
      <c r="FS75">
        <v>0.3109182348929124</v>
      </c>
      <c r="FT75">
        <v>0</v>
      </c>
      <c r="FU75">
        <v>5.112015749999999</v>
      </c>
      <c r="FV75">
        <v>0.1645162851782317</v>
      </c>
      <c r="FW75">
        <v>0.01857646722166246</v>
      </c>
      <c r="FX75">
        <v>0</v>
      </c>
      <c r="FY75">
        <v>0</v>
      </c>
      <c r="FZ75">
        <v>3</v>
      </c>
      <c r="GA75" t="s">
        <v>462</v>
      </c>
      <c r="GB75">
        <v>2.9832</v>
      </c>
      <c r="GC75">
        <v>2.71576</v>
      </c>
      <c r="GD75">
        <v>0.162023</v>
      </c>
      <c r="GE75">
        <v>0.168171</v>
      </c>
      <c r="GF75">
        <v>0.106368</v>
      </c>
      <c r="GG75">
        <v>0.0878615</v>
      </c>
      <c r="GH75">
        <v>26530.9</v>
      </c>
      <c r="GI75">
        <v>26472.1</v>
      </c>
      <c r="GJ75">
        <v>29424.8</v>
      </c>
      <c r="GK75">
        <v>29430.7</v>
      </c>
      <c r="GL75">
        <v>34824.4</v>
      </c>
      <c r="GM75">
        <v>35683.4</v>
      </c>
      <c r="GN75">
        <v>41439.8</v>
      </c>
      <c r="GO75">
        <v>41931.1</v>
      </c>
      <c r="GP75">
        <v>1.95592</v>
      </c>
      <c r="GQ75">
        <v>1.92208</v>
      </c>
      <c r="GR75">
        <v>0.102147</v>
      </c>
      <c r="GS75">
        <v>0</v>
      </c>
      <c r="GT75">
        <v>25.5865</v>
      </c>
      <c r="GU75">
        <v>999.9</v>
      </c>
      <c r="GV75">
        <v>52.9</v>
      </c>
      <c r="GW75">
        <v>29.4</v>
      </c>
      <c r="GX75">
        <v>23.9951</v>
      </c>
      <c r="GY75">
        <v>63.3524</v>
      </c>
      <c r="GZ75">
        <v>33.8181</v>
      </c>
      <c r="HA75">
        <v>1</v>
      </c>
      <c r="HB75">
        <v>-0.0654243</v>
      </c>
      <c r="HC75">
        <v>0.39637</v>
      </c>
      <c r="HD75">
        <v>20.3846</v>
      </c>
      <c r="HE75">
        <v>5.21744</v>
      </c>
      <c r="HF75">
        <v>12.0099</v>
      </c>
      <c r="HG75">
        <v>4.98935</v>
      </c>
      <c r="HH75">
        <v>3.28848</v>
      </c>
      <c r="HI75">
        <v>9999</v>
      </c>
      <c r="HJ75">
        <v>9999</v>
      </c>
      <c r="HK75">
        <v>9999</v>
      </c>
      <c r="HL75">
        <v>172.4</v>
      </c>
      <c r="HM75">
        <v>1.86707</v>
      </c>
      <c r="HN75">
        <v>1.86615</v>
      </c>
      <c r="HO75">
        <v>1.86566</v>
      </c>
      <c r="HP75">
        <v>1.86554</v>
      </c>
      <c r="HQ75">
        <v>1.86737</v>
      </c>
      <c r="HR75">
        <v>1.86994</v>
      </c>
      <c r="HS75">
        <v>1.86856</v>
      </c>
      <c r="HT75">
        <v>1.86996</v>
      </c>
      <c r="HU75">
        <v>0</v>
      </c>
      <c r="HV75">
        <v>0</v>
      </c>
      <c r="HW75">
        <v>0</v>
      </c>
      <c r="HX75">
        <v>0</v>
      </c>
      <c r="HY75" t="s">
        <v>421</v>
      </c>
      <c r="HZ75" t="s">
        <v>422</v>
      </c>
      <c r="IA75" t="s">
        <v>423</v>
      </c>
      <c r="IB75" t="s">
        <v>423</v>
      </c>
      <c r="IC75" t="s">
        <v>423</v>
      </c>
      <c r="ID75" t="s">
        <v>423</v>
      </c>
      <c r="IE75">
        <v>0</v>
      </c>
      <c r="IF75">
        <v>100</v>
      </c>
      <c r="IG75">
        <v>100</v>
      </c>
      <c r="IH75">
        <v>-3.503</v>
      </c>
      <c r="II75">
        <v>-0.0784</v>
      </c>
      <c r="IJ75">
        <v>-1.577111384215205</v>
      </c>
      <c r="IK75">
        <v>-0.002609718516926934</v>
      </c>
      <c r="IL75">
        <v>7.477057286243006E-07</v>
      </c>
      <c r="IM75">
        <v>-2.446628426827821E-10</v>
      </c>
      <c r="IN75">
        <v>-0.2036813970316619</v>
      </c>
      <c r="IO75">
        <v>-0.007460779758470672</v>
      </c>
      <c r="IP75">
        <v>0.0009378809001863145</v>
      </c>
      <c r="IQ75">
        <v>-1.681860573090938E-05</v>
      </c>
      <c r="IR75">
        <v>18</v>
      </c>
      <c r="IS75">
        <v>2242</v>
      </c>
      <c r="IT75">
        <v>1</v>
      </c>
      <c r="IU75">
        <v>24</v>
      </c>
      <c r="IV75">
        <v>2503</v>
      </c>
      <c r="IW75">
        <v>2503</v>
      </c>
      <c r="IX75">
        <v>2.06177</v>
      </c>
      <c r="IY75">
        <v>2.20337</v>
      </c>
      <c r="IZ75">
        <v>1.39648</v>
      </c>
      <c r="JA75">
        <v>2.34497</v>
      </c>
      <c r="JB75">
        <v>1.49536</v>
      </c>
      <c r="JC75">
        <v>2.40601</v>
      </c>
      <c r="JD75">
        <v>33.9865</v>
      </c>
      <c r="JE75">
        <v>14.9989</v>
      </c>
      <c r="JF75">
        <v>18</v>
      </c>
      <c r="JG75">
        <v>517.717</v>
      </c>
      <c r="JH75">
        <v>451.559</v>
      </c>
      <c r="JI75">
        <v>24.9998</v>
      </c>
      <c r="JJ75">
        <v>26.5249</v>
      </c>
      <c r="JK75">
        <v>30.0002</v>
      </c>
      <c r="JL75">
        <v>26.4681</v>
      </c>
      <c r="JM75">
        <v>26.4015</v>
      </c>
      <c r="JN75">
        <v>41.2817</v>
      </c>
      <c r="JO75">
        <v>25.5024</v>
      </c>
      <c r="JP75">
        <v>65.4592</v>
      </c>
      <c r="JQ75">
        <v>25</v>
      </c>
      <c r="JR75">
        <v>988.048</v>
      </c>
      <c r="JS75">
        <v>18.4691</v>
      </c>
      <c r="JT75">
        <v>100.613</v>
      </c>
      <c r="JU75">
        <v>100.712</v>
      </c>
    </row>
    <row r="76" spans="1:281">
      <c r="A76">
        <v>60</v>
      </c>
      <c r="B76">
        <v>1659112744.6</v>
      </c>
      <c r="C76">
        <v>386.5</v>
      </c>
      <c r="D76" t="s">
        <v>543</v>
      </c>
      <c r="E76" t="s">
        <v>544</v>
      </c>
      <c r="F76">
        <v>5</v>
      </c>
      <c r="G76" t="s">
        <v>415</v>
      </c>
      <c r="H76" t="s">
        <v>416</v>
      </c>
      <c r="I76">
        <v>1659112737.1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995.4686679523584</v>
      </c>
      <c r="AK76">
        <v>935.6033272727268</v>
      </c>
      <c r="AL76">
        <v>3.382299918674807</v>
      </c>
      <c r="AM76">
        <v>65.00448903359681</v>
      </c>
      <c r="AN76">
        <f>(AP76 - AO76 + DI76*1E3/(8.314*(DK76+273.15)) * AR76/DH76 * AQ76) * DH76/(100*CV76) * 1000/(1000 - AP76)</f>
        <v>0</v>
      </c>
      <c r="AO76">
        <v>18.41512847757576</v>
      </c>
      <c r="AP76">
        <v>23.52991999999999</v>
      </c>
      <c r="AQ76">
        <v>-9.061670569883003E-05</v>
      </c>
      <c r="AR76">
        <v>88.8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417</v>
      </c>
      <c r="AY76" t="s">
        <v>417</v>
      </c>
      <c r="AZ76">
        <v>0</v>
      </c>
      <c r="BA76">
        <v>0</v>
      </c>
      <c r="BB76">
        <f>1-AZ76/BA76</f>
        <v>0</v>
      </c>
      <c r="BC76">
        <v>0</v>
      </c>
      <c r="BD76" t="s">
        <v>417</v>
      </c>
      <c r="BE76" t="s">
        <v>417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418</v>
      </c>
      <c r="CY76">
        <v>2</v>
      </c>
      <c r="CZ76" t="b">
        <v>1</v>
      </c>
      <c r="DA76">
        <v>1659112737.1</v>
      </c>
      <c r="DB76">
        <v>890.4297037037036</v>
      </c>
      <c r="DC76">
        <v>961.9234444444444</v>
      </c>
      <c r="DD76">
        <v>23.53938888888889</v>
      </c>
      <c r="DE76">
        <v>18.41432962962963</v>
      </c>
      <c r="DF76">
        <v>893.9169259259261</v>
      </c>
      <c r="DG76">
        <v>23.6177037037037</v>
      </c>
      <c r="DH76">
        <v>500.0514074074074</v>
      </c>
      <c r="DI76">
        <v>90.7358148148148</v>
      </c>
      <c r="DJ76">
        <v>0.09999695925925924</v>
      </c>
      <c r="DK76">
        <v>27.25994444444445</v>
      </c>
      <c r="DL76">
        <v>27.25971111111111</v>
      </c>
      <c r="DM76">
        <v>999.9000000000001</v>
      </c>
      <c r="DN76">
        <v>0</v>
      </c>
      <c r="DO76">
        <v>0</v>
      </c>
      <c r="DP76">
        <v>9999.517777777777</v>
      </c>
      <c r="DQ76">
        <v>0</v>
      </c>
      <c r="DR76">
        <v>7.76298888888889</v>
      </c>
      <c r="DS76">
        <v>-71.49374074074073</v>
      </c>
      <c r="DT76">
        <v>911.8949629629632</v>
      </c>
      <c r="DU76">
        <v>979.9690740740742</v>
      </c>
      <c r="DV76">
        <v>5.12507074074074</v>
      </c>
      <c r="DW76">
        <v>961.9234444444444</v>
      </c>
      <c r="DX76">
        <v>18.41432962962963</v>
      </c>
      <c r="DY76">
        <v>2.135867037037037</v>
      </c>
      <c r="DZ76">
        <v>1.670838148148148</v>
      </c>
      <c r="EA76">
        <v>18.48920740740741</v>
      </c>
      <c r="EB76">
        <v>14.62812222222222</v>
      </c>
      <c r="EC76">
        <v>2000.036666666667</v>
      </c>
      <c r="ED76">
        <v>0.9799971111111112</v>
      </c>
      <c r="EE76">
        <v>0.02000308888888889</v>
      </c>
      <c r="EF76">
        <v>0</v>
      </c>
      <c r="EG76">
        <v>740.2965925925926</v>
      </c>
      <c r="EH76">
        <v>5.00097</v>
      </c>
      <c r="EI76">
        <v>14750.47777777778</v>
      </c>
      <c r="EJ76">
        <v>16707.86666666667</v>
      </c>
      <c r="EK76">
        <v>37.75</v>
      </c>
      <c r="EL76">
        <v>38.187</v>
      </c>
      <c r="EM76">
        <v>37.625</v>
      </c>
      <c r="EN76">
        <v>37.92092592592593</v>
      </c>
      <c r="EO76">
        <v>38.39566666666666</v>
      </c>
      <c r="EP76">
        <v>1955.126666666667</v>
      </c>
      <c r="EQ76">
        <v>39.91</v>
      </c>
      <c r="ER76">
        <v>0</v>
      </c>
      <c r="ES76">
        <v>1659112744.4</v>
      </c>
      <c r="ET76">
        <v>0</v>
      </c>
      <c r="EU76">
        <v>740.2818076923078</v>
      </c>
      <c r="EV76">
        <v>-2.256649568942437</v>
      </c>
      <c r="EW76">
        <v>-36.98461538316014</v>
      </c>
      <c r="EX76">
        <v>14750.46923076923</v>
      </c>
      <c r="EY76">
        <v>15</v>
      </c>
      <c r="EZ76">
        <v>0</v>
      </c>
      <c r="FA76" t="s">
        <v>419</v>
      </c>
      <c r="FB76">
        <v>1658962562</v>
      </c>
      <c r="FC76">
        <v>1658962559</v>
      </c>
      <c r="FD76">
        <v>0</v>
      </c>
      <c r="FE76">
        <v>0.025</v>
      </c>
      <c r="FF76">
        <v>-0.013</v>
      </c>
      <c r="FG76">
        <v>-1.97</v>
      </c>
      <c r="FH76">
        <v>-0.111</v>
      </c>
      <c r="FI76">
        <v>420</v>
      </c>
      <c r="FJ76">
        <v>18</v>
      </c>
      <c r="FK76">
        <v>0.6899999999999999</v>
      </c>
      <c r="FL76">
        <v>0.5</v>
      </c>
      <c r="FM76">
        <v>-71.3395225</v>
      </c>
      <c r="FN76">
        <v>-2.336666791744545</v>
      </c>
      <c r="FO76">
        <v>0.2330994085015009</v>
      </c>
      <c r="FP76">
        <v>0</v>
      </c>
      <c r="FQ76">
        <v>740.4120588235296</v>
      </c>
      <c r="FR76">
        <v>-2.230221542517215</v>
      </c>
      <c r="FS76">
        <v>0.3113456506631273</v>
      </c>
      <c r="FT76">
        <v>0</v>
      </c>
      <c r="FU76">
        <v>5.117572749999999</v>
      </c>
      <c r="FV76">
        <v>0.08094810506565073</v>
      </c>
      <c r="FW76">
        <v>0.01479185907644807</v>
      </c>
      <c r="FX76">
        <v>1</v>
      </c>
      <c r="FY76">
        <v>1</v>
      </c>
      <c r="FZ76">
        <v>3</v>
      </c>
      <c r="GA76" t="s">
        <v>426</v>
      </c>
      <c r="GB76">
        <v>2.98314</v>
      </c>
      <c r="GC76">
        <v>2.71549</v>
      </c>
      <c r="GD76">
        <v>0.163962</v>
      </c>
      <c r="GE76">
        <v>0.170027</v>
      </c>
      <c r="GF76">
        <v>0.106355</v>
      </c>
      <c r="GG76">
        <v>0.0878694</v>
      </c>
      <c r="GH76">
        <v>26469.6</v>
      </c>
      <c r="GI76">
        <v>26413.3</v>
      </c>
      <c r="GJ76">
        <v>29424.9</v>
      </c>
      <c r="GK76">
        <v>29431</v>
      </c>
      <c r="GL76">
        <v>34825</v>
      </c>
      <c r="GM76">
        <v>35683.7</v>
      </c>
      <c r="GN76">
        <v>41439.8</v>
      </c>
      <c r="GO76">
        <v>41931.7</v>
      </c>
      <c r="GP76">
        <v>1.9559</v>
      </c>
      <c r="GQ76">
        <v>1.9223</v>
      </c>
      <c r="GR76">
        <v>0.102296</v>
      </c>
      <c r="GS76">
        <v>0</v>
      </c>
      <c r="GT76">
        <v>25.5865</v>
      </c>
      <c r="GU76">
        <v>999.9</v>
      </c>
      <c r="GV76">
        <v>52.8</v>
      </c>
      <c r="GW76">
        <v>29.4</v>
      </c>
      <c r="GX76">
        <v>23.9513</v>
      </c>
      <c r="GY76">
        <v>63.0924</v>
      </c>
      <c r="GZ76">
        <v>33.3654</v>
      </c>
      <c r="HA76">
        <v>1</v>
      </c>
      <c r="HB76">
        <v>-0.0656631</v>
      </c>
      <c r="HC76">
        <v>0.395106</v>
      </c>
      <c r="HD76">
        <v>20.3848</v>
      </c>
      <c r="HE76">
        <v>5.21774</v>
      </c>
      <c r="HF76">
        <v>12.0099</v>
      </c>
      <c r="HG76">
        <v>4.9892</v>
      </c>
      <c r="HH76">
        <v>3.28848</v>
      </c>
      <c r="HI76">
        <v>9999</v>
      </c>
      <c r="HJ76">
        <v>9999</v>
      </c>
      <c r="HK76">
        <v>9999</v>
      </c>
      <c r="HL76">
        <v>172.4</v>
      </c>
      <c r="HM76">
        <v>1.86708</v>
      </c>
      <c r="HN76">
        <v>1.86615</v>
      </c>
      <c r="HO76">
        <v>1.86563</v>
      </c>
      <c r="HP76">
        <v>1.86554</v>
      </c>
      <c r="HQ76">
        <v>1.86737</v>
      </c>
      <c r="HR76">
        <v>1.86993</v>
      </c>
      <c r="HS76">
        <v>1.86857</v>
      </c>
      <c r="HT76">
        <v>1.86997</v>
      </c>
      <c r="HU76">
        <v>0</v>
      </c>
      <c r="HV76">
        <v>0</v>
      </c>
      <c r="HW76">
        <v>0</v>
      </c>
      <c r="HX76">
        <v>0</v>
      </c>
      <c r="HY76" t="s">
        <v>421</v>
      </c>
      <c r="HZ76" t="s">
        <v>422</v>
      </c>
      <c r="IA76" t="s">
        <v>423</v>
      </c>
      <c r="IB76" t="s">
        <v>423</v>
      </c>
      <c r="IC76" t="s">
        <v>423</v>
      </c>
      <c r="ID76" t="s">
        <v>423</v>
      </c>
      <c r="IE76">
        <v>0</v>
      </c>
      <c r="IF76">
        <v>100</v>
      </c>
      <c r="IG76">
        <v>100</v>
      </c>
      <c r="IH76">
        <v>-3.533</v>
      </c>
      <c r="II76">
        <v>-0.0784</v>
      </c>
      <c r="IJ76">
        <v>-1.577111384215205</v>
      </c>
      <c r="IK76">
        <v>-0.002609718516926934</v>
      </c>
      <c r="IL76">
        <v>7.477057286243006E-07</v>
      </c>
      <c r="IM76">
        <v>-2.446628426827821E-10</v>
      </c>
      <c r="IN76">
        <v>-0.2036813970316619</v>
      </c>
      <c r="IO76">
        <v>-0.007460779758470672</v>
      </c>
      <c r="IP76">
        <v>0.0009378809001863145</v>
      </c>
      <c r="IQ76">
        <v>-1.681860573090938E-05</v>
      </c>
      <c r="IR76">
        <v>18</v>
      </c>
      <c r="IS76">
        <v>2242</v>
      </c>
      <c r="IT76">
        <v>1</v>
      </c>
      <c r="IU76">
        <v>24</v>
      </c>
      <c r="IV76">
        <v>2503</v>
      </c>
      <c r="IW76">
        <v>2503.1</v>
      </c>
      <c r="IX76">
        <v>2.09229</v>
      </c>
      <c r="IY76">
        <v>2.21191</v>
      </c>
      <c r="IZ76">
        <v>1.39771</v>
      </c>
      <c r="JA76">
        <v>2.34375</v>
      </c>
      <c r="JB76">
        <v>1.49536</v>
      </c>
      <c r="JC76">
        <v>2.32056</v>
      </c>
      <c r="JD76">
        <v>33.9865</v>
      </c>
      <c r="JE76">
        <v>14.9814</v>
      </c>
      <c r="JF76">
        <v>18</v>
      </c>
      <c r="JG76">
        <v>517.721</v>
      </c>
      <c r="JH76">
        <v>451.698</v>
      </c>
      <c r="JI76">
        <v>24.9997</v>
      </c>
      <c r="JJ76">
        <v>26.5249</v>
      </c>
      <c r="JK76">
        <v>30.0001</v>
      </c>
      <c r="JL76">
        <v>26.4704</v>
      </c>
      <c r="JM76">
        <v>26.4015</v>
      </c>
      <c r="JN76">
        <v>41.878</v>
      </c>
      <c r="JO76">
        <v>25.5024</v>
      </c>
      <c r="JP76">
        <v>65.4592</v>
      </c>
      <c r="JQ76">
        <v>25</v>
      </c>
      <c r="JR76">
        <v>1008.09</v>
      </c>
      <c r="JS76">
        <v>18.4691</v>
      </c>
      <c r="JT76">
        <v>100.613</v>
      </c>
      <c r="JU76">
        <v>100.714</v>
      </c>
    </row>
    <row r="77" spans="1:281">
      <c r="A77">
        <v>61</v>
      </c>
      <c r="B77">
        <v>1659112749.6</v>
      </c>
      <c r="C77">
        <v>391.5</v>
      </c>
      <c r="D77" t="s">
        <v>545</v>
      </c>
      <c r="E77" t="s">
        <v>546</v>
      </c>
      <c r="F77">
        <v>5</v>
      </c>
      <c r="G77" t="s">
        <v>415</v>
      </c>
      <c r="H77" t="s">
        <v>416</v>
      </c>
      <c r="I77">
        <v>1659112741.814285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1012.461284890628</v>
      </c>
      <c r="AK77">
        <v>952.572139393939</v>
      </c>
      <c r="AL77">
        <v>3.39302050838722</v>
      </c>
      <c r="AM77">
        <v>65.00448903359681</v>
      </c>
      <c r="AN77">
        <f>(AP77 - AO77 + DI77*1E3/(8.314*(DK77+273.15)) * AR77/DH77 * AQ77) * DH77/(100*CV77) * 1000/(1000 - AP77)</f>
        <v>0</v>
      </c>
      <c r="AO77">
        <v>18.41638124393939</v>
      </c>
      <c r="AP77">
        <v>23.52775393939395</v>
      </c>
      <c r="AQ77">
        <v>-4.450557892799978E-05</v>
      </c>
      <c r="AR77">
        <v>88.8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417</v>
      </c>
      <c r="AY77" t="s">
        <v>417</v>
      </c>
      <c r="AZ77">
        <v>0</v>
      </c>
      <c r="BA77">
        <v>0</v>
      </c>
      <c r="BB77">
        <f>1-AZ77/BA77</f>
        <v>0</v>
      </c>
      <c r="BC77">
        <v>0</v>
      </c>
      <c r="BD77" t="s">
        <v>417</v>
      </c>
      <c r="BE77" t="s">
        <v>417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418</v>
      </c>
      <c r="CY77">
        <v>2</v>
      </c>
      <c r="CZ77" t="b">
        <v>1</v>
      </c>
      <c r="DA77">
        <v>1659112741.814285</v>
      </c>
      <c r="DB77">
        <v>906.0254642857143</v>
      </c>
      <c r="DC77">
        <v>977.6285714285713</v>
      </c>
      <c r="DD77">
        <v>23.53285</v>
      </c>
      <c r="DE77">
        <v>18.41454285714286</v>
      </c>
      <c r="DF77">
        <v>909.5417857142858</v>
      </c>
      <c r="DG77">
        <v>23.611225</v>
      </c>
      <c r="DH77">
        <v>500.0456785714286</v>
      </c>
      <c r="DI77">
        <v>90.73534642857143</v>
      </c>
      <c r="DJ77">
        <v>0.1000387464285714</v>
      </c>
      <c r="DK77">
        <v>27.25862499999999</v>
      </c>
      <c r="DL77">
        <v>27.2585</v>
      </c>
      <c r="DM77">
        <v>999.9000000000002</v>
      </c>
      <c r="DN77">
        <v>0</v>
      </c>
      <c r="DO77">
        <v>0</v>
      </c>
      <c r="DP77">
        <v>9995.852499999999</v>
      </c>
      <c r="DQ77">
        <v>0</v>
      </c>
      <c r="DR77">
        <v>7.765822857142857</v>
      </c>
      <c r="DS77">
        <v>-71.60286785714285</v>
      </c>
      <c r="DT77">
        <v>927.8605714285713</v>
      </c>
      <c r="DU77">
        <v>995.9687142857144</v>
      </c>
      <c r="DV77">
        <v>5.118313214285714</v>
      </c>
      <c r="DW77">
        <v>977.6285714285713</v>
      </c>
      <c r="DX77">
        <v>18.41454285714286</v>
      </c>
      <c r="DY77">
        <v>2.135262500000001</v>
      </c>
      <c r="DZ77">
        <v>1.670849642857143</v>
      </c>
      <c r="EA77">
        <v>18.48469285714286</v>
      </c>
      <c r="EB77">
        <v>14.62822142857143</v>
      </c>
      <c r="EC77">
        <v>1999.999285714286</v>
      </c>
      <c r="ED77">
        <v>0.9799967857142858</v>
      </c>
      <c r="EE77">
        <v>0.02000340714285714</v>
      </c>
      <c r="EF77">
        <v>0</v>
      </c>
      <c r="EG77">
        <v>740.1532142857143</v>
      </c>
      <c r="EH77">
        <v>5.00097</v>
      </c>
      <c r="EI77">
        <v>14747.36428571429</v>
      </c>
      <c r="EJ77">
        <v>16707.55714285715</v>
      </c>
      <c r="EK77">
        <v>37.75</v>
      </c>
      <c r="EL77">
        <v>38.187</v>
      </c>
      <c r="EM77">
        <v>37.625</v>
      </c>
      <c r="EN77">
        <v>37.90378571428572</v>
      </c>
      <c r="EO77">
        <v>38.38828571428571</v>
      </c>
      <c r="EP77">
        <v>1955.089285714286</v>
      </c>
      <c r="EQ77">
        <v>39.91</v>
      </c>
      <c r="ER77">
        <v>0</v>
      </c>
      <c r="ES77">
        <v>1659112749.2</v>
      </c>
      <c r="ET77">
        <v>0</v>
      </c>
      <c r="EU77">
        <v>740.1383846153846</v>
      </c>
      <c r="EV77">
        <v>-2.062290595406333</v>
      </c>
      <c r="EW77">
        <v>-33.81196585014187</v>
      </c>
      <c r="EX77">
        <v>14747.47692307692</v>
      </c>
      <c r="EY77">
        <v>15</v>
      </c>
      <c r="EZ77">
        <v>0</v>
      </c>
      <c r="FA77" t="s">
        <v>419</v>
      </c>
      <c r="FB77">
        <v>1658962562</v>
      </c>
      <c r="FC77">
        <v>1658962559</v>
      </c>
      <c r="FD77">
        <v>0</v>
      </c>
      <c r="FE77">
        <v>0.025</v>
      </c>
      <c r="FF77">
        <v>-0.013</v>
      </c>
      <c r="FG77">
        <v>-1.97</v>
      </c>
      <c r="FH77">
        <v>-0.111</v>
      </c>
      <c r="FI77">
        <v>420</v>
      </c>
      <c r="FJ77">
        <v>18</v>
      </c>
      <c r="FK77">
        <v>0.6899999999999999</v>
      </c>
      <c r="FL77">
        <v>0.5</v>
      </c>
      <c r="FM77">
        <v>-71.52494146341462</v>
      </c>
      <c r="FN77">
        <v>-1.575729616724606</v>
      </c>
      <c r="FO77">
        <v>0.1597696725939727</v>
      </c>
      <c r="FP77">
        <v>0</v>
      </c>
      <c r="FQ77">
        <v>740.2142647058823</v>
      </c>
      <c r="FR77">
        <v>-1.983575247900173</v>
      </c>
      <c r="FS77">
        <v>0.3127375622977991</v>
      </c>
      <c r="FT77">
        <v>0</v>
      </c>
      <c r="FU77">
        <v>5.121844146341464</v>
      </c>
      <c r="FV77">
        <v>-0.06696668989545881</v>
      </c>
      <c r="FW77">
        <v>0.008250110117701052</v>
      </c>
      <c r="FX77">
        <v>1</v>
      </c>
      <c r="FY77">
        <v>1</v>
      </c>
      <c r="FZ77">
        <v>3</v>
      </c>
      <c r="GA77" t="s">
        <v>426</v>
      </c>
      <c r="GB77">
        <v>2.98325</v>
      </c>
      <c r="GC77">
        <v>2.71518</v>
      </c>
      <c r="GD77">
        <v>0.165882</v>
      </c>
      <c r="GE77">
        <v>0.171857</v>
      </c>
      <c r="GF77">
        <v>0.106344</v>
      </c>
      <c r="GG77">
        <v>0.0878736</v>
      </c>
      <c r="GH77">
        <v>26408.8</v>
      </c>
      <c r="GI77">
        <v>26355.3</v>
      </c>
      <c r="GJ77">
        <v>29424.8</v>
      </c>
      <c r="GK77">
        <v>29431.3</v>
      </c>
      <c r="GL77">
        <v>34825.4</v>
      </c>
      <c r="GM77">
        <v>35683.8</v>
      </c>
      <c r="GN77">
        <v>41439.8</v>
      </c>
      <c r="GO77">
        <v>41932</v>
      </c>
      <c r="GP77">
        <v>1.95588</v>
      </c>
      <c r="GQ77">
        <v>1.9224</v>
      </c>
      <c r="GR77">
        <v>0.102066</v>
      </c>
      <c r="GS77">
        <v>0</v>
      </c>
      <c r="GT77">
        <v>25.5851</v>
      </c>
      <c r="GU77">
        <v>999.9</v>
      </c>
      <c r="GV77">
        <v>52.8</v>
      </c>
      <c r="GW77">
        <v>29.4</v>
      </c>
      <c r="GX77">
        <v>23.9519</v>
      </c>
      <c r="GY77">
        <v>63.2524</v>
      </c>
      <c r="GZ77">
        <v>33.5417</v>
      </c>
      <c r="HA77">
        <v>1</v>
      </c>
      <c r="HB77">
        <v>-0.0656098</v>
      </c>
      <c r="HC77">
        <v>0.393622</v>
      </c>
      <c r="HD77">
        <v>20.3842</v>
      </c>
      <c r="HE77">
        <v>5.21489</v>
      </c>
      <c r="HF77">
        <v>12.0099</v>
      </c>
      <c r="HG77">
        <v>4.98785</v>
      </c>
      <c r="HH77">
        <v>3.28795</v>
      </c>
      <c r="HI77">
        <v>9999</v>
      </c>
      <c r="HJ77">
        <v>9999</v>
      </c>
      <c r="HK77">
        <v>9999</v>
      </c>
      <c r="HL77">
        <v>172.4</v>
      </c>
      <c r="HM77">
        <v>1.86708</v>
      </c>
      <c r="HN77">
        <v>1.86615</v>
      </c>
      <c r="HO77">
        <v>1.86565</v>
      </c>
      <c r="HP77">
        <v>1.86554</v>
      </c>
      <c r="HQ77">
        <v>1.86737</v>
      </c>
      <c r="HR77">
        <v>1.86994</v>
      </c>
      <c r="HS77">
        <v>1.86856</v>
      </c>
      <c r="HT77">
        <v>1.86997</v>
      </c>
      <c r="HU77">
        <v>0</v>
      </c>
      <c r="HV77">
        <v>0</v>
      </c>
      <c r="HW77">
        <v>0</v>
      </c>
      <c r="HX77">
        <v>0</v>
      </c>
      <c r="HY77" t="s">
        <v>421</v>
      </c>
      <c r="HZ77" t="s">
        <v>422</v>
      </c>
      <c r="IA77" t="s">
        <v>423</v>
      </c>
      <c r="IB77" t="s">
        <v>423</v>
      </c>
      <c r="IC77" t="s">
        <v>423</v>
      </c>
      <c r="ID77" t="s">
        <v>423</v>
      </c>
      <c r="IE77">
        <v>0</v>
      </c>
      <c r="IF77">
        <v>100</v>
      </c>
      <c r="IG77">
        <v>100</v>
      </c>
      <c r="IH77">
        <v>-3.564</v>
      </c>
      <c r="II77">
        <v>-0.0784</v>
      </c>
      <c r="IJ77">
        <v>-1.577111384215205</v>
      </c>
      <c r="IK77">
        <v>-0.002609718516926934</v>
      </c>
      <c r="IL77">
        <v>7.477057286243006E-07</v>
      </c>
      <c r="IM77">
        <v>-2.446628426827821E-10</v>
      </c>
      <c r="IN77">
        <v>-0.2036813970316619</v>
      </c>
      <c r="IO77">
        <v>-0.007460779758470672</v>
      </c>
      <c r="IP77">
        <v>0.0009378809001863145</v>
      </c>
      <c r="IQ77">
        <v>-1.681860573090938E-05</v>
      </c>
      <c r="IR77">
        <v>18</v>
      </c>
      <c r="IS77">
        <v>2242</v>
      </c>
      <c r="IT77">
        <v>1</v>
      </c>
      <c r="IU77">
        <v>24</v>
      </c>
      <c r="IV77">
        <v>2503.1</v>
      </c>
      <c r="IW77">
        <v>2503.2</v>
      </c>
      <c r="IX77">
        <v>2.11914</v>
      </c>
      <c r="IY77">
        <v>2.19482</v>
      </c>
      <c r="IZ77">
        <v>1.39648</v>
      </c>
      <c r="JA77">
        <v>2.34497</v>
      </c>
      <c r="JB77">
        <v>1.49536</v>
      </c>
      <c r="JC77">
        <v>2.36084</v>
      </c>
      <c r="JD77">
        <v>33.9865</v>
      </c>
      <c r="JE77">
        <v>14.9901</v>
      </c>
      <c r="JF77">
        <v>18</v>
      </c>
      <c r="JG77">
        <v>517.705</v>
      </c>
      <c r="JH77">
        <v>451.77</v>
      </c>
      <c r="JI77">
        <v>24.9996</v>
      </c>
      <c r="JJ77">
        <v>26.5249</v>
      </c>
      <c r="JK77">
        <v>30.0001</v>
      </c>
      <c r="JL77">
        <v>26.4704</v>
      </c>
      <c r="JM77">
        <v>26.4028</v>
      </c>
      <c r="JN77">
        <v>42.4189</v>
      </c>
      <c r="JO77">
        <v>25.5024</v>
      </c>
      <c r="JP77">
        <v>65.4592</v>
      </c>
      <c r="JQ77">
        <v>25</v>
      </c>
      <c r="JR77">
        <v>1021.46</v>
      </c>
      <c r="JS77">
        <v>18.4691</v>
      </c>
      <c r="JT77">
        <v>100.613</v>
      </c>
      <c r="JU77">
        <v>100.715</v>
      </c>
    </row>
    <row r="78" spans="1:281">
      <c r="A78">
        <v>62</v>
      </c>
      <c r="B78">
        <v>1659112754.6</v>
      </c>
      <c r="C78">
        <v>396.5</v>
      </c>
      <c r="D78" t="s">
        <v>547</v>
      </c>
      <c r="E78" t="s">
        <v>548</v>
      </c>
      <c r="F78">
        <v>5</v>
      </c>
      <c r="G78" t="s">
        <v>415</v>
      </c>
      <c r="H78" t="s">
        <v>416</v>
      </c>
      <c r="I78">
        <v>1659112747.1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1028.752879328862</v>
      </c>
      <c r="AK78">
        <v>969.1789030303031</v>
      </c>
      <c r="AL78">
        <v>3.278579433225945</v>
      </c>
      <c r="AM78">
        <v>65.00448903359681</v>
      </c>
      <c r="AN78">
        <f>(AP78 - AO78 + DI78*1E3/(8.314*(DK78+273.15)) * AR78/DH78 * AQ78) * DH78/(100*CV78) * 1000/(1000 - AP78)</f>
        <v>0</v>
      </c>
      <c r="AO78">
        <v>18.41913643484849</v>
      </c>
      <c r="AP78">
        <v>23.53062848484848</v>
      </c>
      <c r="AQ78">
        <v>3.111025599934973E-05</v>
      </c>
      <c r="AR78">
        <v>88.8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417</v>
      </c>
      <c r="AY78" t="s">
        <v>417</v>
      </c>
      <c r="AZ78">
        <v>0</v>
      </c>
      <c r="BA78">
        <v>0</v>
      </c>
      <c r="BB78">
        <f>1-AZ78/BA78</f>
        <v>0</v>
      </c>
      <c r="BC78">
        <v>0</v>
      </c>
      <c r="BD78" t="s">
        <v>417</v>
      </c>
      <c r="BE78" t="s">
        <v>417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418</v>
      </c>
      <c r="CY78">
        <v>2</v>
      </c>
      <c r="CZ78" t="b">
        <v>1</v>
      </c>
      <c r="DA78">
        <v>1659112747.1</v>
      </c>
      <c r="DB78">
        <v>923.5084074074074</v>
      </c>
      <c r="DC78">
        <v>995.0288518518518</v>
      </c>
      <c r="DD78">
        <v>23.52978888888889</v>
      </c>
      <c r="DE78">
        <v>18.41693703703704</v>
      </c>
      <c r="DF78">
        <v>927.057222222222</v>
      </c>
      <c r="DG78">
        <v>23.60817777777778</v>
      </c>
      <c r="DH78">
        <v>500.0333703703704</v>
      </c>
      <c r="DI78">
        <v>90.73478518518517</v>
      </c>
      <c r="DJ78">
        <v>0.09990423333333334</v>
      </c>
      <c r="DK78">
        <v>27.25717777777778</v>
      </c>
      <c r="DL78">
        <v>27.25797037037037</v>
      </c>
      <c r="DM78">
        <v>999.9000000000001</v>
      </c>
      <c r="DN78">
        <v>0</v>
      </c>
      <c r="DO78">
        <v>0</v>
      </c>
      <c r="DP78">
        <v>9995.051481481481</v>
      </c>
      <c r="DQ78">
        <v>0</v>
      </c>
      <c r="DR78">
        <v>7.768348518518518</v>
      </c>
      <c r="DS78">
        <v>-71.51989629629631</v>
      </c>
      <c r="DT78">
        <v>945.7619629629628</v>
      </c>
      <c r="DU78">
        <v>1013.697148148148</v>
      </c>
      <c r="DV78">
        <v>5.112847407407408</v>
      </c>
      <c r="DW78">
        <v>995.0288518518518</v>
      </c>
      <c r="DX78">
        <v>18.41693703703704</v>
      </c>
      <c r="DY78">
        <v>2.134971851851852</v>
      </c>
      <c r="DZ78">
        <v>1.671057037037037</v>
      </c>
      <c r="EA78">
        <v>18.48251851851852</v>
      </c>
      <c r="EB78">
        <v>14.63014444444444</v>
      </c>
      <c r="EC78">
        <v>2000.012222222222</v>
      </c>
      <c r="ED78">
        <v>0.9799967777777779</v>
      </c>
      <c r="EE78">
        <v>0.02000341481481481</v>
      </c>
      <c r="EF78">
        <v>0</v>
      </c>
      <c r="EG78">
        <v>739.9826296296297</v>
      </c>
      <c r="EH78">
        <v>5.00097</v>
      </c>
      <c r="EI78">
        <v>14744.77407407407</v>
      </c>
      <c r="EJ78">
        <v>16707.66666666667</v>
      </c>
      <c r="EK78">
        <v>37.74533333333333</v>
      </c>
      <c r="EL78">
        <v>38.187</v>
      </c>
      <c r="EM78">
        <v>37.625</v>
      </c>
      <c r="EN78">
        <v>37.89337037037037</v>
      </c>
      <c r="EO78">
        <v>38.39337037037036</v>
      </c>
      <c r="EP78">
        <v>1955.102222222222</v>
      </c>
      <c r="EQ78">
        <v>39.91</v>
      </c>
      <c r="ER78">
        <v>0</v>
      </c>
      <c r="ES78">
        <v>1659112754.6</v>
      </c>
      <c r="ET78">
        <v>0</v>
      </c>
      <c r="EU78">
        <v>739.97052</v>
      </c>
      <c r="EV78">
        <v>-0.8532307786862073</v>
      </c>
      <c r="EW78">
        <v>-28.23076928218917</v>
      </c>
      <c r="EX78">
        <v>14744.684</v>
      </c>
      <c r="EY78">
        <v>15</v>
      </c>
      <c r="EZ78">
        <v>0</v>
      </c>
      <c r="FA78" t="s">
        <v>419</v>
      </c>
      <c r="FB78">
        <v>1658962562</v>
      </c>
      <c r="FC78">
        <v>1658962559</v>
      </c>
      <c r="FD78">
        <v>0</v>
      </c>
      <c r="FE78">
        <v>0.025</v>
      </c>
      <c r="FF78">
        <v>-0.013</v>
      </c>
      <c r="FG78">
        <v>-1.97</v>
      </c>
      <c r="FH78">
        <v>-0.111</v>
      </c>
      <c r="FI78">
        <v>420</v>
      </c>
      <c r="FJ78">
        <v>18</v>
      </c>
      <c r="FK78">
        <v>0.6899999999999999</v>
      </c>
      <c r="FL78">
        <v>0.5</v>
      </c>
      <c r="FM78">
        <v>-71.52105121951219</v>
      </c>
      <c r="FN78">
        <v>0.3739651567943037</v>
      </c>
      <c r="FO78">
        <v>0.202258238846875</v>
      </c>
      <c r="FP78">
        <v>1</v>
      </c>
      <c r="FQ78">
        <v>740.0969411764706</v>
      </c>
      <c r="FR78">
        <v>-1.640763940199085</v>
      </c>
      <c r="FS78">
        <v>0.28259157195464</v>
      </c>
      <c r="FT78">
        <v>0</v>
      </c>
      <c r="FU78">
        <v>5.117213414634147</v>
      </c>
      <c r="FV78">
        <v>-0.06886243902438337</v>
      </c>
      <c r="FW78">
        <v>0.007208548654627202</v>
      </c>
      <c r="FX78">
        <v>1</v>
      </c>
      <c r="FY78">
        <v>2</v>
      </c>
      <c r="FZ78">
        <v>3</v>
      </c>
      <c r="GA78" t="s">
        <v>431</v>
      </c>
      <c r="GB78">
        <v>2.98306</v>
      </c>
      <c r="GC78">
        <v>2.71572</v>
      </c>
      <c r="GD78">
        <v>0.167734</v>
      </c>
      <c r="GE78">
        <v>0.173605</v>
      </c>
      <c r="GF78">
        <v>0.10635</v>
      </c>
      <c r="GG78">
        <v>0.0878791</v>
      </c>
      <c r="GH78">
        <v>26350.1</v>
      </c>
      <c r="GI78">
        <v>26299.8</v>
      </c>
      <c r="GJ78">
        <v>29424.8</v>
      </c>
      <c r="GK78">
        <v>29431.4</v>
      </c>
      <c r="GL78">
        <v>34825.8</v>
      </c>
      <c r="GM78">
        <v>35683.7</v>
      </c>
      <c r="GN78">
        <v>41440.5</v>
      </c>
      <c r="GO78">
        <v>41932.1</v>
      </c>
      <c r="GP78">
        <v>1.95595</v>
      </c>
      <c r="GQ78">
        <v>1.92238</v>
      </c>
      <c r="GR78">
        <v>0.101998</v>
      </c>
      <c r="GS78">
        <v>0</v>
      </c>
      <c r="GT78">
        <v>25.5843</v>
      </c>
      <c r="GU78">
        <v>999.9</v>
      </c>
      <c r="GV78">
        <v>52.8</v>
      </c>
      <c r="GW78">
        <v>29.4</v>
      </c>
      <c r="GX78">
        <v>23.9512</v>
      </c>
      <c r="GY78">
        <v>63.2324</v>
      </c>
      <c r="GZ78">
        <v>33.778</v>
      </c>
      <c r="HA78">
        <v>1</v>
      </c>
      <c r="HB78">
        <v>-0.0656326</v>
      </c>
      <c r="HC78">
        <v>0.392053</v>
      </c>
      <c r="HD78">
        <v>20.384</v>
      </c>
      <c r="HE78">
        <v>5.21325</v>
      </c>
      <c r="HF78">
        <v>12.0099</v>
      </c>
      <c r="HG78">
        <v>4.98745</v>
      </c>
      <c r="HH78">
        <v>3.2877</v>
      </c>
      <c r="HI78">
        <v>9999</v>
      </c>
      <c r="HJ78">
        <v>9999</v>
      </c>
      <c r="HK78">
        <v>9999</v>
      </c>
      <c r="HL78">
        <v>172.4</v>
      </c>
      <c r="HM78">
        <v>1.86708</v>
      </c>
      <c r="HN78">
        <v>1.86615</v>
      </c>
      <c r="HO78">
        <v>1.86561</v>
      </c>
      <c r="HP78">
        <v>1.86554</v>
      </c>
      <c r="HQ78">
        <v>1.86737</v>
      </c>
      <c r="HR78">
        <v>1.86994</v>
      </c>
      <c r="HS78">
        <v>1.86857</v>
      </c>
      <c r="HT78">
        <v>1.86999</v>
      </c>
      <c r="HU78">
        <v>0</v>
      </c>
      <c r="HV78">
        <v>0</v>
      </c>
      <c r="HW78">
        <v>0</v>
      </c>
      <c r="HX78">
        <v>0</v>
      </c>
      <c r="HY78" t="s">
        <v>421</v>
      </c>
      <c r="HZ78" t="s">
        <v>422</v>
      </c>
      <c r="IA78" t="s">
        <v>423</v>
      </c>
      <c r="IB78" t="s">
        <v>423</v>
      </c>
      <c r="IC78" t="s">
        <v>423</v>
      </c>
      <c r="ID78" t="s">
        <v>423</v>
      </c>
      <c r="IE78">
        <v>0</v>
      </c>
      <c r="IF78">
        <v>100</v>
      </c>
      <c r="IG78">
        <v>100</v>
      </c>
      <c r="IH78">
        <v>-3.594</v>
      </c>
      <c r="II78">
        <v>-0.0784</v>
      </c>
      <c r="IJ78">
        <v>-1.577111384215205</v>
      </c>
      <c r="IK78">
        <v>-0.002609718516926934</v>
      </c>
      <c r="IL78">
        <v>7.477057286243006E-07</v>
      </c>
      <c r="IM78">
        <v>-2.446628426827821E-10</v>
      </c>
      <c r="IN78">
        <v>-0.2036813970316619</v>
      </c>
      <c r="IO78">
        <v>-0.007460779758470672</v>
      </c>
      <c r="IP78">
        <v>0.0009378809001863145</v>
      </c>
      <c r="IQ78">
        <v>-1.681860573090938E-05</v>
      </c>
      <c r="IR78">
        <v>18</v>
      </c>
      <c r="IS78">
        <v>2242</v>
      </c>
      <c r="IT78">
        <v>1</v>
      </c>
      <c r="IU78">
        <v>24</v>
      </c>
      <c r="IV78">
        <v>2503.2</v>
      </c>
      <c r="IW78">
        <v>2503.3</v>
      </c>
      <c r="IX78">
        <v>2.14478</v>
      </c>
      <c r="IY78">
        <v>2.19971</v>
      </c>
      <c r="IZ78">
        <v>1.39648</v>
      </c>
      <c r="JA78">
        <v>2.34497</v>
      </c>
      <c r="JB78">
        <v>1.49536</v>
      </c>
      <c r="JC78">
        <v>2.40479</v>
      </c>
      <c r="JD78">
        <v>33.9865</v>
      </c>
      <c r="JE78">
        <v>14.9901</v>
      </c>
      <c r="JF78">
        <v>18</v>
      </c>
      <c r="JG78">
        <v>517.754</v>
      </c>
      <c r="JH78">
        <v>451.761</v>
      </c>
      <c r="JI78">
        <v>24.9996</v>
      </c>
      <c r="JJ78">
        <v>26.5262</v>
      </c>
      <c r="JK78">
        <v>30.0001</v>
      </c>
      <c r="JL78">
        <v>26.4704</v>
      </c>
      <c r="JM78">
        <v>26.4037</v>
      </c>
      <c r="JN78">
        <v>43.0233</v>
      </c>
      <c r="JO78">
        <v>25.5024</v>
      </c>
      <c r="JP78">
        <v>65.0886</v>
      </c>
      <c r="JQ78">
        <v>25</v>
      </c>
      <c r="JR78">
        <v>1041.57</v>
      </c>
      <c r="JS78">
        <v>18.4691</v>
      </c>
      <c r="JT78">
        <v>100.614</v>
      </c>
      <c r="JU78">
        <v>100.715</v>
      </c>
    </row>
    <row r="79" spans="1:281">
      <c r="A79">
        <v>63</v>
      </c>
      <c r="B79">
        <v>1659112759.6</v>
      </c>
      <c r="C79">
        <v>401.5</v>
      </c>
      <c r="D79" t="s">
        <v>549</v>
      </c>
      <c r="E79" t="s">
        <v>550</v>
      </c>
      <c r="F79">
        <v>5</v>
      </c>
      <c r="G79" t="s">
        <v>415</v>
      </c>
      <c r="H79" t="s">
        <v>416</v>
      </c>
      <c r="I79">
        <v>1659112751.814285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1046.776392776544</v>
      </c>
      <c r="AK79">
        <v>986.2315939393933</v>
      </c>
      <c r="AL79">
        <v>3.472649533752751</v>
      </c>
      <c r="AM79">
        <v>65.00448903359681</v>
      </c>
      <c r="AN79">
        <f>(AP79 - AO79 + DI79*1E3/(8.314*(DK79+273.15)) * AR79/DH79 * AQ79) * DH79/(100*CV79) * 1000/(1000 - AP79)</f>
        <v>0</v>
      </c>
      <c r="AO79">
        <v>18.41918860909091</v>
      </c>
      <c r="AP79">
        <v>23.5269412121212</v>
      </c>
      <c r="AQ79">
        <v>-3.314894629121396E-05</v>
      </c>
      <c r="AR79">
        <v>88.8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417</v>
      </c>
      <c r="AY79" t="s">
        <v>417</v>
      </c>
      <c r="AZ79">
        <v>0</v>
      </c>
      <c r="BA79">
        <v>0</v>
      </c>
      <c r="BB79">
        <f>1-AZ79/BA79</f>
        <v>0</v>
      </c>
      <c r="BC79">
        <v>0</v>
      </c>
      <c r="BD79" t="s">
        <v>417</v>
      </c>
      <c r="BE79" t="s">
        <v>417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418</v>
      </c>
      <c r="CY79">
        <v>2</v>
      </c>
      <c r="CZ79" t="b">
        <v>1</v>
      </c>
      <c r="DA79">
        <v>1659112751.814285</v>
      </c>
      <c r="DB79">
        <v>938.9708571428572</v>
      </c>
      <c r="DC79">
        <v>1010.859464285714</v>
      </c>
      <c r="DD79">
        <v>23.52861428571429</v>
      </c>
      <c r="DE79">
        <v>18.417625</v>
      </c>
      <c r="DF79">
        <v>942.5484285714285</v>
      </c>
      <c r="DG79">
        <v>23.60701071428571</v>
      </c>
      <c r="DH79">
        <v>500.0443928571428</v>
      </c>
      <c r="DI79">
        <v>90.73438928571427</v>
      </c>
      <c r="DJ79">
        <v>0.09991795714285713</v>
      </c>
      <c r="DK79">
        <v>27.25691428571429</v>
      </c>
      <c r="DL79">
        <v>27.2561</v>
      </c>
      <c r="DM79">
        <v>999.9000000000002</v>
      </c>
      <c r="DN79">
        <v>0</v>
      </c>
      <c r="DO79">
        <v>0</v>
      </c>
      <c r="DP79">
        <v>10001.49678571429</v>
      </c>
      <c r="DQ79">
        <v>0</v>
      </c>
      <c r="DR79">
        <v>7.763916071428572</v>
      </c>
      <c r="DS79">
        <v>-71.8883</v>
      </c>
      <c r="DT79">
        <v>961.5959642857142</v>
      </c>
      <c r="DU79">
        <v>1029.825357142857</v>
      </c>
      <c r="DV79">
        <v>5.110983928571429</v>
      </c>
      <c r="DW79">
        <v>1010.859464285714</v>
      </c>
      <c r="DX79">
        <v>18.417625</v>
      </c>
      <c r="DY79">
        <v>2.134855</v>
      </c>
      <c r="DZ79">
        <v>1.6711125</v>
      </c>
      <c r="EA79">
        <v>18.48165357142857</v>
      </c>
      <c r="EB79">
        <v>14.63065714285714</v>
      </c>
      <c r="EC79">
        <v>2000.004642857143</v>
      </c>
      <c r="ED79">
        <v>0.9799966785714288</v>
      </c>
      <c r="EE79">
        <v>0.02000351071428571</v>
      </c>
      <c r="EF79">
        <v>0</v>
      </c>
      <c r="EG79">
        <v>739.87075</v>
      </c>
      <c r="EH79">
        <v>5.00097</v>
      </c>
      <c r="EI79">
        <v>14742.44642857143</v>
      </c>
      <c r="EJ79">
        <v>16707.6</v>
      </c>
      <c r="EK79">
        <v>37.741</v>
      </c>
      <c r="EL79">
        <v>38.187</v>
      </c>
      <c r="EM79">
        <v>37.625</v>
      </c>
      <c r="EN79">
        <v>37.88607142857143</v>
      </c>
      <c r="EO79">
        <v>38.39492857142857</v>
      </c>
      <c r="EP79">
        <v>1955.094642857143</v>
      </c>
      <c r="EQ79">
        <v>39.91</v>
      </c>
      <c r="ER79">
        <v>0</v>
      </c>
      <c r="ES79">
        <v>1659112759.4</v>
      </c>
      <c r="ET79">
        <v>0</v>
      </c>
      <c r="EU79">
        <v>739.83528</v>
      </c>
      <c r="EV79">
        <v>-2.184846155920515</v>
      </c>
      <c r="EW79">
        <v>-27.33076924013106</v>
      </c>
      <c r="EX79">
        <v>14742.288</v>
      </c>
      <c r="EY79">
        <v>15</v>
      </c>
      <c r="EZ79">
        <v>0</v>
      </c>
      <c r="FA79" t="s">
        <v>419</v>
      </c>
      <c r="FB79">
        <v>1658962562</v>
      </c>
      <c r="FC79">
        <v>1658962559</v>
      </c>
      <c r="FD79">
        <v>0</v>
      </c>
      <c r="FE79">
        <v>0.025</v>
      </c>
      <c r="FF79">
        <v>-0.013</v>
      </c>
      <c r="FG79">
        <v>-1.97</v>
      </c>
      <c r="FH79">
        <v>-0.111</v>
      </c>
      <c r="FI79">
        <v>420</v>
      </c>
      <c r="FJ79">
        <v>18</v>
      </c>
      <c r="FK79">
        <v>0.6899999999999999</v>
      </c>
      <c r="FL79">
        <v>0.5</v>
      </c>
      <c r="FM79">
        <v>-71.76631951219512</v>
      </c>
      <c r="FN79">
        <v>-2.555801393728165</v>
      </c>
      <c r="FO79">
        <v>0.5537415194393341</v>
      </c>
      <c r="FP79">
        <v>0</v>
      </c>
      <c r="FQ79">
        <v>739.9269705882352</v>
      </c>
      <c r="FR79">
        <v>-1.589595111201074</v>
      </c>
      <c r="FS79">
        <v>0.2862345279963719</v>
      </c>
      <c r="FT79">
        <v>0</v>
      </c>
      <c r="FU79">
        <v>5.11278243902439</v>
      </c>
      <c r="FV79">
        <v>-0.0318748432055851</v>
      </c>
      <c r="FW79">
        <v>0.003682996381187938</v>
      </c>
      <c r="FX79">
        <v>1</v>
      </c>
      <c r="FY79">
        <v>1</v>
      </c>
      <c r="FZ79">
        <v>3</v>
      </c>
      <c r="GA79" t="s">
        <v>426</v>
      </c>
      <c r="GB79">
        <v>2.98316</v>
      </c>
      <c r="GC79">
        <v>2.71588</v>
      </c>
      <c r="GD79">
        <v>0.169645</v>
      </c>
      <c r="GE79">
        <v>0.175567</v>
      </c>
      <c r="GF79">
        <v>0.106343</v>
      </c>
      <c r="GG79">
        <v>0.0878507</v>
      </c>
      <c r="GH79">
        <v>26290</v>
      </c>
      <c r="GI79">
        <v>26237</v>
      </c>
      <c r="GJ79">
        <v>29425.2</v>
      </c>
      <c r="GK79">
        <v>29430.9</v>
      </c>
      <c r="GL79">
        <v>34826.4</v>
      </c>
      <c r="GM79">
        <v>35684.3</v>
      </c>
      <c r="GN79">
        <v>41440.8</v>
      </c>
      <c r="GO79">
        <v>41931.5</v>
      </c>
      <c r="GP79">
        <v>1.95572</v>
      </c>
      <c r="GQ79">
        <v>1.92257</v>
      </c>
      <c r="GR79">
        <v>0.102006</v>
      </c>
      <c r="GS79">
        <v>0</v>
      </c>
      <c r="GT79">
        <v>25.5843</v>
      </c>
      <c r="GU79">
        <v>999.9</v>
      </c>
      <c r="GV79">
        <v>52.8</v>
      </c>
      <c r="GW79">
        <v>29.4</v>
      </c>
      <c r="GX79">
        <v>23.9489</v>
      </c>
      <c r="GY79">
        <v>63.0624</v>
      </c>
      <c r="GZ79">
        <v>33.5136</v>
      </c>
      <c r="HA79">
        <v>1</v>
      </c>
      <c r="HB79">
        <v>-0.06557929999999999</v>
      </c>
      <c r="HC79">
        <v>0.392121</v>
      </c>
      <c r="HD79">
        <v>20.3845</v>
      </c>
      <c r="HE79">
        <v>5.21804</v>
      </c>
      <c r="HF79">
        <v>12.0099</v>
      </c>
      <c r="HG79">
        <v>4.98945</v>
      </c>
      <c r="HH79">
        <v>3.28863</v>
      </c>
      <c r="HI79">
        <v>9999</v>
      </c>
      <c r="HJ79">
        <v>9999</v>
      </c>
      <c r="HK79">
        <v>9999</v>
      </c>
      <c r="HL79">
        <v>172.4</v>
      </c>
      <c r="HM79">
        <v>1.86708</v>
      </c>
      <c r="HN79">
        <v>1.86615</v>
      </c>
      <c r="HO79">
        <v>1.86562</v>
      </c>
      <c r="HP79">
        <v>1.86554</v>
      </c>
      <c r="HQ79">
        <v>1.86737</v>
      </c>
      <c r="HR79">
        <v>1.86994</v>
      </c>
      <c r="HS79">
        <v>1.86858</v>
      </c>
      <c r="HT79">
        <v>1.86997</v>
      </c>
      <c r="HU79">
        <v>0</v>
      </c>
      <c r="HV79">
        <v>0</v>
      </c>
      <c r="HW79">
        <v>0</v>
      </c>
      <c r="HX79">
        <v>0</v>
      </c>
      <c r="HY79" t="s">
        <v>421</v>
      </c>
      <c r="HZ79" t="s">
        <v>422</v>
      </c>
      <c r="IA79" t="s">
        <v>423</v>
      </c>
      <c r="IB79" t="s">
        <v>423</v>
      </c>
      <c r="IC79" t="s">
        <v>423</v>
      </c>
      <c r="ID79" t="s">
        <v>423</v>
      </c>
      <c r="IE79">
        <v>0</v>
      </c>
      <c r="IF79">
        <v>100</v>
      </c>
      <c r="IG79">
        <v>100</v>
      </c>
      <c r="IH79">
        <v>-3.625</v>
      </c>
      <c r="II79">
        <v>-0.0784</v>
      </c>
      <c r="IJ79">
        <v>-1.577111384215205</v>
      </c>
      <c r="IK79">
        <v>-0.002609718516926934</v>
      </c>
      <c r="IL79">
        <v>7.477057286243006E-07</v>
      </c>
      <c r="IM79">
        <v>-2.446628426827821E-10</v>
      </c>
      <c r="IN79">
        <v>-0.2036813970316619</v>
      </c>
      <c r="IO79">
        <v>-0.007460779758470672</v>
      </c>
      <c r="IP79">
        <v>0.0009378809001863145</v>
      </c>
      <c r="IQ79">
        <v>-1.681860573090938E-05</v>
      </c>
      <c r="IR79">
        <v>18</v>
      </c>
      <c r="IS79">
        <v>2242</v>
      </c>
      <c r="IT79">
        <v>1</v>
      </c>
      <c r="IU79">
        <v>24</v>
      </c>
      <c r="IV79">
        <v>2503.3</v>
      </c>
      <c r="IW79">
        <v>2503.3</v>
      </c>
      <c r="IX79">
        <v>2.17285</v>
      </c>
      <c r="IY79">
        <v>2.20581</v>
      </c>
      <c r="IZ79">
        <v>1.39771</v>
      </c>
      <c r="JA79">
        <v>2.34375</v>
      </c>
      <c r="JB79">
        <v>1.49536</v>
      </c>
      <c r="JC79">
        <v>2.36816</v>
      </c>
      <c r="JD79">
        <v>33.9865</v>
      </c>
      <c r="JE79">
        <v>14.9901</v>
      </c>
      <c r="JF79">
        <v>18</v>
      </c>
      <c r="JG79">
        <v>517.607</v>
      </c>
      <c r="JH79">
        <v>451.885</v>
      </c>
      <c r="JI79">
        <v>24.9998</v>
      </c>
      <c r="JJ79">
        <v>26.5272</v>
      </c>
      <c r="JK79">
        <v>30.0001</v>
      </c>
      <c r="JL79">
        <v>26.4704</v>
      </c>
      <c r="JM79">
        <v>26.4037</v>
      </c>
      <c r="JN79">
        <v>43.4893</v>
      </c>
      <c r="JO79">
        <v>25.5024</v>
      </c>
      <c r="JP79">
        <v>65.0886</v>
      </c>
      <c r="JQ79">
        <v>25</v>
      </c>
      <c r="JR79">
        <v>1054.96</v>
      </c>
      <c r="JS79">
        <v>18.4691</v>
      </c>
      <c r="JT79">
        <v>100.615</v>
      </c>
      <c r="JU79">
        <v>100.713</v>
      </c>
    </row>
    <row r="80" spans="1:281">
      <c r="A80">
        <v>64</v>
      </c>
      <c r="B80">
        <v>1659112764.6</v>
      </c>
      <c r="C80">
        <v>406.5</v>
      </c>
      <c r="D80" t="s">
        <v>551</v>
      </c>
      <c r="E80" t="s">
        <v>552</v>
      </c>
      <c r="F80">
        <v>5</v>
      </c>
      <c r="G80" t="s">
        <v>415</v>
      </c>
      <c r="H80" t="s">
        <v>416</v>
      </c>
      <c r="I80">
        <v>1659112757.1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1063.137233137238</v>
      </c>
      <c r="AK80">
        <v>1003.264042424242</v>
      </c>
      <c r="AL80">
        <v>3.373914998929581</v>
      </c>
      <c r="AM80">
        <v>65.00448903359681</v>
      </c>
      <c r="AN80">
        <f>(AP80 - AO80 + DI80*1E3/(8.314*(DK80+273.15)) * AR80/DH80 * AQ80) * DH80/(100*CV80) * 1000/(1000 - AP80)</f>
        <v>0</v>
      </c>
      <c r="AO80">
        <v>18.40775195515152</v>
      </c>
      <c r="AP80">
        <v>23.52325636363636</v>
      </c>
      <c r="AQ80">
        <v>-8.107736487950031E-05</v>
      </c>
      <c r="AR80">
        <v>88.8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417</v>
      </c>
      <c r="AY80" t="s">
        <v>417</v>
      </c>
      <c r="AZ80">
        <v>0</v>
      </c>
      <c r="BA80">
        <v>0</v>
      </c>
      <c r="BB80">
        <f>1-AZ80/BA80</f>
        <v>0</v>
      </c>
      <c r="BC80">
        <v>0</v>
      </c>
      <c r="BD80" t="s">
        <v>417</v>
      </c>
      <c r="BE80" t="s">
        <v>417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418</v>
      </c>
      <c r="CY80">
        <v>2</v>
      </c>
      <c r="CZ80" t="b">
        <v>1</v>
      </c>
      <c r="DA80">
        <v>1659112757.1</v>
      </c>
      <c r="DB80">
        <v>956.4388888888888</v>
      </c>
      <c r="DC80">
        <v>1028.378518518518</v>
      </c>
      <c r="DD80">
        <v>23.52698888888889</v>
      </c>
      <c r="DE80">
        <v>18.41492962962963</v>
      </c>
      <c r="DF80">
        <v>960.0487777777779</v>
      </c>
      <c r="DG80">
        <v>23.6054</v>
      </c>
      <c r="DH80">
        <v>500.0587037037037</v>
      </c>
      <c r="DI80">
        <v>90.73415925925926</v>
      </c>
      <c r="DJ80">
        <v>0.09991217407407407</v>
      </c>
      <c r="DK80">
        <v>27.2556962962963</v>
      </c>
      <c r="DL80">
        <v>27.25658518518518</v>
      </c>
      <c r="DM80">
        <v>999.9000000000001</v>
      </c>
      <c r="DN80">
        <v>0</v>
      </c>
      <c r="DO80">
        <v>0</v>
      </c>
      <c r="DP80">
        <v>10006.46333333333</v>
      </c>
      <c r="DQ80">
        <v>0</v>
      </c>
      <c r="DR80">
        <v>7.758981851851853</v>
      </c>
      <c r="DS80">
        <v>-71.9395074074074</v>
      </c>
      <c r="DT80">
        <v>979.4830740740741</v>
      </c>
      <c r="DU80">
        <v>1047.66962962963</v>
      </c>
      <c r="DV80">
        <v>5.112054074074074</v>
      </c>
      <c r="DW80">
        <v>1028.378518518518</v>
      </c>
      <c r="DX80">
        <v>18.41492962962963</v>
      </c>
      <c r="DY80">
        <v>2.134701481481482</v>
      </c>
      <c r="DZ80">
        <v>1.670864074074074</v>
      </c>
      <c r="EA80">
        <v>18.48051111111111</v>
      </c>
      <c r="EB80">
        <v>14.62834814814815</v>
      </c>
      <c r="EC80">
        <v>2000.018888888889</v>
      </c>
      <c r="ED80">
        <v>0.9799966666666668</v>
      </c>
      <c r="EE80">
        <v>0.02000352222222222</v>
      </c>
      <c r="EF80">
        <v>0</v>
      </c>
      <c r="EG80">
        <v>739.7449629629629</v>
      </c>
      <c r="EH80">
        <v>5.00097</v>
      </c>
      <c r="EI80">
        <v>14740.26666666666</v>
      </c>
      <c r="EJ80">
        <v>16707.71851851852</v>
      </c>
      <c r="EK80">
        <v>37.74066666666667</v>
      </c>
      <c r="EL80">
        <v>38.187</v>
      </c>
      <c r="EM80">
        <v>37.625</v>
      </c>
      <c r="EN80">
        <v>37.88418518518519</v>
      </c>
      <c r="EO80">
        <v>38.39107407407408</v>
      </c>
      <c r="EP80">
        <v>1955.108888888889</v>
      </c>
      <c r="EQ80">
        <v>39.91</v>
      </c>
      <c r="ER80">
        <v>0</v>
      </c>
      <c r="ES80">
        <v>1659112764.2</v>
      </c>
      <c r="ET80">
        <v>0</v>
      </c>
      <c r="EU80">
        <v>739.73552</v>
      </c>
      <c r="EV80">
        <v>-0.9387692290685011</v>
      </c>
      <c r="EW80">
        <v>-28.11538463675437</v>
      </c>
      <c r="EX80">
        <v>14740.24</v>
      </c>
      <c r="EY80">
        <v>15</v>
      </c>
      <c r="EZ80">
        <v>0</v>
      </c>
      <c r="FA80" t="s">
        <v>419</v>
      </c>
      <c r="FB80">
        <v>1658962562</v>
      </c>
      <c r="FC80">
        <v>1658962559</v>
      </c>
      <c r="FD80">
        <v>0</v>
      </c>
      <c r="FE80">
        <v>0.025</v>
      </c>
      <c r="FF80">
        <v>-0.013</v>
      </c>
      <c r="FG80">
        <v>-1.97</v>
      </c>
      <c r="FH80">
        <v>-0.111</v>
      </c>
      <c r="FI80">
        <v>420</v>
      </c>
      <c r="FJ80">
        <v>18</v>
      </c>
      <c r="FK80">
        <v>0.6899999999999999</v>
      </c>
      <c r="FL80">
        <v>0.5</v>
      </c>
      <c r="FM80">
        <v>-71.88421750000001</v>
      </c>
      <c r="FN80">
        <v>-2.209552345215718</v>
      </c>
      <c r="FO80">
        <v>0.6170236607649269</v>
      </c>
      <c r="FP80">
        <v>0</v>
      </c>
      <c r="FQ80">
        <v>739.8049117647058</v>
      </c>
      <c r="FR80">
        <v>-1.340122231039801</v>
      </c>
      <c r="FS80">
        <v>0.2890446095885272</v>
      </c>
      <c r="FT80">
        <v>0</v>
      </c>
      <c r="FU80">
        <v>5.112056000000001</v>
      </c>
      <c r="FV80">
        <v>0.01117305816135</v>
      </c>
      <c r="FW80">
        <v>0.002531133935610756</v>
      </c>
      <c r="FX80">
        <v>1</v>
      </c>
      <c r="FY80">
        <v>1</v>
      </c>
      <c r="FZ80">
        <v>3</v>
      </c>
      <c r="GA80" t="s">
        <v>426</v>
      </c>
      <c r="GB80">
        <v>2.98316</v>
      </c>
      <c r="GC80">
        <v>2.71556</v>
      </c>
      <c r="GD80">
        <v>0.171514</v>
      </c>
      <c r="GE80">
        <v>0.177222</v>
      </c>
      <c r="GF80">
        <v>0.106333</v>
      </c>
      <c r="GG80">
        <v>0.0878452</v>
      </c>
      <c r="GH80">
        <v>26230.9</v>
      </c>
      <c r="GI80">
        <v>26184.3</v>
      </c>
      <c r="GJ80">
        <v>29425.3</v>
      </c>
      <c r="GK80">
        <v>29430.8</v>
      </c>
      <c r="GL80">
        <v>34826.7</v>
      </c>
      <c r="GM80">
        <v>35684.7</v>
      </c>
      <c r="GN80">
        <v>41440.7</v>
      </c>
      <c r="GO80">
        <v>41931.7</v>
      </c>
      <c r="GP80">
        <v>1.95562</v>
      </c>
      <c r="GQ80">
        <v>1.92248</v>
      </c>
      <c r="GR80">
        <v>0.102378</v>
      </c>
      <c r="GS80">
        <v>0</v>
      </c>
      <c r="GT80">
        <v>25.5837</v>
      </c>
      <c r="GU80">
        <v>999.9</v>
      </c>
      <c r="GV80">
        <v>52.8</v>
      </c>
      <c r="GW80">
        <v>29.4</v>
      </c>
      <c r="GX80">
        <v>23.9479</v>
      </c>
      <c r="GY80">
        <v>63.2824</v>
      </c>
      <c r="GZ80">
        <v>33.2572</v>
      </c>
      <c r="HA80">
        <v>1</v>
      </c>
      <c r="HB80">
        <v>-0.0654802</v>
      </c>
      <c r="HC80">
        <v>0.390863</v>
      </c>
      <c r="HD80">
        <v>20.3845</v>
      </c>
      <c r="HE80">
        <v>5.21714</v>
      </c>
      <c r="HF80">
        <v>12.0099</v>
      </c>
      <c r="HG80">
        <v>4.98905</v>
      </c>
      <c r="HH80">
        <v>3.28845</v>
      </c>
      <c r="HI80">
        <v>9999</v>
      </c>
      <c r="HJ80">
        <v>9999</v>
      </c>
      <c r="HK80">
        <v>9999</v>
      </c>
      <c r="HL80">
        <v>172.4</v>
      </c>
      <c r="HM80">
        <v>1.86707</v>
      </c>
      <c r="HN80">
        <v>1.86615</v>
      </c>
      <c r="HO80">
        <v>1.86563</v>
      </c>
      <c r="HP80">
        <v>1.86554</v>
      </c>
      <c r="HQ80">
        <v>1.86735</v>
      </c>
      <c r="HR80">
        <v>1.8699</v>
      </c>
      <c r="HS80">
        <v>1.86856</v>
      </c>
      <c r="HT80">
        <v>1.86996</v>
      </c>
      <c r="HU80">
        <v>0</v>
      </c>
      <c r="HV80">
        <v>0</v>
      </c>
      <c r="HW80">
        <v>0</v>
      </c>
      <c r="HX80">
        <v>0</v>
      </c>
      <c r="HY80" t="s">
        <v>421</v>
      </c>
      <c r="HZ80" t="s">
        <v>422</v>
      </c>
      <c r="IA80" t="s">
        <v>423</v>
      </c>
      <c r="IB80" t="s">
        <v>423</v>
      </c>
      <c r="IC80" t="s">
        <v>423</v>
      </c>
      <c r="ID80" t="s">
        <v>423</v>
      </c>
      <c r="IE80">
        <v>0</v>
      </c>
      <c r="IF80">
        <v>100</v>
      </c>
      <c r="IG80">
        <v>100</v>
      </c>
      <c r="IH80">
        <v>-3.656</v>
      </c>
      <c r="II80">
        <v>-0.0785</v>
      </c>
      <c r="IJ80">
        <v>-1.577111384215205</v>
      </c>
      <c r="IK80">
        <v>-0.002609718516926934</v>
      </c>
      <c r="IL80">
        <v>7.477057286243006E-07</v>
      </c>
      <c r="IM80">
        <v>-2.446628426827821E-10</v>
      </c>
      <c r="IN80">
        <v>-0.2036813970316619</v>
      </c>
      <c r="IO80">
        <v>-0.007460779758470672</v>
      </c>
      <c r="IP80">
        <v>0.0009378809001863145</v>
      </c>
      <c r="IQ80">
        <v>-1.681860573090938E-05</v>
      </c>
      <c r="IR80">
        <v>18</v>
      </c>
      <c r="IS80">
        <v>2242</v>
      </c>
      <c r="IT80">
        <v>1</v>
      </c>
      <c r="IU80">
        <v>24</v>
      </c>
      <c r="IV80">
        <v>2503.4</v>
      </c>
      <c r="IW80">
        <v>2503.4</v>
      </c>
      <c r="IX80">
        <v>2.19849</v>
      </c>
      <c r="IY80">
        <v>2.20703</v>
      </c>
      <c r="IZ80">
        <v>1.39771</v>
      </c>
      <c r="JA80">
        <v>2.34375</v>
      </c>
      <c r="JB80">
        <v>1.49536</v>
      </c>
      <c r="JC80">
        <v>2.29858</v>
      </c>
      <c r="JD80">
        <v>33.9865</v>
      </c>
      <c r="JE80">
        <v>14.9901</v>
      </c>
      <c r="JF80">
        <v>18</v>
      </c>
      <c r="JG80">
        <v>517.542</v>
      </c>
      <c r="JH80">
        <v>451.823</v>
      </c>
      <c r="JI80">
        <v>24.9997</v>
      </c>
      <c r="JJ80">
        <v>26.5272</v>
      </c>
      <c r="JK80">
        <v>30.0001</v>
      </c>
      <c r="JL80">
        <v>26.4704</v>
      </c>
      <c r="JM80">
        <v>26.4037</v>
      </c>
      <c r="JN80">
        <v>44.0039</v>
      </c>
      <c r="JO80">
        <v>25.5024</v>
      </c>
      <c r="JP80">
        <v>65.0886</v>
      </c>
      <c r="JQ80">
        <v>25</v>
      </c>
      <c r="JR80">
        <v>1075.23</v>
      </c>
      <c r="JS80">
        <v>18.4691</v>
      </c>
      <c r="JT80">
        <v>100.615</v>
      </c>
      <c r="JU80">
        <v>100.713</v>
      </c>
    </row>
    <row r="81" spans="1:281">
      <c r="A81">
        <v>65</v>
      </c>
      <c r="B81">
        <v>1659112769.6</v>
      </c>
      <c r="C81">
        <v>411.5</v>
      </c>
      <c r="D81" t="s">
        <v>553</v>
      </c>
      <c r="E81" t="s">
        <v>554</v>
      </c>
      <c r="F81">
        <v>5</v>
      </c>
      <c r="G81" t="s">
        <v>415</v>
      </c>
      <c r="H81" t="s">
        <v>416</v>
      </c>
      <c r="I81">
        <v>1659112761.814285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1079.602657858958</v>
      </c>
      <c r="AK81">
        <v>1019.833878787879</v>
      </c>
      <c r="AL81">
        <v>3.324092108031527</v>
      </c>
      <c r="AM81">
        <v>65.00448903359681</v>
      </c>
      <c r="AN81">
        <f>(AP81 - AO81 + DI81*1E3/(8.314*(DK81+273.15)) * AR81/DH81 * AQ81) * DH81/(100*CV81) * 1000/(1000 - AP81)</f>
        <v>0</v>
      </c>
      <c r="AO81">
        <v>18.41051077636364</v>
      </c>
      <c r="AP81">
        <v>23.52007151515151</v>
      </c>
      <c r="AQ81">
        <v>-5.704956904939189E-05</v>
      </c>
      <c r="AR81">
        <v>88.8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417</v>
      </c>
      <c r="AY81" t="s">
        <v>417</v>
      </c>
      <c r="AZ81">
        <v>0</v>
      </c>
      <c r="BA81">
        <v>0</v>
      </c>
      <c r="BB81">
        <f>1-AZ81/BA81</f>
        <v>0</v>
      </c>
      <c r="BC81">
        <v>0</v>
      </c>
      <c r="BD81" t="s">
        <v>417</v>
      </c>
      <c r="BE81" t="s">
        <v>417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418</v>
      </c>
      <c r="CY81">
        <v>2</v>
      </c>
      <c r="CZ81" t="b">
        <v>1</v>
      </c>
      <c r="DA81">
        <v>1659112761.814285</v>
      </c>
      <c r="DB81">
        <v>971.9365</v>
      </c>
      <c r="DC81">
        <v>1044.040357142857</v>
      </c>
      <c r="DD81">
        <v>23.52460357142857</v>
      </c>
      <c r="DE81">
        <v>18.41231428571428</v>
      </c>
      <c r="DF81">
        <v>975.5751071428571</v>
      </c>
      <c r="DG81">
        <v>23.60303571428572</v>
      </c>
      <c r="DH81">
        <v>500.0716071428571</v>
      </c>
      <c r="DI81">
        <v>90.73372499999998</v>
      </c>
      <c r="DJ81">
        <v>0.1000734535714286</v>
      </c>
      <c r="DK81">
        <v>27.254825</v>
      </c>
      <c r="DL81">
        <v>27.257625</v>
      </c>
      <c r="DM81">
        <v>999.9000000000002</v>
      </c>
      <c r="DN81">
        <v>0</v>
      </c>
      <c r="DO81">
        <v>0</v>
      </c>
      <c r="DP81">
        <v>10007.00392857143</v>
      </c>
      <c r="DQ81">
        <v>0</v>
      </c>
      <c r="DR81">
        <v>7.75664</v>
      </c>
      <c r="DS81">
        <v>-72.10381428571428</v>
      </c>
      <c r="DT81">
        <v>995.3515714285714</v>
      </c>
      <c r="DU81">
        <v>1063.6225</v>
      </c>
      <c r="DV81">
        <v>5.112285357142857</v>
      </c>
      <c r="DW81">
        <v>1044.040357142857</v>
      </c>
      <c r="DX81">
        <v>18.41231428571428</v>
      </c>
      <c r="DY81">
        <v>2.134473214285714</v>
      </c>
      <c r="DZ81">
        <v>1.670617500000001</v>
      </c>
      <c r="EA81">
        <v>18.47881785714285</v>
      </c>
      <c r="EB81">
        <v>14.626075</v>
      </c>
      <c r="EC81">
        <v>1999.991785714286</v>
      </c>
      <c r="ED81">
        <v>0.9799963571428574</v>
      </c>
      <c r="EE81">
        <v>0.02000382142857143</v>
      </c>
      <c r="EF81">
        <v>0</v>
      </c>
      <c r="EG81">
        <v>739.6110714285714</v>
      </c>
      <c r="EH81">
        <v>5.00097</v>
      </c>
      <c r="EI81">
        <v>14738.11071428572</v>
      </c>
      <c r="EJ81">
        <v>16707.48214285714</v>
      </c>
      <c r="EK81">
        <v>37.7365</v>
      </c>
      <c r="EL81">
        <v>38.18257142857142</v>
      </c>
      <c r="EM81">
        <v>37.625</v>
      </c>
      <c r="EN81">
        <v>37.87942857142857</v>
      </c>
      <c r="EO81">
        <v>38.38164285714286</v>
      </c>
      <c r="EP81">
        <v>1955.081785714286</v>
      </c>
      <c r="EQ81">
        <v>39.91</v>
      </c>
      <c r="ER81">
        <v>0</v>
      </c>
      <c r="ES81">
        <v>1659112769.6</v>
      </c>
      <c r="ET81">
        <v>0</v>
      </c>
      <c r="EU81">
        <v>739.6127692307692</v>
      </c>
      <c r="EV81">
        <v>-1.163008540982026</v>
      </c>
      <c r="EW81">
        <v>-22.73162396458827</v>
      </c>
      <c r="EX81">
        <v>14738.01923076923</v>
      </c>
      <c r="EY81">
        <v>15</v>
      </c>
      <c r="EZ81">
        <v>0</v>
      </c>
      <c r="FA81" t="s">
        <v>419</v>
      </c>
      <c r="FB81">
        <v>1658962562</v>
      </c>
      <c r="FC81">
        <v>1658962559</v>
      </c>
      <c r="FD81">
        <v>0</v>
      </c>
      <c r="FE81">
        <v>0.025</v>
      </c>
      <c r="FF81">
        <v>-0.013</v>
      </c>
      <c r="FG81">
        <v>-1.97</v>
      </c>
      <c r="FH81">
        <v>-0.111</v>
      </c>
      <c r="FI81">
        <v>420</v>
      </c>
      <c r="FJ81">
        <v>18</v>
      </c>
      <c r="FK81">
        <v>0.6899999999999999</v>
      </c>
      <c r="FL81">
        <v>0.5</v>
      </c>
      <c r="FM81">
        <v>-71.88981951219513</v>
      </c>
      <c r="FN81">
        <v>-1.136665505226532</v>
      </c>
      <c r="FO81">
        <v>0.6120416673283815</v>
      </c>
      <c r="FP81">
        <v>0</v>
      </c>
      <c r="FQ81">
        <v>739.700588235294</v>
      </c>
      <c r="FR81">
        <v>-0.7222918227735987</v>
      </c>
      <c r="FS81">
        <v>0.2597778595881189</v>
      </c>
      <c r="FT81">
        <v>1</v>
      </c>
      <c r="FU81">
        <v>5.111906341463415</v>
      </c>
      <c r="FV81">
        <v>0.01108933797910771</v>
      </c>
      <c r="FW81">
        <v>0.002579619707364354</v>
      </c>
      <c r="FX81">
        <v>1</v>
      </c>
      <c r="FY81">
        <v>2</v>
      </c>
      <c r="FZ81">
        <v>3</v>
      </c>
      <c r="GA81" t="s">
        <v>431</v>
      </c>
      <c r="GB81">
        <v>2.98316</v>
      </c>
      <c r="GC81">
        <v>2.71575</v>
      </c>
      <c r="GD81">
        <v>0.173328</v>
      </c>
      <c r="GE81">
        <v>0.178998</v>
      </c>
      <c r="GF81">
        <v>0.10632</v>
      </c>
      <c r="GG81">
        <v>0.08784939999999999</v>
      </c>
      <c r="GH81">
        <v>26173.8</v>
      </c>
      <c r="GI81">
        <v>26127.7</v>
      </c>
      <c r="GJ81">
        <v>29425.6</v>
      </c>
      <c r="GK81">
        <v>29430.8</v>
      </c>
      <c r="GL81">
        <v>34827.6</v>
      </c>
      <c r="GM81">
        <v>35684.4</v>
      </c>
      <c r="GN81">
        <v>41441.1</v>
      </c>
      <c r="GO81">
        <v>41931.4</v>
      </c>
      <c r="GP81">
        <v>1.95565</v>
      </c>
      <c r="GQ81">
        <v>1.92245</v>
      </c>
      <c r="GR81">
        <v>0.102282</v>
      </c>
      <c r="GS81">
        <v>0</v>
      </c>
      <c r="GT81">
        <v>25.5821</v>
      </c>
      <c r="GU81">
        <v>999.9</v>
      </c>
      <c r="GV81">
        <v>52.8</v>
      </c>
      <c r="GW81">
        <v>29.4</v>
      </c>
      <c r="GX81">
        <v>23.9515</v>
      </c>
      <c r="GY81">
        <v>63.2924</v>
      </c>
      <c r="GZ81">
        <v>33.6979</v>
      </c>
      <c r="HA81">
        <v>1</v>
      </c>
      <c r="HB81">
        <v>-0.0656911</v>
      </c>
      <c r="HC81">
        <v>0.390057</v>
      </c>
      <c r="HD81">
        <v>20.3846</v>
      </c>
      <c r="HE81">
        <v>5.21744</v>
      </c>
      <c r="HF81">
        <v>12.0099</v>
      </c>
      <c r="HG81">
        <v>4.98905</v>
      </c>
      <c r="HH81">
        <v>3.28848</v>
      </c>
      <c r="HI81">
        <v>9999</v>
      </c>
      <c r="HJ81">
        <v>9999</v>
      </c>
      <c r="HK81">
        <v>9999</v>
      </c>
      <c r="HL81">
        <v>172.4</v>
      </c>
      <c r="HM81">
        <v>1.86707</v>
      </c>
      <c r="HN81">
        <v>1.86615</v>
      </c>
      <c r="HO81">
        <v>1.86565</v>
      </c>
      <c r="HP81">
        <v>1.86555</v>
      </c>
      <c r="HQ81">
        <v>1.86737</v>
      </c>
      <c r="HR81">
        <v>1.86993</v>
      </c>
      <c r="HS81">
        <v>1.86856</v>
      </c>
      <c r="HT81">
        <v>1.86996</v>
      </c>
      <c r="HU81">
        <v>0</v>
      </c>
      <c r="HV81">
        <v>0</v>
      </c>
      <c r="HW81">
        <v>0</v>
      </c>
      <c r="HX81">
        <v>0</v>
      </c>
      <c r="HY81" t="s">
        <v>421</v>
      </c>
      <c r="HZ81" t="s">
        <v>422</v>
      </c>
      <c r="IA81" t="s">
        <v>423</v>
      </c>
      <c r="IB81" t="s">
        <v>423</v>
      </c>
      <c r="IC81" t="s">
        <v>423</v>
      </c>
      <c r="ID81" t="s">
        <v>423</v>
      </c>
      <c r="IE81">
        <v>0</v>
      </c>
      <c r="IF81">
        <v>100</v>
      </c>
      <c r="IG81">
        <v>100</v>
      </c>
      <c r="IH81">
        <v>-3.69</v>
      </c>
      <c r="II81">
        <v>-0.0785</v>
      </c>
      <c r="IJ81">
        <v>-1.577111384215205</v>
      </c>
      <c r="IK81">
        <v>-0.002609718516926934</v>
      </c>
      <c r="IL81">
        <v>7.477057286243006E-07</v>
      </c>
      <c r="IM81">
        <v>-2.446628426827821E-10</v>
      </c>
      <c r="IN81">
        <v>-0.2036813970316619</v>
      </c>
      <c r="IO81">
        <v>-0.007460779758470672</v>
      </c>
      <c r="IP81">
        <v>0.0009378809001863145</v>
      </c>
      <c r="IQ81">
        <v>-1.681860573090938E-05</v>
      </c>
      <c r="IR81">
        <v>18</v>
      </c>
      <c r="IS81">
        <v>2242</v>
      </c>
      <c r="IT81">
        <v>1</v>
      </c>
      <c r="IU81">
        <v>24</v>
      </c>
      <c r="IV81">
        <v>2503.5</v>
      </c>
      <c r="IW81">
        <v>2503.5</v>
      </c>
      <c r="IX81">
        <v>2.22778</v>
      </c>
      <c r="IY81">
        <v>2.20215</v>
      </c>
      <c r="IZ81">
        <v>1.39648</v>
      </c>
      <c r="JA81">
        <v>2.34619</v>
      </c>
      <c r="JB81">
        <v>1.49536</v>
      </c>
      <c r="JC81">
        <v>2.39624</v>
      </c>
      <c r="JD81">
        <v>33.9865</v>
      </c>
      <c r="JE81">
        <v>14.9989</v>
      </c>
      <c r="JF81">
        <v>18</v>
      </c>
      <c r="JG81">
        <v>517.558</v>
      </c>
      <c r="JH81">
        <v>451.807</v>
      </c>
      <c r="JI81">
        <v>24.9997</v>
      </c>
      <c r="JJ81">
        <v>26.5272</v>
      </c>
      <c r="JK81">
        <v>30</v>
      </c>
      <c r="JL81">
        <v>26.4704</v>
      </c>
      <c r="JM81">
        <v>26.4037</v>
      </c>
      <c r="JN81">
        <v>44.5965</v>
      </c>
      <c r="JO81">
        <v>25.5024</v>
      </c>
      <c r="JP81">
        <v>65.0886</v>
      </c>
      <c r="JQ81">
        <v>25</v>
      </c>
      <c r="JR81">
        <v>1088.6</v>
      </c>
      <c r="JS81">
        <v>18.4695</v>
      </c>
      <c r="JT81">
        <v>100.616</v>
      </c>
      <c r="JU81">
        <v>100.713</v>
      </c>
    </row>
    <row r="82" spans="1:281">
      <c r="A82">
        <v>66</v>
      </c>
      <c r="B82">
        <v>1659112774.6</v>
      </c>
      <c r="C82">
        <v>416.5</v>
      </c>
      <c r="D82" t="s">
        <v>555</v>
      </c>
      <c r="E82" t="s">
        <v>556</v>
      </c>
      <c r="F82">
        <v>5</v>
      </c>
      <c r="G82" t="s">
        <v>415</v>
      </c>
      <c r="H82" t="s">
        <v>416</v>
      </c>
      <c r="I82">
        <v>1659112767.1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1096.402264864396</v>
      </c>
      <c r="AK82">
        <v>1036.571151515151</v>
      </c>
      <c r="AL82">
        <v>3.346534692167558</v>
      </c>
      <c r="AM82">
        <v>65.00448903359681</v>
      </c>
      <c r="AN82">
        <f>(AP82 - AO82 + DI82*1E3/(8.314*(DK82+273.15)) * AR82/DH82 * AQ82) * DH82/(100*CV82) * 1000/(1000 - AP82)</f>
        <v>0</v>
      </c>
      <c r="AO82">
        <v>18.41239326030304</v>
      </c>
      <c r="AP82">
        <v>23.51872969696969</v>
      </c>
      <c r="AQ82">
        <v>4.654430968715861E-06</v>
      </c>
      <c r="AR82">
        <v>88.8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417</v>
      </c>
      <c r="AY82" t="s">
        <v>417</v>
      </c>
      <c r="AZ82">
        <v>0</v>
      </c>
      <c r="BA82">
        <v>0</v>
      </c>
      <c r="BB82">
        <f>1-AZ82/BA82</f>
        <v>0</v>
      </c>
      <c r="BC82">
        <v>0</v>
      </c>
      <c r="BD82" t="s">
        <v>417</v>
      </c>
      <c r="BE82" t="s">
        <v>417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418</v>
      </c>
      <c r="CY82">
        <v>2</v>
      </c>
      <c r="CZ82" t="b">
        <v>1</v>
      </c>
      <c r="DA82">
        <v>1659112767.1</v>
      </c>
      <c r="DB82">
        <v>989.3667407407406</v>
      </c>
      <c r="DC82">
        <v>1061.281111111111</v>
      </c>
      <c r="DD82">
        <v>23.5218037037037</v>
      </c>
      <c r="DE82">
        <v>18.41044444444444</v>
      </c>
      <c r="DF82">
        <v>993.0375185185184</v>
      </c>
      <c r="DG82">
        <v>23.60026296296297</v>
      </c>
      <c r="DH82">
        <v>500.0595555555556</v>
      </c>
      <c r="DI82">
        <v>90.7334851851852</v>
      </c>
      <c r="DJ82">
        <v>0.1000174777777778</v>
      </c>
      <c r="DK82">
        <v>27.25317407407407</v>
      </c>
      <c r="DL82">
        <v>27.25750740740741</v>
      </c>
      <c r="DM82">
        <v>999.9000000000001</v>
      </c>
      <c r="DN82">
        <v>0</v>
      </c>
      <c r="DO82">
        <v>0</v>
      </c>
      <c r="DP82">
        <v>10004.27592592592</v>
      </c>
      <c r="DQ82">
        <v>0</v>
      </c>
      <c r="DR82">
        <v>7.760022592592593</v>
      </c>
      <c r="DS82">
        <v>-71.91441851851852</v>
      </c>
      <c r="DT82">
        <v>1013.199</v>
      </c>
      <c r="DU82">
        <v>1081.185185185185</v>
      </c>
      <c r="DV82">
        <v>5.111354074074073</v>
      </c>
      <c r="DW82">
        <v>1061.281111111111</v>
      </c>
      <c r="DX82">
        <v>18.41044444444444</v>
      </c>
      <c r="DY82">
        <v>2.134214074074074</v>
      </c>
      <c r="DZ82">
        <v>1.670443703703703</v>
      </c>
      <c r="EA82">
        <v>18.47687407407408</v>
      </c>
      <c r="EB82">
        <v>14.62445925925926</v>
      </c>
      <c r="EC82">
        <v>1999.985925925926</v>
      </c>
      <c r="ED82">
        <v>0.9799962222222223</v>
      </c>
      <c r="EE82">
        <v>0.02000395185185185</v>
      </c>
      <c r="EF82">
        <v>0</v>
      </c>
      <c r="EG82">
        <v>739.538148148148</v>
      </c>
      <c r="EH82">
        <v>5.00097</v>
      </c>
      <c r="EI82">
        <v>14736.21851851852</v>
      </c>
      <c r="EJ82">
        <v>16707.43703703704</v>
      </c>
      <c r="EK82">
        <v>37.736</v>
      </c>
      <c r="EL82">
        <v>38.1824074074074</v>
      </c>
      <c r="EM82">
        <v>37.625</v>
      </c>
      <c r="EN82">
        <v>37.875</v>
      </c>
      <c r="EO82">
        <v>38.375</v>
      </c>
      <c r="EP82">
        <v>1955.075925925926</v>
      </c>
      <c r="EQ82">
        <v>39.91</v>
      </c>
      <c r="ER82">
        <v>0</v>
      </c>
      <c r="ES82">
        <v>1659112774.4</v>
      </c>
      <c r="ET82">
        <v>0</v>
      </c>
      <c r="EU82">
        <v>739.5204230769232</v>
      </c>
      <c r="EV82">
        <v>-1.236957259972618</v>
      </c>
      <c r="EW82">
        <v>-19.31282047195108</v>
      </c>
      <c r="EX82">
        <v>14736.34230769231</v>
      </c>
      <c r="EY82">
        <v>15</v>
      </c>
      <c r="EZ82">
        <v>0</v>
      </c>
      <c r="FA82" t="s">
        <v>419</v>
      </c>
      <c r="FB82">
        <v>1658962562</v>
      </c>
      <c r="FC82">
        <v>1658962559</v>
      </c>
      <c r="FD82">
        <v>0</v>
      </c>
      <c r="FE82">
        <v>0.025</v>
      </c>
      <c r="FF82">
        <v>-0.013</v>
      </c>
      <c r="FG82">
        <v>-1.97</v>
      </c>
      <c r="FH82">
        <v>-0.111</v>
      </c>
      <c r="FI82">
        <v>420</v>
      </c>
      <c r="FJ82">
        <v>18</v>
      </c>
      <c r="FK82">
        <v>0.6899999999999999</v>
      </c>
      <c r="FL82">
        <v>0.5</v>
      </c>
      <c r="FM82">
        <v>-72.04573414634147</v>
      </c>
      <c r="FN82">
        <v>0.9733087108012983</v>
      </c>
      <c r="FO82">
        <v>0.5275631316330008</v>
      </c>
      <c r="FP82">
        <v>0</v>
      </c>
      <c r="FQ82">
        <v>739.5795882352941</v>
      </c>
      <c r="FR82">
        <v>-0.9401680659049061</v>
      </c>
      <c r="FS82">
        <v>0.2862467176947309</v>
      </c>
      <c r="FT82">
        <v>1</v>
      </c>
      <c r="FU82">
        <v>5.11134</v>
      </c>
      <c r="FV82">
        <v>-0.01133853658537036</v>
      </c>
      <c r="FW82">
        <v>0.003132556035743554</v>
      </c>
      <c r="FX82">
        <v>1</v>
      </c>
      <c r="FY82">
        <v>2</v>
      </c>
      <c r="FZ82">
        <v>3</v>
      </c>
      <c r="GA82" t="s">
        <v>431</v>
      </c>
      <c r="GB82">
        <v>2.98315</v>
      </c>
      <c r="GC82">
        <v>2.71571</v>
      </c>
      <c r="GD82">
        <v>0.175147</v>
      </c>
      <c r="GE82">
        <v>0.180783</v>
      </c>
      <c r="GF82">
        <v>0.106318</v>
      </c>
      <c r="GG82">
        <v>0.0878596</v>
      </c>
      <c r="GH82">
        <v>26116.1</v>
      </c>
      <c r="GI82">
        <v>26071.2</v>
      </c>
      <c r="GJ82">
        <v>29425.5</v>
      </c>
      <c r="GK82">
        <v>29431.1</v>
      </c>
      <c r="GL82">
        <v>34827.8</v>
      </c>
      <c r="GM82">
        <v>35684.5</v>
      </c>
      <c r="GN82">
        <v>41441.1</v>
      </c>
      <c r="GO82">
        <v>41932</v>
      </c>
      <c r="GP82">
        <v>1.9558</v>
      </c>
      <c r="GQ82">
        <v>1.92265</v>
      </c>
      <c r="GR82">
        <v>0.10246</v>
      </c>
      <c r="GS82">
        <v>0</v>
      </c>
      <c r="GT82">
        <v>25.5821</v>
      </c>
      <c r="GU82">
        <v>999.9</v>
      </c>
      <c r="GV82">
        <v>52.7</v>
      </c>
      <c r="GW82">
        <v>29.4</v>
      </c>
      <c r="GX82">
        <v>23.9077</v>
      </c>
      <c r="GY82">
        <v>63.2424</v>
      </c>
      <c r="GZ82">
        <v>33.5857</v>
      </c>
      <c r="HA82">
        <v>1</v>
      </c>
      <c r="HB82">
        <v>-0.0656326</v>
      </c>
      <c r="HC82">
        <v>0.388824</v>
      </c>
      <c r="HD82">
        <v>20.3846</v>
      </c>
      <c r="HE82">
        <v>5.21804</v>
      </c>
      <c r="HF82">
        <v>12.0099</v>
      </c>
      <c r="HG82">
        <v>4.9894</v>
      </c>
      <c r="HH82">
        <v>3.2886</v>
      </c>
      <c r="HI82">
        <v>9999</v>
      </c>
      <c r="HJ82">
        <v>9999</v>
      </c>
      <c r="HK82">
        <v>9999</v>
      </c>
      <c r="HL82">
        <v>172.4</v>
      </c>
      <c r="HM82">
        <v>1.86707</v>
      </c>
      <c r="HN82">
        <v>1.86615</v>
      </c>
      <c r="HO82">
        <v>1.86566</v>
      </c>
      <c r="HP82">
        <v>1.86554</v>
      </c>
      <c r="HQ82">
        <v>1.86737</v>
      </c>
      <c r="HR82">
        <v>1.86995</v>
      </c>
      <c r="HS82">
        <v>1.86854</v>
      </c>
      <c r="HT82">
        <v>1.86996</v>
      </c>
      <c r="HU82">
        <v>0</v>
      </c>
      <c r="HV82">
        <v>0</v>
      </c>
      <c r="HW82">
        <v>0</v>
      </c>
      <c r="HX82">
        <v>0</v>
      </c>
      <c r="HY82" t="s">
        <v>421</v>
      </c>
      <c r="HZ82" t="s">
        <v>422</v>
      </c>
      <c r="IA82" t="s">
        <v>423</v>
      </c>
      <c r="IB82" t="s">
        <v>423</v>
      </c>
      <c r="IC82" t="s">
        <v>423</v>
      </c>
      <c r="ID82" t="s">
        <v>423</v>
      </c>
      <c r="IE82">
        <v>0</v>
      </c>
      <c r="IF82">
        <v>100</v>
      </c>
      <c r="IG82">
        <v>100</v>
      </c>
      <c r="IH82">
        <v>-3.72</v>
      </c>
      <c r="II82">
        <v>-0.0785</v>
      </c>
      <c r="IJ82">
        <v>-1.577111384215205</v>
      </c>
      <c r="IK82">
        <v>-0.002609718516926934</v>
      </c>
      <c r="IL82">
        <v>7.477057286243006E-07</v>
      </c>
      <c r="IM82">
        <v>-2.446628426827821E-10</v>
      </c>
      <c r="IN82">
        <v>-0.2036813970316619</v>
      </c>
      <c r="IO82">
        <v>-0.007460779758470672</v>
      </c>
      <c r="IP82">
        <v>0.0009378809001863145</v>
      </c>
      <c r="IQ82">
        <v>-1.681860573090938E-05</v>
      </c>
      <c r="IR82">
        <v>18</v>
      </c>
      <c r="IS82">
        <v>2242</v>
      </c>
      <c r="IT82">
        <v>1</v>
      </c>
      <c r="IU82">
        <v>24</v>
      </c>
      <c r="IV82">
        <v>2503.5</v>
      </c>
      <c r="IW82">
        <v>2503.6</v>
      </c>
      <c r="IX82">
        <v>2.25342</v>
      </c>
      <c r="IY82">
        <v>2.20093</v>
      </c>
      <c r="IZ82">
        <v>1.39648</v>
      </c>
      <c r="JA82">
        <v>2.34375</v>
      </c>
      <c r="JB82">
        <v>1.49536</v>
      </c>
      <c r="JC82">
        <v>2.39136</v>
      </c>
      <c r="JD82">
        <v>34.0092</v>
      </c>
      <c r="JE82">
        <v>14.9901</v>
      </c>
      <c r="JF82">
        <v>18</v>
      </c>
      <c r="JG82">
        <v>517.6609999999999</v>
      </c>
      <c r="JH82">
        <v>451.931</v>
      </c>
      <c r="JI82">
        <v>24.9997</v>
      </c>
      <c r="JJ82">
        <v>26.5272</v>
      </c>
      <c r="JK82">
        <v>30.0001</v>
      </c>
      <c r="JL82">
        <v>26.471</v>
      </c>
      <c r="JM82">
        <v>26.4037</v>
      </c>
      <c r="JN82">
        <v>45.1096</v>
      </c>
      <c r="JO82">
        <v>25.2158</v>
      </c>
      <c r="JP82">
        <v>65.0886</v>
      </c>
      <c r="JQ82">
        <v>25</v>
      </c>
      <c r="JR82">
        <v>1108.63</v>
      </c>
      <c r="JS82">
        <v>18.4701</v>
      </c>
      <c r="JT82">
        <v>100.616</v>
      </c>
      <c r="JU82">
        <v>100.714</v>
      </c>
    </row>
    <row r="83" spans="1:281">
      <c r="A83">
        <v>67</v>
      </c>
      <c r="B83">
        <v>1659112779.6</v>
      </c>
      <c r="C83">
        <v>421.5</v>
      </c>
      <c r="D83" t="s">
        <v>557</v>
      </c>
      <c r="E83" t="s">
        <v>558</v>
      </c>
      <c r="F83">
        <v>5</v>
      </c>
      <c r="G83" t="s">
        <v>415</v>
      </c>
      <c r="H83" t="s">
        <v>416</v>
      </c>
      <c r="I83">
        <v>1659112771.814285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1113.480924487091</v>
      </c>
      <c r="AK83">
        <v>1053.452181818181</v>
      </c>
      <c r="AL83">
        <v>3.381554018778731</v>
      </c>
      <c r="AM83">
        <v>65.00448903359681</v>
      </c>
      <c r="AN83">
        <f>(AP83 - AO83 + DI83*1E3/(8.314*(DK83+273.15)) * AR83/DH83 * AQ83) * DH83/(100*CV83) * 1000/(1000 - AP83)</f>
        <v>0</v>
      </c>
      <c r="AO83">
        <v>18.42463366181818</v>
      </c>
      <c r="AP83">
        <v>23.52093696969697</v>
      </c>
      <c r="AQ83">
        <v>-2.249178811023084E-05</v>
      </c>
      <c r="AR83">
        <v>88.8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417</v>
      </c>
      <c r="AY83" t="s">
        <v>417</v>
      </c>
      <c r="AZ83">
        <v>0</v>
      </c>
      <c r="BA83">
        <v>0</v>
      </c>
      <c r="BB83">
        <f>1-AZ83/BA83</f>
        <v>0</v>
      </c>
      <c r="BC83">
        <v>0</v>
      </c>
      <c r="BD83" t="s">
        <v>417</v>
      </c>
      <c r="BE83" t="s">
        <v>417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418</v>
      </c>
      <c r="CY83">
        <v>2</v>
      </c>
      <c r="CZ83" t="b">
        <v>1</v>
      </c>
      <c r="DA83">
        <v>1659112771.814285</v>
      </c>
      <c r="DB83">
        <v>1004.760321428571</v>
      </c>
      <c r="DC83">
        <v>1076.826785714286</v>
      </c>
      <c r="DD83">
        <v>23.52025</v>
      </c>
      <c r="DE83">
        <v>18.41791785714286</v>
      </c>
      <c r="DF83">
        <v>1008.459857142857</v>
      </c>
      <c r="DG83">
        <v>23.598725</v>
      </c>
      <c r="DH83">
        <v>500.0536071428572</v>
      </c>
      <c r="DI83">
        <v>90.73379285714289</v>
      </c>
      <c r="DJ83">
        <v>0.09998964285714286</v>
      </c>
      <c r="DK83">
        <v>27.25187500000001</v>
      </c>
      <c r="DL83">
        <v>27.25714285714286</v>
      </c>
      <c r="DM83">
        <v>999.9000000000002</v>
      </c>
      <c r="DN83">
        <v>0</v>
      </c>
      <c r="DO83">
        <v>0</v>
      </c>
      <c r="DP83">
        <v>10004.60964285714</v>
      </c>
      <c r="DQ83">
        <v>0</v>
      </c>
      <c r="DR83">
        <v>7.760403928571429</v>
      </c>
      <c r="DS83">
        <v>-72.06618928571429</v>
      </c>
      <c r="DT83">
        <v>1028.9625</v>
      </c>
      <c r="DU83">
        <v>1097.031785714286</v>
      </c>
      <c r="DV83">
        <v>5.1023375</v>
      </c>
      <c r="DW83">
        <v>1076.826785714286</v>
      </c>
      <c r="DX83">
        <v>18.41791785714286</v>
      </c>
      <c r="DY83">
        <v>2.134081428571428</v>
      </c>
      <c r="DZ83">
        <v>1.671126428571428</v>
      </c>
      <c r="EA83">
        <v>18.475875</v>
      </c>
      <c r="EB83">
        <v>14.6308</v>
      </c>
      <c r="EC83">
        <v>1999.983571428571</v>
      </c>
      <c r="ED83">
        <v>0.9799962500000001</v>
      </c>
      <c r="EE83">
        <v>0.020003925</v>
      </c>
      <c r="EF83">
        <v>0</v>
      </c>
      <c r="EG83">
        <v>739.4331785714286</v>
      </c>
      <c r="EH83">
        <v>5.00097</v>
      </c>
      <c r="EI83">
        <v>14734.68928571429</v>
      </c>
      <c r="EJ83">
        <v>16707.42142857143</v>
      </c>
      <c r="EK83">
        <v>37.72075</v>
      </c>
      <c r="EL83">
        <v>38.18257142857142</v>
      </c>
      <c r="EM83">
        <v>37.625</v>
      </c>
      <c r="EN83">
        <v>37.875</v>
      </c>
      <c r="EO83">
        <v>38.375</v>
      </c>
      <c r="EP83">
        <v>1955.073571428572</v>
      </c>
      <c r="EQ83">
        <v>39.91</v>
      </c>
      <c r="ER83">
        <v>0</v>
      </c>
      <c r="ES83">
        <v>1659112779.2</v>
      </c>
      <c r="ET83">
        <v>0</v>
      </c>
      <c r="EU83">
        <v>739.4492307692308</v>
      </c>
      <c r="EV83">
        <v>-1.387076918696172</v>
      </c>
      <c r="EW83">
        <v>-19.00170937408938</v>
      </c>
      <c r="EX83">
        <v>14734.76153846154</v>
      </c>
      <c r="EY83">
        <v>15</v>
      </c>
      <c r="EZ83">
        <v>0</v>
      </c>
      <c r="FA83" t="s">
        <v>419</v>
      </c>
      <c r="FB83">
        <v>1658962562</v>
      </c>
      <c r="FC83">
        <v>1658962559</v>
      </c>
      <c r="FD83">
        <v>0</v>
      </c>
      <c r="FE83">
        <v>0.025</v>
      </c>
      <c r="FF83">
        <v>-0.013</v>
      </c>
      <c r="FG83">
        <v>-1.97</v>
      </c>
      <c r="FH83">
        <v>-0.111</v>
      </c>
      <c r="FI83">
        <v>420</v>
      </c>
      <c r="FJ83">
        <v>18</v>
      </c>
      <c r="FK83">
        <v>0.6899999999999999</v>
      </c>
      <c r="FL83">
        <v>0.5</v>
      </c>
      <c r="FM83">
        <v>-72.0378875</v>
      </c>
      <c r="FN83">
        <v>-1.703544090056121</v>
      </c>
      <c r="FO83">
        <v>0.3263124478069299</v>
      </c>
      <c r="FP83">
        <v>0</v>
      </c>
      <c r="FQ83">
        <v>739.4810294117648</v>
      </c>
      <c r="FR83">
        <v>-0.9730328473696922</v>
      </c>
      <c r="FS83">
        <v>0.3009069120561803</v>
      </c>
      <c r="FT83">
        <v>1</v>
      </c>
      <c r="FU83">
        <v>5.1059035</v>
      </c>
      <c r="FV83">
        <v>-0.1051371106941962</v>
      </c>
      <c r="FW83">
        <v>0.01210585221081114</v>
      </c>
      <c r="FX83">
        <v>0</v>
      </c>
      <c r="FY83">
        <v>1</v>
      </c>
      <c r="FZ83">
        <v>3</v>
      </c>
      <c r="GA83" t="s">
        <v>426</v>
      </c>
      <c r="GB83">
        <v>2.98332</v>
      </c>
      <c r="GC83">
        <v>2.71561</v>
      </c>
      <c r="GD83">
        <v>0.176973</v>
      </c>
      <c r="GE83">
        <v>0.182557</v>
      </c>
      <c r="GF83">
        <v>0.106332</v>
      </c>
      <c r="GG83">
        <v>0.08800810000000001</v>
      </c>
      <c r="GH83">
        <v>26058.9</v>
      </c>
      <c r="GI83">
        <v>26014.9</v>
      </c>
      <c r="GJ83">
        <v>29426.2</v>
      </c>
      <c r="GK83">
        <v>29431.3</v>
      </c>
      <c r="GL83">
        <v>34827.8</v>
      </c>
      <c r="GM83">
        <v>35678.8</v>
      </c>
      <c r="GN83">
        <v>41441.8</v>
      </c>
      <c r="GO83">
        <v>41932.2</v>
      </c>
      <c r="GP83">
        <v>1.9559</v>
      </c>
      <c r="GQ83">
        <v>1.92262</v>
      </c>
      <c r="GR83">
        <v>0.102319</v>
      </c>
      <c r="GS83">
        <v>0</v>
      </c>
      <c r="GT83">
        <v>25.58</v>
      </c>
      <c r="GU83">
        <v>999.9</v>
      </c>
      <c r="GV83">
        <v>52.7</v>
      </c>
      <c r="GW83">
        <v>29.4</v>
      </c>
      <c r="GX83">
        <v>23.9074</v>
      </c>
      <c r="GY83">
        <v>63.3124</v>
      </c>
      <c r="GZ83">
        <v>33.2853</v>
      </c>
      <c r="HA83">
        <v>1</v>
      </c>
      <c r="HB83">
        <v>-0.0656402</v>
      </c>
      <c r="HC83">
        <v>0.388339</v>
      </c>
      <c r="HD83">
        <v>20.3847</v>
      </c>
      <c r="HE83">
        <v>5.21834</v>
      </c>
      <c r="HF83">
        <v>12.0099</v>
      </c>
      <c r="HG83">
        <v>4.9894</v>
      </c>
      <c r="HH83">
        <v>3.28865</v>
      </c>
      <c r="HI83">
        <v>9999</v>
      </c>
      <c r="HJ83">
        <v>9999</v>
      </c>
      <c r="HK83">
        <v>9999</v>
      </c>
      <c r="HL83">
        <v>172.4</v>
      </c>
      <c r="HM83">
        <v>1.86707</v>
      </c>
      <c r="HN83">
        <v>1.86615</v>
      </c>
      <c r="HO83">
        <v>1.86566</v>
      </c>
      <c r="HP83">
        <v>1.86554</v>
      </c>
      <c r="HQ83">
        <v>1.86737</v>
      </c>
      <c r="HR83">
        <v>1.86993</v>
      </c>
      <c r="HS83">
        <v>1.86854</v>
      </c>
      <c r="HT83">
        <v>1.86998</v>
      </c>
      <c r="HU83">
        <v>0</v>
      </c>
      <c r="HV83">
        <v>0</v>
      </c>
      <c r="HW83">
        <v>0</v>
      </c>
      <c r="HX83">
        <v>0</v>
      </c>
      <c r="HY83" t="s">
        <v>421</v>
      </c>
      <c r="HZ83" t="s">
        <v>422</v>
      </c>
      <c r="IA83" t="s">
        <v>423</v>
      </c>
      <c r="IB83" t="s">
        <v>423</v>
      </c>
      <c r="IC83" t="s">
        <v>423</v>
      </c>
      <c r="ID83" t="s">
        <v>423</v>
      </c>
      <c r="IE83">
        <v>0</v>
      </c>
      <c r="IF83">
        <v>100</v>
      </c>
      <c r="IG83">
        <v>100</v>
      </c>
      <c r="IH83">
        <v>-3.75</v>
      </c>
      <c r="II83">
        <v>-0.0785</v>
      </c>
      <c r="IJ83">
        <v>-1.577111384215205</v>
      </c>
      <c r="IK83">
        <v>-0.002609718516926934</v>
      </c>
      <c r="IL83">
        <v>7.477057286243006E-07</v>
      </c>
      <c r="IM83">
        <v>-2.446628426827821E-10</v>
      </c>
      <c r="IN83">
        <v>-0.2036813970316619</v>
      </c>
      <c r="IO83">
        <v>-0.007460779758470672</v>
      </c>
      <c r="IP83">
        <v>0.0009378809001863145</v>
      </c>
      <c r="IQ83">
        <v>-1.681860573090938E-05</v>
      </c>
      <c r="IR83">
        <v>18</v>
      </c>
      <c r="IS83">
        <v>2242</v>
      </c>
      <c r="IT83">
        <v>1</v>
      </c>
      <c r="IU83">
        <v>24</v>
      </c>
      <c r="IV83">
        <v>2503.6</v>
      </c>
      <c r="IW83">
        <v>2503.7</v>
      </c>
      <c r="IX83">
        <v>2.28271</v>
      </c>
      <c r="IY83">
        <v>2.20093</v>
      </c>
      <c r="IZ83">
        <v>1.39648</v>
      </c>
      <c r="JA83">
        <v>2.34497</v>
      </c>
      <c r="JB83">
        <v>1.49536</v>
      </c>
      <c r="JC83">
        <v>2.31567</v>
      </c>
      <c r="JD83">
        <v>34.0092</v>
      </c>
      <c r="JE83">
        <v>14.9901</v>
      </c>
      <c r="JF83">
        <v>18</v>
      </c>
      <c r="JG83">
        <v>517.741</v>
      </c>
      <c r="JH83">
        <v>451.916</v>
      </c>
      <c r="JI83">
        <v>24.9998</v>
      </c>
      <c r="JJ83">
        <v>26.5272</v>
      </c>
      <c r="JK83">
        <v>30.0001</v>
      </c>
      <c r="JL83">
        <v>26.4726</v>
      </c>
      <c r="JM83">
        <v>26.4037</v>
      </c>
      <c r="JN83">
        <v>45.698</v>
      </c>
      <c r="JO83">
        <v>25.2158</v>
      </c>
      <c r="JP83">
        <v>65.0886</v>
      </c>
      <c r="JQ83">
        <v>25</v>
      </c>
      <c r="JR83">
        <v>1121.99</v>
      </c>
      <c r="JS83">
        <v>18.4706</v>
      </c>
      <c r="JT83">
        <v>100.617</v>
      </c>
      <c r="JU83">
        <v>100.715</v>
      </c>
    </row>
    <row r="84" spans="1:281">
      <c r="A84">
        <v>68</v>
      </c>
      <c r="B84">
        <v>1659112784.6</v>
      </c>
      <c r="C84">
        <v>426.5</v>
      </c>
      <c r="D84" t="s">
        <v>559</v>
      </c>
      <c r="E84" t="s">
        <v>560</v>
      </c>
      <c r="F84">
        <v>5</v>
      </c>
      <c r="G84" t="s">
        <v>415</v>
      </c>
      <c r="H84" t="s">
        <v>416</v>
      </c>
      <c r="I84">
        <v>1659112777.1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1130.681793259459</v>
      </c>
      <c r="AK84">
        <v>1070.530121212121</v>
      </c>
      <c r="AL84">
        <v>3.417112162589858</v>
      </c>
      <c r="AM84">
        <v>65.00448903359681</v>
      </c>
      <c r="AN84">
        <f>(AP84 - AO84 + DI84*1E3/(8.314*(DK84+273.15)) * AR84/DH84 * AQ84) * DH84/(100*CV84) * 1000/(1000 - AP84)</f>
        <v>0</v>
      </c>
      <c r="AO84">
        <v>18.46366989666667</v>
      </c>
      <c r="AP84">
        <v>23.53985151515151</v>
      </c>
      <c r="AQ84">
        <v>0.0001239261920112161</v>
      </c>
      <c r="AR84">
        <v>88.8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417</v>
      </c>
      <c r="AY84" t="s">
        <v>417</v>
      </c>
      <c r="AZ84">
        <v>0</v>
      </c>
      <c r="BA84">
        <v>0</v>
      </c>
      <c r="BB84">
        <f>1-AZ84/BA84</f>
        <v>0</v>
      </c>
      <c r="BC84">
        <v>0</v>
      </c>
      <c r="BD84" t="s">
        <v>417</v>
      </c>
      <c r="BE84" t="s">
        <v>417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418</v>
      </c>
      <c r="CY84">
        <v>2</v>
      </c>
      <c r="CZ84" t="b">
        <v>1</v>
      </c>
      <c r="DA84">
        <v>1659112777.1</v>
      </c>
      <c r="DB84">
        <v>1022.12937037037</v>
      </c>
      <c r="DC84">
        <v>1094.482962962963</v>
      </c>
      <c r="DD84">
        <v>23.52366296296296</v>
      </c>
      <c r="DE84">
        <v>18.43616666666667</v>
      </c>
      <c r="DF84">
        <v>1025.861111111111</v>
      </c>
      <c r="DG84">
        <v>23.60211851851852</v>
      </c>
      <c r="DH84">
        <v>500.0502592592592</v>
      </c>
      <c r="DI84">
        <v>90.73505555555558</v>
      </c>
      <c r="DJ84">
        <v>0.1000079037037037</v>
      </c>
      <c r="DK84">
        <v>27.25133703703704</v>
      </c>
      <c r="DL84">
        <v>27.25720740740741</v>
      </c>
      <c r="DM84">
        <v>999.9000000000001</v>
      </c>
      <c r="DN84">
        <v>0</v>
      </c>
      <c r="DO84">
        <v>0</v>
      </c>
      <c r="DP84">
        <v>9998.835185185188</v>
      </c>
      <c r="DQ84">
        <v>0</v>
      </c>
      <c r="DR84">
        <v>7.765226666666667</v>
      </c>
      <c r="DS84">
        <v>-72.35352962962962</v>
      </c>
      <c r="DT84">
        <v>1046.753333333333</v>
      </c>
      <c r="DU84">
        <v>1115.04037037037</v>
      </c>
      <c r="DV84">
        <v>5.087496666666666</v>
      </c>
      <c r="DW84">
        <v>1094.482962962963</v>
      </c>
      <c r="DX84">
        <v>18.43616666666667</v>
      </c>
      <c r="DY84">
        <v>2.134421481481481</v>
      </c>
      <c r="DZ84">
        <v>1.672806296296296</v>
      </c>
      <c r="EA84">
        <v>18.47841481481482</v>
      </c>
      <c r="EB84">
        <v>14.64635555555556</v>
      </c>
      <c r="EC84">
        <v>1999.992592592592</v>
      </c>
      <c r="ED84">
        <v>0.9799962222222225</v>
      </c>
      <c r="EE84">
        <v>0.02000395185185186</v>
      </c>
      <c r="EF84">
        <v>0</v>
      </c>
      <c r="EG84">
        <v>739.3258888888887</v>
      </c>
      <c r="EH84">
        <v>5.00097</v>
      </c>
      <c r="EI84">
        <v>14733.33333333333</v>
      </c>
      <c r="EJ84">
        <v>16707.50370370371</v>
      </c>
      <c r="EK84">
        <v>37.715</v>
      </c>
      <c r="EL84">
        <v>38.1824074074074</v>
      </c>
      <c r="EM84">
        <v>37.625</v>
      </c>
      <c r="EN84">
        <v>37.875</v>
      </c>
      <c r="EO84">
        <v>38.375</v>
      </c>
      <c r="EP84">
        <v>1955.082592592592</v>
      </c>
      <c r="EQ84">
        <v>39.91</v>
      </c>
      <c r="ER84">
        <v>0</v>
      </c>
      <c r="ES84">
        <v>1659112784.6</v>
      </c>
      <c r="ET84">
        <v>0</v>
      </c>
      <c r="EU84">
        <v>739.32912</v>
      </c>
      <c r="EV84">
        <v>-0.5293076966263421</v>
      </c>
      <c r="EW84">
        <v>-15.19999998841254</v>
      </c>
      <c r="EX84">
        <v>14733.176</v>
      </c>
      <c r="EY84">
        <v>15</v>
      </c>
      <c r="EZ84">
        <v>0</v>
      </c>
      <c r="FA84" t="s">
        <v>419</v>
      </c>
      <c r="FB84">
        <v>1658962562</v>
      </c>
      <c r="FC84">
        <v>1658962559</v>
      </c>
      <c r="FD84">
        <v>0</v>
      </c>
      <c r="FE84">
        <v>0.025</v>
      </c>
      <c r="FF84">
        <v>-0.013</v>
      </c>
      <c r="FG84">
        <v>-1.97</v>
      </c>
      <c r="FH84">
        <v>-0.111</v>
      </c>
      <c r="FI84">
        <v>420</v>
      </c>
      <c r="FJ84">
        <v>18</v>
      </c>
      <c r="FK84">
        <v>0.6899999999999999</v>
      </c>
      <c r="FL84">
        <v>0.5</v>
      </c>
      <c r="FM84">
        <v>-72.15750731707317</v>
      </c>
      <c r="FN84">
        <v>-3.539213937282278</v>
      </c>
      <c r="FO84">
        <v>0.3557105080767464</v>
      </c>
      <c r="FP84">
        <v>0</v>
      </c>
      <c r="FQ84">
        <v>739.386</v>
      </c>
      <c r="FR84">
        <v>-1.623621083139814</v>
      </c>
      <c r="FS84">
        <v>0.3174540263148896</v>
      </c>
      <c r="FT84">
        <v>0</v>
      </c>
      <c r="FU84">
        <v>5.095478536585365</v>
      </c>
      <c r="FV84">
        <v>-0.1718314285714254</v>
      </c>
      <c r="FW84">
        <v>0.01854076518022322</v>
      </c>
      <c r="FX84">
        <v>0</v>
      </c>
      <c r="FY84">
        <v>0</v>
      </c>
      <c r="FZ84">
        <v>3</v>
      </c>
      <c r="GA84" t="s">
        <v>462</v>
      </c>
      <c r="GB84">
        <v>2.98315</v>
      </c>
      <c r="GC84">
        <v>2.71566</v>
      </c>
      <c r="GD84">
        <v>0.178796</v>
      </c>
      <c r="GE84">
        <v>0.184307</v>
      </c>
      <c r="GF84">
        <v>0.106391</v>
      </c>
      <c r="GG84">
        <v>0.0880465</v>
      </c>
      <c r="GH84">
        <v>26000.8</v>
      </c>
      <c r="GI84">
        <v>25958.7</v>
      </c>
      <c r="GJ84">
        <v>29425.6</v>
      </c>
      <c r="GK84">
        <v>29430.7</v>
      </c>
      <c r="GL84">
        <v>34824.8</v>
      </c>
      <c r="GM84">
        <v>35676.7</v>
      </c>
      <c r="GN84">
        <v>41440.9</v>
      </c>
      <c r="GO84">
        <v>41931.5</v>
      </c>
      <c r="GP84">
        <v>1.9558</v>
      </c>
      <c r="GQ84">
        <v>1.923</v>
      </c>
      <c r="GR84">
        <v>0.102784</v>
      </c>
      <c r="GS84">
        <v>0</v>
      </c>
      <c r="GT84">
        <v>25.58</v>
      </c>
      <c r="GU84">
        <v>999.9</v>
      </c>
      <c r="GV84">
        <v>52.7</v>
      </c>
      <c r="GW84">
        <v>29.5</v>
      </c>
      <c r="GX84">
        <v>24.0405</v>
      </c>
      <c r="GY84">
        <v>63.5624</v>
      </c>
      <c r="GZ84">
        <v>33.3173</v>
      </c>
      <c r="HA84">
        <v>1</v>
      </c>
      <c r="HB84">
        <v>-0.0656631</v>
      </c>
      <c r="HC84">
        <v>0.38671</v>
      </c>
      <c r="HD84">
        <v>20.3847</v>
      </c>
      <c r="HE84">
        <v>5.21789</v>
      </c>
      <c r="HF84">
        <v>12.0099</v>
      </c>
      <c r="HG84">
        <v>4.9893</v>
      </c>
      <c r="HH84">
        <v>3.28858</v>
      </c>
      <c r="HI84">
        <v>9999</v>
      </c>
      <c r="HJ84">
        <v>9999</v>
      </c>
      <c r="HK84">
        <v>9999</v>
      </c>
      <c r="HL84">
        <v>172.4</v>
      </c>
      <c r="HM84">
        <v>1.86707</v>
      </c>
      <c r="HN84">
        <v>1.86615</v>
      </c>
      <c r="HO84">
        <v>1.86563</v>
      </c>
      <c r="HP84">
        <v>1.86555</v>
      </c>
      <c r="HQ84">
        <v>1.86737</v>
      </c>
      <c r="HR84">
        <v>1.86993</v>
      </c>
      <c r="HS84">
        <v>1.86854</v>
      </c>
      <c r="HT84">
        <v>1.86996</v>
      </c>
      <c r="HU84">
        <v>0</v>
      </c>
      <c r="HV84">
        <v>0</v>
      </c>
      <c r="HW84">
        <v>0</v>
      </c>
      <c r="HX84">
        <v>0</v>
      </c>
      <c r="HY84" t="s">
        <v>421</v>
      </c>
      <c r="HZ84" t="s">
        <v>422</v>
      </c>
      <c r="IA84" t="s">
        <v>423</v>
      </c>
      <c r="IB84" t="s">
        <v>423</v>
      </c>
      <c r="IC84" t="s">
        <v>423</v>
      </c>
      <c r="ID84" t="s">
        <v>423</v>
      </c>
      <c r="IE84">
        <v>0</v>
      </c>
      <c r="IF84">
        <v>100</v>
      </c>
      <c r="IG84">
        <v>100</v>
      </c>
      <c r="IH84">
        <v>-3.78</v>
      </c>
      <c r="II84">
        <v>-0.07829999999999999</v>
      </c>
      <c r="IJ84">
        <v>-1.577111384215205</v>
      </c>
      <c r="IK84">
        <v>-0.002609718516926934</v>
      </c>
      <c r="IL84">
        <v>7.477057286243006E-07</v>
      </c>
      <c r="IM84">
        <v>-2.446628426827821E-10</v>
      </c>
      <c r="IN84">
        <v>-0.2036813970316619</v>
      </c>
      <c r="IO84">
        <v>-0.007460779758470672</v>
      </c>
      <c r="IP84">
        <v>0.0009378809001863145</v>
      </c>
      <c r="IQ84">
        <v>-1.681860573090938E-05</v>
      </c>
      <c r="IR84">
        <v>18</v>
      </c>
      <c r="IS84">
        <v>2242</v>
      </c>
      <c r="IT84">
        <v>1</v>
      </c>
      <c r="IU84">
        <v>24</v>
      </c>
      <c r="IV84">
        <v>2503.7</v>
      </c>
      <c r="IW84">
        <v>2503.8</v>
      </c>
      <c r="IX84">
        <v>2.30957</v>
      </c>
      <c r="IY84">
        <v>2.19238</v>
      </c>
      <c r="IZ84">
        <v>1.39648</v>
      </c>
      <c r="JA84">
        <v>2.34375</v>
      </c>
      <c r="JB84">
        <v>1.49536</v>
      </c>
      <c r="JC84">
        <v>2.40112</v>
      </c>
      <c r="JD84">
        <v>34.0092</v>
      </c>
      <c r="JE84">
        <v>14.9901</v>
      </c>
      <c r="JF84">
        <v>18</v>
      </c>
      <c r="JG84">
        <v>517.676</v>
      </c>
      <c r="JH84">
        <v>452.147</v>
      </c>
      <c r="JI84">
        <v>24.9997</v>
      </c>
      <c r="JJ84">
        <v>26.5272</v>
      </c>
      <c r="JK84">
        <v>30.0001</v>
      </c>
      <c r="JL84">
        <v>26.4726</v>
      </c>
      <c r="JM84">
        <v>26.4037</v>
      </c>
      <c r="JN84">
        <v>46.2142</v>
      </c>
      <c r="JO84">
        <v>25.2158</v>
      </c>
      <c r="JP84">
        <v>64.6995</v>
      </c>
      <c r="JQ84">
        <v>25</v>
      </c>
      <c r="JR84">
        <v>1142.11</v>
      </c>
      <c r="JS84">
        <v>18.4706</v>
      </c>
      <c r="JT84">
        <v>100.616</v>
      </c>
      <c r="JU84">
        <v>100.713</v>
      </c>
    </row>
    <row r="85" spans="1:281">
      <c r="A85">
        <v>69</v>
      </c>
      <c r="B85">
        <v>1659112789.6</v>
      </c>
      <c r="C85">
        <v>431.5</v>
      </c>
      <c r="D85" t="s">
        <v>561</v>
      </c>
      <c r="E85" t="s">
        <v>562</v>
      </c>
      <c r="F85">
        <v>5</v>
      </c>
      <c r="G85" t="s">
        <v>415</v>
      </c>
      <c r="H85" t="s">
        <v>416</v>
      </c>
      <c r="I85">
        <v>1659112781.814285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1147.805520376948</v>
      </c>
      <c r="AK85">
        <v>1087.666363636363</v>
      </c>
      <c r="AL85">
        <v>3.433602620608617</v>
      </c>
      <c r="AM85">
        <v>65.00448903359681</v>
      </c>
      <c r="AN85">
        <f>(AP85 - AO85 + DI85*1E3/(8.314*(DK85+273.15)) * AR85/DH85 * AQ85) * DH85/(100*CV85) * 1000/(1000 - AP85)</f>
        <v>0</v>
      </c>
      <c r="AO85">
        <v>18.46306320363637</v>
      </c>
      <c r="AP85">
        <v>23.54561939393939</v>
      </c>
      <c r="AQ85">
        <v>4.846099595786168E-05</v>
      </c>
      <c r="AR85">
        <v>88.8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417</v>
      </c>
      <c r="AY85" t="s">
        <v>417</v>
      </c>
      <c r="AZ85">
        <v>0</v>
      </c>
      <c r="BA85">
        <v>0</v>
      </c>
      <c r="BB85">
        <f>1-AZ85/BA85</f>
        <v>0</v>
      </c>
      <c r="BC85">
        <v>0</v>
      </c>
      <c r="BD85" t="s">
        <v>417</v>
      </c>
      <c r="BE85" t="s">
        <v>417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418</v>
      </c>
      <c r="CY85">
        <v>2</v>
      </c>
      <c r="CZ85" t="b">
        <v>1</v>
      </c>
      <c r="DA85">
        <v>1659112781.814285</v>
      </c>
      <c r="DB85">
        <v>1037.747857142857</v>
      </c>
      <c r="DC85">
        <v>1110.335</v>
      </c>
      <c r="DD85">
        <v>23.53134285714285</v>
      </c>
      <c r="DE85">
        <v>18.44933571428572</v>
      </c>
      <c r="DF85">
        <v>1041.508214285714</v>
      </c>
      <c r="DG85">
        <v>23.60973214285714</v>
      </c>
      <c r="DH85">
        <v>500.0501071428571</v>
      </c>
      <c r="DI85">
        <v>90.73629642857142</v>
      </c>
      <c r="DJ85">
        <v>0.1000207857142857</v>
      </c>
      <c r="DK85">
        <v>27.25048571428571</v>
      </c>
      <c r="DL85">
        <v>27.25804285714286</v>
      </c>
      <c r="DM85">
        <v>999.9000000000002</v>
      </c>
      <c r="DN85">
        <v>0</v>
      </c>
      <c r="DO85">
        <v>0</v>
      </c>
      <c r="DP85">
        <v>9998.587857142858</v>
      </c>
      <c r="DQ85">
        <v>0</v>
      </c>
      <c r="DR85">
        <v>7.764418214285716</v>
      </c>
      <c r="DS85">
        <v>-72.58702857142858</v>
      </c>
      <c r="DT85">
        <v>1062.756071428571</v>
      </c>
      <c r="DU85">
        <v>1131.205357142857</v>
      </c>
      <c r="DV85">
        <v>5.082006428571428</v>
      </c>
      <c r="DW85">
        <v>1110.335</v>
      </c>
      <c r="DX85">
        <v>18.44933571428572</v>
      </c>
      <c r="DY85">
        <v>2.135147142857143</v>
      </c>
      <c r="DZ85">
        <v>1.674024285714286</v>
      </c>
      <c r="EA85">
        <v>18.48384642857143</v>
      </c>
      <c r="EB85">
        <v>14.65763928571428</v>
      </c>
      <c r="EC85">
        <v>2000.007857142857</v>
      </c>
      <c r="ED85">
        <v>0.9799963571428573</v>
      </c>
      <c r="EE85">
        <v>0.02000382142857143</v>
      </c>
      <c r="EF85">
        <v>0</v>
      </c>
      <c r="EG85">
        <v>739.282142857143</v>
      </c>
      <c r="EH85">
        <v>5.00097</v>
      </c>
      <c r="EI85">
        <v>14732.3</v>
      </c>
      <c r="EJ85">
        <v>16707.63214285714</v>
      </c>
      <c r="EK85">
        <v>37.705</v>
      </c>
      <c r="EL85">
        <v>38.16928571428571</v>
      </c>
      <c r="EM85">
        <v>37.6205</v>
      </c>
      <c r="EN85">
        <v>37.875</v>
      </c>
      <c r="EO85">
        <v>38.375</v>
      </c>
      <c r="EP85">
        <v>1955.097857142857</v>
      </c>
      <c r="EQ85">
        <v>39.91</v>
      </c>
      <c r="ER85">
        <v>0</v>
      </c>
      <c r="ES85">
        <v>1659112789.4</v>
      </c>
      <c r="ET85">
        <v>0</v>
      </c>
      <c r="EU85">
        <v>739.2888800000001</v>
      </c>
      <c r="EV85">
        <v>0.1273846053082399</v>
      </c>
      <c r="EW85">
        <v>-9.923076873756461</v>
      </c>
      <c r="EX85">
        <v>14732.104</v>
      </c>
      <c r="EY85">
        <v>15</v>
      </c>
      <c r="EZ85">
        <v>0</v>
      </c>
      <c r="FA85" t="s">
        <v>419</v>
      </c>
      <c r="FB85">
        <v>1658962562</v>
      </c>
      <c r="FC85">
        <v>1658962559</v>
      </c>
      <c r="FD85">
        <v>0</v>
      </c>
      <c r="FE85">
        <v>0.025</v>
      </c>
      <c r="FF85">
        <v>-0.013</v>
      </c>
      <c r="FG85">
        <v>-1.97</v>
      </c>
      <c r="FH85">
        <v>-0.111</v>
      </c>
      <c r="FI85">
        <v>420</v>
      </c>
      <c r="FJ85">
        <v>18</v>
      </c>
      <c r="FK85">
        <v>0.6899999999999999</v>
      </c>
      <c r="FL85">
        <v>0.5</v>
      </c>
      <c r="FM85">
        <v>-72.41350243902438</v>
      </c>
      <c r="FN85">
        <v>-2.951665505226533</v>
      </c>
      <c r="FO85">
        <v>0.3003132644811399</v>
      </c>
      <c r="FP85">
        <v>0</v>
      </c>
      <c r="FQ85">
        <v>739.3100882352941</v>
      </c>
      <c r="FR85">
        <v>-0.1323300263746535</v>
      </c>
      <c r="FS85">
        <v>0.2844138831358571</v>
      </c>
      <c r="FT85">
        <v>1</v>
      </c>
      <c r="FU85">
        <v>5.088328780487805</v>
      </c>
      <c r="FV85">
        <v>-0.1137478745644559</v>
      </c>
      <c r="FW85">
        <v>0.01686056044480111</v>
      </c>
      <c r="FX85">
        <v>0</v>
      </c>
      <c r="FY85">
        <v>1</v>
      </c>
      <c r="FZ85">
        <v>3</v>
      </c>
      <c r="GA85" t="s">
        <v>426</v>
      </c>
      <c r="GB85">
        <v>2.98314</v>
      </c>
      <c r="GC85">
        <v>2.71573</v>
      </c>
      <c r="GD85">
        <v>0.180608</v>
      </c>
      <c r="GE85">
        <v>0.186087</v>
      </c>
      <c r="GF85">
        <v>0.106401</v>
      </c>
      <c r="GG85">
        <v>0.0879195</v>
      </c>
      <c r="GH85">
        <v>25943.4</v>
      </c>
      <c r="GI85">
        <v>25902.2</v>
      </c>
      <c r="GJ85">
        <v>29425.7</v>
      </c>
      <c r="GK85">
        <v>29430.8</v>
      </c>
      <c r="GL85">
        <v>34824.5</v>
      </c>
      <c r="GM85">
        <v>35681.9</v>
      </c>
      <c r="GN85">
        <v>41441.1</v>
      </c>
      <c r="GO85">
        <v>41931.6</v>
      </c>
      <c r="GP85">
        <v>1.95588</v>
      </c>
      <c r="GQ85">
        <v>1.9226</v>
      </c>
      <c r="GR85">
        <v>0.101864</v>
      </c>
      <c r="GS85">
        <v>0</v>
      </c>
      <c r="GT85">
        <v>25.5794</v>
      </c>
      <c r="GU85">
        <v>999.9</v>
      </c>
      <c r="GV85">
        <v>52.7</v>
      </c>
      <c r="GW85">
        <v>29.5</v>
      </c>
      <c r="GX85">
        <v>24.0415</v>
      </c>
      <c r="GY85">
        <v>63.5424</v>
      </c>
      <c r="GZ85">
        <v>33.758</v>
      </c>
      <c r="HA85">
        <v>1</v>
      </c>
      <c r="HB85">
        <v>-0.0656936</v>
      </c>
      <c r="HC85">
        <v>0.385792</v>
      </c>
      <c r="HD85">
        <v>20.3845</v>
      </c>
      <c r="HE85">
        <v>5.21744</v>
      </c>
      <c r="HF85">
        <v>12.0099</v>
      </c>
      <c r="HG85">
        <v>4.98905</v>
      </c>
      <c r="HH85">
        <v>3.2885</v>
      </c>
      <c r="HI85">
        <v>9999</v>
      </c>
      <c r="HJ85">
        <v>9999</v>
      </c>
      <c r="HK85">
        <v>9999</v>
      </c>
      <c r="HL85">
        <v>172.4</v>
      </c>
      <c r="HM85">
        <v>1.86707</v>
      </c>
      <c r="HN85">
        <v>1.86615</v>
      </c>
      <c r="HO85">
        <v>1.86564</v>
      </c>
      <c r="HP85">
        <v>1.86556</v>
      </c>
      <c r="HQ85">
        <v>1.86737</v>
      </c>
      <c r="HR85">
        <v>1.86994</v>
      </c>
      <c r="HS85">
        <v>1.86859</v>
      </c>
      <c r="HT85">
        <v>1.86999</v>
      </c>
      <c r="HU85">
        <v>0</v>
      </c>
      <c r="HV85">
        <v>0</v>
      </c>
      <c r="HW85">
        <v>0</v>
      </c>
      <c r="HX85">
        <v>0</v>
      </c>
      <c r="HY85" t="s">
        <v>421</v>
      </c>
      <c r="HZ85" t="s">
        <v>422</v>
      </c>
      <c r="IA85" t="s">
        <v>423</v>
      </c>
      <c r="IB85" t="s">
        <v>423</v>
      </c>
      <c r="IC85" t="s">
        <v>423</v>
      </c>
      <c r="ID85" t="s">
        <v>423</v>
      </c>
      <c r="IE85">
        <v>0</v>
      </c>
      <c r="IF85">
        <v>100</v>
      </c>
      <c r="IG85">
        <v>100</v>
      </c>
      <c r="IH85">
        <v>-3.81</v>
      </c>
      <c r="II85">
        <v>-0.07829999999999999</v>
      </c>
      <c r="IJ85">
        <v>-1.577111384215205</v>
      </c>
      <c r="IK85">
        <v>-0.002609718516926934</v>
      </c>
      <c r="IL85">
        <v>7.477057286243006E-07</v>
      </c>
      <c r="IM85">
        <v>-2.446628426827821E-10</v>
      </c>
      <c r="IN85">
        <v>-0.2036813970316619</v>
      </c>
      <c r="IO85">
        <v>-0.007460779758470672</v>
      </c>
      <c r="IP85">
        <v>0.0009378809001863145</v>
      </c>
      <c r="IQ85">
        <v>-1.681860573090938E-05</v>
      </c>
      <c r="IR85">
        <v>18</v>
      </c>
      <c r="IS85">
        <v>2242</v>
      </c>
      <c r="IT85">
        <v>1</v>
      </c>
      <c r="IU85">
        <v>24</v>
      </c>
      <c r="IV85">
        <v>2503.8</v>
      </c>
      <c r="IW85">
        <v>2503.8</v>
      </c>
      <c r="IX85">
        <v>2.33765</v>
      </c>
      <c r="IY85">
        <v>2.19971</v>
      </c>
      <c r="IZ85">
        <v>1.39648</v>
      </c>
      <c r="JA85">
        <v>2.34375</v>
      </c>
      <c r="JB85">
        <v>1.49536</v>
      </c>
      <c r="JC85">
        <v>2.40479</v>
      </c>
      <c r="JD85">
        <v>34.0092</v>
      </c>
      <c r="JE85">
        <v>14.9989</v>
      </c>
      <c r="JF85">
        <v>18</v>
      </c>
      <c r="JG85">
        <v>517.725</v>
      </c>
      <c r="JH85">
        <v>451.9</v>
      </c>
      <c r="JI85">
        <v>24.9997</v>
      </c>
      <c r="JJ85">
        <v>26.5272</v>
      </c>
      <c r="JK85">
        <v>30</v>
      </c>
      <c r="JL85">
        <v>26.4726</v>
      </c>
      <c r="JM85">
        <v>26.4037</v>
      </c>
      <c r="JN85">
        <v>46.7888</v>
      </c>
      <c r="JO85">
        <v>25.2158</v>
      </c>
      <c r="JP85">
        <v>64.6995</v>
      </c>
      <c r="JQ85">
        <v>25</v>
      </c>
      <c r="JR85">
        <v>1155.52</v>
      </c>
      <c r="JS85">
        <v>18.4706</v>
      </c>
      <c r="JT85">
        <v>100.616</v>
      </c>
      <c r="JU85">
        <v>100.713</v>
      </c>
    </row>
    <row r="86" spans="1:281">
      <c r="A86">
        <v>70</v>
      </c>
      <c r="B86">
        <v>1659112794.6</v>
      </c>
      <c r="C86">
        <v>436.5</v>
      </c>
      <c r="D86" t="s">
        <v>563</v>
      </c>
      <c r="E86" t="s">
        <v>564</v>
      </c>
      <c r="F86">
        <v>5</v>
      </c>
      <c r="G86" t="s">
        <v>415</v>
      </c>
      <c r="H86" t="s">
        <v>416</v>
      </c>
      <c r="I86">
        <v>1659112787.1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1165.062716912009</v>
      </c>
      <c r="AK86">
        <v>1104.799878787879</v>
      </c>
      <c r="AL86">
        <v>3.404172811562593</v>
      </c>
      <c r="AM86">
        <v>65.00448903359681</v>
      </c>
      <c r="AN86">
        <f>(AP86 - AO86 + DI86*1E3/(8.314*(DK86+273.15)) * AR86/DH86 * AQ86) * DH86/(100*CV86) * 1000/(1000 - AP86)</f>
        <v>0</v>
      </c>
      <c r="AO86">
        <v>18.4207599430303</v>
      </c>
      <c r="AP86">
        <v>23.5340787878788</v>
      </c>
      <c r="AQ86">
        <v>-6.380726519862506E-05</v>
      </c>
      <c r="AR86">
        <v>88.8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417</v>
      </c>
      <c r="AY86" t="s">
        <v>417</v>
      </c>
      <c r="AZ86">
        <v>0</v>
      </c>
      <c r="BA86">
        <v>0</v>
      </c>
      <c r="BB86">
        <f>1-AZ86/BA86</f>
        <v>0</v>
      </c>
      <c r="BC86">
        <v>0</v>
      </c>
      <c r="BD86" t="s">
        <v>417</v>
      </c>
      <c r="BE86" t="s">
        <v>417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418</v>
      </c>
      <c r="CY86">
        <v>2</v>
      </c>
      <c r="CZ86" t="b">
        <v>1</v>
      </c>
      <c r="DA86">
        <v>1659112787.1</v>
      </c>
      <c r="DB86">
        <v>1055.38962962963</v>
      </c>
      <c r="DC86">
        <v>1128.161481481481</v>
      </c>
      <c r="DD86">
        <v>23.53872222222222</v>
      </c>
      <c r="DE86">
        <v>18.4470037037037</v>
      </c>
      <c r="DF86">
        <v>1059.182962962963</v>
      </c>
      <c r="DG86">
        <v>23.61704814814814</v>
      </c>
      <c r="DH86">
        <v>500.0445555555556</v>
      </c>
      <c r="DI86">
        <v>90.73614814814816</v>
      </c>
      <c r="DJ86">
        <v>0.09996180740740741</v>
      </c>
      <c r="DK86">
        <v>27.25028148148147</v>
      </c>
      <c r="DL86">
        <v>27.2523074074074</v>
      </c>
      <c r="DM86">
        <v>999.9000000000001</v>
      </c>
      <c r="DN86">
        <v>0</v>
      </c>
      <c r="DO86">
        <v>0</v>
      </c>
      <c r="DP86">
        <v>10008.07518518518</v>
      </c>
      <c r="DQ86">
        <v>0</v>
      </c>
      <c r="DR86">
        <v>7.763665185185186</v>
      </c>
      <c r="DS86">
        <v>-72.77212962962963</v>
      </c>
      <c r="DT86">
        <v>1080.83037037037</v>
      </c>
      <c r="DU86">
        <v>1149.363333333333</v>
      </c>
      <c r="DV86">
        <v>5.091714444444444</v>
      </c>
      <c r="DW86">
        <v>1128.161481481481</v>
      </c>
      <c r="DX86">
        <v>18.4470037037037</v>
      </c>
      <c r="DY86">
        <v>2.135812962962963</v>
      </c>
      <c r="DZ86">
        <v>1.67381037037037</v>
      </c>
      <c r="EA86">
        <v>18.48882222222223</v>
      </c>
      <c r="EB86">
        <v>14.65565185185185</v>
      </c>
      <c r="EC86">
        <v>1999.996296296296</v>
      </c>
      <c r="ED86">
        <v>0.9799962222222223</v>
      </c>
      <c r="EE86">
        <v>0.02000395185185185</v>
      </c>
      <c r="EF86">
        <v>0</v>
      </c>
      <c r="EG86">
        <v>739.2716296296297</v>
      </c>
      <c r="EH86">
        <v>5.00097</v>
      </c>
      <c r="EI86">
        <v>14731.43703703704</v>
      </c>
      <c r="EJ86">
        <v>16707.51851851852</v>
      </c>
      <c r="EK86">
        <v>37.708</v>
      </c>
      <c r="EL86">
        <v>38.14796296296296</v>
      </c>
      <c r="EM86">
        <v>37.61566666666667</v>
      </c>
      <c r="EN86">
        <v>37.875</v>
      </c>
      <c r="EO86">
        <v>38.375</v>
      </c>
      <c r="EP86">
        <v>1955.086296296296</v>
      </c>
      <c r="EQ86">
        <v>39.91</v>
      </c>
      <c r="ER86">
        <v>0</v>
      </c>
      <c r="ES86">
        <v>1659112794.8</v>
      </c>
      <c r="ET86">
        <v>0</v>
      </c>
      <c r="EU86">
        <v>739.2655</v>
      </c>
      <c r="EV86">
        <v>0.5842393112067968</v>
      </c>
      <c r="EW86">
        <v>-3.268376054336998</v>
      </c>
      <c r="EX86">
        <v>14731.5076923077</v>
      </c>
      <c r="EY86">
        <v>15</v>
      </c>
      <c r="EZ86">
        <v>0</v>
      </c>
      <c r="FA86" t="s">
        <v>419</v>
      </c>
      <c r="FB86">
        <v>1658962562</v>
      </c>
      <c r="FC86">
        <v>1658962559</v>
      </c>
      <c r="FD86">
        <v>0</v>
      </c>
      <c r="FE86">
        <v>0.025</v>
      </c>
      <c r="FF86">
        <v>-0.013</v>
      </c>
      <c r="FG86">
        <v>-1.97</v>
      </c>
      <c r="FH86">
        <v>-0.111</v>
      </c>
      <c r="FI86">
        <v>420</v>
      </c>
      <c r="FJ86">
        <v>18</v>
      </c>
      <c r="FK86">
        <v>0.6899999999999999</v>
      </c>
      <c r="FL86">
        <v>0.5</v>
      </c>
      <c r="FM86">
        <v>-72.668875</v>
      </c>
      <c r="FN86">
        <v>-2.13625215759837</v>
      </c>
      <c r="FO86">
        <v>0.2264105383479306</v>
      </c>
      <c r="FP86">
        <v>0</v>
      </c>
      <c r="FQ86">
        <v>739.2900294117647</v>
      </c>
      <c r="FR86">
        <v>-0.006890757911813288</v>
      </c>
      <c r="FS86">
        <v>0.2533630834911189</v>
      </c>
      <c r="FT86">
        <v>1</v>
      </c>
      <c r="FU86">
        <v>5.0904985</v>
      </c>
      <c r="FV86">
        <v>0.1217997748592835</v>
      </c>
      <c r="FW86">
        <v>0.02023272529220921</v>
      </c>
      <c r="FX86">
        <v>0</v>
      </c>
      <c r="FY86">
        <v>1</v>
      </c>
      <c r="FZ86">
        <v>3</v>
      </c>
      <c r="GA86" t="s">
        <v>426</v>
      </c>
      <c r="GB86">
        <v>2.9832</v>
      </c>
      <c r="GC86">
        <v>2.71572</v>
      </c>
      <c r="GD86">
        <v>0.182405</v>
      </c>
      <c r="GE86">
        <v>0.187789</v>
      </c>
      <c r="GF86">
        <v>0.106361</v>
      </c>
      <c r="GG86">
        <v>0.0878766</v>
      </c>
      <c r="GH86">
        <v>25886.6</v>
      </c>
      <c r="GI86">
        <v>25848.2</v>
      </c>
      <c r="GJ86">
        <v>29425.7</v>
      </c>
      <c r="GK86">
        <v>29430.9</v>
      </c>
      <c r="GL86">
        <v>34826.2</v>
      </c>
      <c r="GM86">
        <v>35683.8</v>
      </c>
      <c r="GN86">
        <v>41441.2</v>
      </c>
      <c r="GO86">
        <v>41931.8</v>
      </c>
      <c r="GP86">
        <v>1.95562</v>
      </c>
      <c r="GQ86">
        <v>1.92288</v>
      </c>
      <c r="GR86">
        <v>0.101551</v>
      </c>
      <c r="GS86">
        <v>0</v>
      </c>
      <c r="GT86">
        <v>25.5778</v>
      </c>
      <c r="GU86">
        <v>999.9</v>
      </c>
      <c r="GV86">
        <v>52.7</v>
      </c>
      <c r="GW86">
        <v>29.5</v>
      </c>
      <c r="GX86">
        <v>24.0435</v>
      </c>
      <c r="GY86">
        <v>63.3424</v>
      </c>
      <c r="GZ86">
        <v>33.2452</v>
      </c>
      <c r="HA86">
        <v>1</v>
      </c>
      <c r="HB86">
        <v>-0.06574439999999999</v>
      </c>
      <c r="HC86">
        <v>0.385343</v>
      </c>
      <c r="HD86">
        <v>20.3846</v>
      </c>
      <c r="HE86">
        <v>5.21744</v>
      </c>
      <c r="HF86">
        <v>12.0099</v>
      </c>
      <c r="HG86">
        <v>4.98905</v>
      </c>
      <c r="HH86">
        <v>3.28848</v>
      </c>
      <c r="HI86">
        <v>9999</v>
      </c>
      <c r="HJ86">
        <v>9999</v>
      </c>
      <c r="HK86">
        <v>9999</v>
      </c>
      <c r="HL86">
        <v>172.4</v>
      </c>
      <c r="HM86">
        <v>1.86707</v>
      </c>
      <c r="HN86">
        <v>1.86615</v>
      </c>
      <c r="HO86">
        <v>1.86566</v>
      </c>
      <c r="HP86">
        <v>1.86555</v>
      </c>
      <c r="HQ86">
        <v>1.86737</v>
      </c>
      <c r="HR86">
        <v>1.86993</v>
      </c>
      <c r="HS86">
        <v>1.86858</v>
      </c>
      <c r="HT86">
        <v>1.86996</v>
      </c>
      <c r="HU86">
        <v>0</v>
      </c>
      <c r="HV86">
        <v>0</v>
      </c>
      <c r="HW86">
        <v>0</v>
      </c>
      <c r="HX86">
        <v>0</v>
      </c>
      <c r="HY86" t="s">
        <v>421</v>
      </c>
      <c r="HZ86" t="s">
        <v>422</v>
      </c>
      <c r="IA86" t="s">
        <v>423</v>
      </c>
      <c r="IB86" t="s">
        <v>423</v>
      </c>
      <c r="IC86" t="s">
        <v>423</v>
      </c>
      <c r="ID86" t="s">
        <v>423</v>
      </c>
      <c r="IE86">
        <v>0</v>
      </c>
      <c r="IF86">
        <v>100</v>
      </c>
      <c r="IG86">
        <v>100</v>
      </c>
      <c r="IH86">
        <v>-3.84</v>
      </c>
      <c r="II86">
        <v>-0.0784</v>
      </c>
      <c r="IJ86">
        <v>-1.577111384215205</v>
      </c>
      <c r="IK86">
        <v>-0.002609718516926934</v>
      </c>
      <c r="IL86">
        <v>7.477057286243006E-07</v>
      </c>
      <c r="IM86">
        <v>-2.446628426827821E-10</v>
      </c>
      <c r="IN86">
        <v>-0.2036813970316619</v>
      </c>
      <c r="IO86">
        <v>-0.007460779758470672</v>
      </c>
      <c r="IP86">
        <v>0.0009378809001863145</v>
      </c>
      <c r="IQ86">
        <v>-1.681860573090938E-05</v>
      </c>
      <c r="IR86">
        <v>18</v>
      </c>
      <c r="IS86">
        <v>2242</v>
      </c>
      <c r="IT86">
        <v>1</v>
      </c>
      <c r="IU86">
        <v>24</v>
      </c>
      <c r="IV86">
        <v>2503.9</v>
      </c>
      <c r="IW86">
        <v>2503.9</v>
      </c>
      <c r="IX86">
        <v>2.36328</v>
      </c>
      <c r="IY86">
        <v>2.20703</v>
      </c>
      <c r="IZ86">
        <v>1.39648</v>
      </c>
      <c r="JA86">
        <v>2.34375</v>
      </c>
      <c r="JB86">
        <v>1.49536</v>
      </c>
      <c r="JC86">
        <v>2.35718</v>
      </c>
      <c r="JD86">
        <v>34.0092</v>
      </c>
      <c r="JE86">
        <v>14.9814</v>
      </c>
      <c r="JF86">
        <v>18</v>
      </c>
      <c r="JG86">
        <v>517.562</v>
      </c>
      <c r="JH86">
        <v>452.07</v>
      </c>
      <c r="JI86">
        <v>24.9998</v>
      </c>
      <c r="JJ86">
        <v>26.5272</v>
      </c>
      <c r="JK86">
        <v>30</v>
      </c>
      <c r="JL86">
        <v>26.4726</v>
      </c>
      <c r="JM86">
        <v>26.4037</v>
      </c>
      <c r="JN86">
        <v>47.2919</v>
      </c>
      <c r="JO86">
        <v>25.2158</v>
      </c>
      <c r="JP86">
        <v>64.6995</v>
      </c>
      <c r="JQ86">
        <v>25</v>
      </c>
      <c r="JR86">
        <v>1175.56</v>
      </c>
      <c r="JS86">
        <v>18.4706</v>
      </c>
      <c r="JT86">
        <v>100.616</v>
      </c>
      <c r="JU86">
        <v>100.714</v>
      </c>
    </row>
    <row r="87" spans="1:281">
      <c r="A87">
        <v>71</v>
      </c>
      <c r="B87">
        <v>1659112799.6</v>
      </c>
      <c r="C87">
        <v>441.5</v>
      </c>
      <c r="D87" t="s">
        <v>565</v>
      </c>
      <c r="E87" t="s">
        <v>566</v>
      </c>
      <c r="F87">
        <v>5</v>
      </c>
      <c r="G87" t="s">
        <v>415</v>
      </c>
      <c r="H87" t="s">
        <v>416</v>
      </c>
      <c r="I87">
        <v>1659112791.814285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1182.089994259867</v>
      </c>
      <c r="AK87">
        <v>1121.99496969697</v>
      </c>
      <c r="AL87">
        <v>3.445107066961784</v>
      </c>
      <c r="AM87">
        <v>65.00448903359681</v>
      </c>
      <c r="AN87">
        <f>(AP87 - AO87 + DI87*1E3/(8.314*(DK87+273.15)) * AR87/DH87 * AQ87) * DH87/(100*CV87) * 1000/(1000 - AP87)</f>
        <v>0</v>
      </c>
      <c r="AO87">
        <v>18.41722448090909</v>
      </c>
      <c r="AP87">
        <v>23.51434363636362</v>
      </c>
      <c r="AQ87">
        <v>-0.0001060125060125976</v>
      </c>
      <c r="AR87">
        <v>88.8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417</v>
      </c>
      <c r="AY87" t="s">
        <v>417</v>
      </c>
      <c r="AZ87">
        <v>0</v>
      </c>
      <c r="BA87">
        <v>0</v>
      </c>
      <c r="BB87">
        <f>1-AZ87/BA87</f>
        <v>0</v>
      </c>
      <c r="BC87">
        <v>0</v>
      </c>
      <c r="BD87" t="s">
        <v>417</v>
      </c>
      <c r="BE87" t="s">
        <v>417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418</v>
      </c>
      <c r="CY87">
        <v>2</v>
      </c>
      <c r="CZ87" t="b">
        <v>1</v>
      </c>
      <c r="DA87">
        <v>1659112791.814285</v>
      </c>
      <c r="DB87">
        <v>1071.173928571429</v>
      </c>
      <c r="DC87">
        <v>1144.016428571428</v>
      </c>
      <c r="DD87">
        <v>23.53545357142857</v>
      </c>
      <c r="DE87">
        <v>18.432575</v>
      </c>
      <c r="DF87">
        <v>1074.996785714286</v>
      </c>
      <c r="DG87">
        <v>23.61379642857143</v>
      </c>
      <c r="DH87">
        <v>500.0499642857143</v>
      </c>
      <c r="DI87">
        <v>90.73525714285715</v>
      </c>
      <c r="DJ87">
        <v>0.0999393607142857</v>
      </c>
      <c r="DK87">
        <v>27.24849285714285</v>
      </c>
      <c r="DL87">
        <v>27.24922142857143</v>
      </c>
      <c r="DM87">
        <v>999.9000000000002</v>
      </c>
      <c r="DN87">
        <v>0</v>
      </c>
      <c r="DO87">
        <v>0</v>
      </c>
      <c r="DP87">
        <v>10012.85035714286</v>
      </c>
      <c r="DQ87">
        <v>0</v>
      </c>
      <c r="DR87">
        <v>7.7594</v>
      </c>
      <c r="DS87">
        <v>-72.84233214285715</v>
      </c>
      <c r="DT87">
        <v>1096.9925</v>
      </c>
      <c r="DU87">
        <v>1165.5</v>
      </c>
      <c r="DV87">
        <v>5.1028775</v>
      </c>
      <c r="DW87">
        <v>1144.016428571428</v>
      </c>
      <c r="DX87">
        <v>18.432575</v>
      </c>
      <c r="DY87">
        <v>2.135494642857143</v>
      </c>
      <c r="DZ87">
        <v>1.672483928571429</v>
      </c>
      <c r="EA87">
        <v>18.48643571428572</v>
      </c>
      <c r="EB87">
        <v>14.64336428571428</v>
      </c>
      <c r="EC87">
        <v>1999.997857142857</v>
      </c>
      <c r="ED87">
        <v>0.979996142857143</v>
      </c>
      <c r="EE87">
        <v>0.02000402857142857</v>
      </c>
      <c r="EF87">
        <v>0</v>
      </c>
      <c r="EG87">
        <v>739.3504642857142</v>
      </c>
      <c r="EH87">
        <v>5.00097</v>
      </c>
      <c r="EI87">
        <v>14732.69642857143</v>
      </c>
      <c r="EJ87">
        <v>16707.52857142857</v>
      </c>
      <c r="EK87">
        <v>37.70724999999999</v>
      </c>
      <c r="EL87">
        <v>38.13828571428571</v>
      </c>
      <c r="EM87">
        <v>37.60025</v>
      </c>
      <c r="EN87">
        <v>37.875</v>
      </c>
      <c r="EO87">
        <v>38.375</v>
      </c>
      <c r="EP87">
        <v>1955.087857142857</v>
      </c>
      <c r="EQ87">
        <v>39.91</v>
      </c>
      <c r="ER87">
        <v>0</v>
      </c>
      <c r="ES87">
        <v>1659112799.6</v>
      </c>
      <c r="ET87">
        <v>0</v>
      </c>
      <c r="EU87">
        <v>739.3303076923077</v>
      </c>
      <c r="EV87">
        <v>1.354256405134752</v>
      </c>
      <c r="EW87">
        <v>30.38632478882026</v>
      </c>
      <c r="EX87">
        <v>14733.08461538461</v>
      </c>
      <c r="EY87">
        <v>15</v>
      </c>
      <c r="EZ87">
        <v>0</v>
      </c>
      <c r="FA87" t="s">
        <v>419</v>
      </c>
      <c r="FB87">
        <v>1658962562</v>
      </c>
      <c r="FC87">
        <v>1658962559</v>
      </c>
      <c r="FD87">
        <v>0</v>
      </c>
      <c r="FE87">
        <v>0.025</v>
      </c>
      <c r="FF87">
        <v>-0.013</v>
      </c>
      <c r="FG87">
        <v>-1.97</v>
      </c>
      <c r="FH87">
        <v>-0.111</v>
      </c>
      <c r="FI87">
        <v>420</v>
      </c>
      <c r="FJ87">
        <v>18</v>
      </c>
      <c r="FK87">
        <v>0.6899999999999999</v>
      </c>
      <c r="FL87">
        <v>0.5</v>
      </c>
      <c r="FM87">
        <v>-72.77536499999999</v>
      </c>
      <c r="FN87">
        <v>-1.329822889305732</v>
      </c>
      <c r="FO87">
        <v>0.1681604836904316</v>
      </c>
      <c r="FP87">
        <v>0</v>
      </c>
      <c r="FQ87">
        <v>739.2984411764706</v>
      </c>
      <c r="FR87">
        <v>0.08569900306532313</v>
      </c>
      <c r="FS87">
        <v>0.228235841797412</v>
      </c>
      <c r="FT87">
        <v>1</v>
      </c>
      <c r="FU87">
        <v>5.09329425</v>
      </c>
      <c r="FV87">
        <v>0.1869851031894804</v>
      </c>
      <c r="FW87">
        <v>0.02105233216148517</v>
      </c>
      <c r="FX87">
        <v>0</v>
      </c>
      <c r="FY87">
        <v>1</v>
      </c>
      <c r="FZ87">
        <v>3</v>
      </c>
      <c r="GA87" t="s">
        <v>426</v>
      </c>
      <c r="GB87">
        <v>2.98319</v>
      </c>
      <c r="GC87">
        <v>2.7158</v>
      </c>
      <c r="GD87">
        <v>0.184195</v>
      </c>
      <c r="GE87">
        <v>0.18949</v>
      </c>
      <c r="GF87">
        <v>0.106299</v>
      </c>
      <c r="GG87">
        <v>0.0878737</v>
      </c>
      <c r="GH87">
        <v>25829.8</v>
      </c>
      <c r="GI87">
        <v>25794.5</v>
      </c>
      <c r="GJ87">
        <v>29425.6</v>
      </c>
      <c r="GK87">
        <v>29431.4</v>
      </c>
      <c r="GL87">
        <v>34828.6</v>
      </c>
      <c r="GM87">
        <v>35684.6</v>
      </c>
      <c r="GN87">
        <v>41441.1</v>
      </c>
      <c r="GO87">
        <v>41932.6</v>
      </c>
      <c r="GP87">
        <v>1.95572</v>
      </c>
      <c r="GQ87">
        <v>1.92288</v>
      </c>
      <c r="GR87">
        <v>0.102863</v>
      </c>
      <c r="GS87">
        <v>0</v>
      </c>
      <c r="GT87">
        <v>25.5757</v>
      </c>
      <c r="GU87">
        <v>999.9</v>
      </c>
      <c r="GV87">
        <v>52.6</v>
      </c>
      <c r="GW87">
        <v>29.5</v>
      </c>
      <c r="GX87">
        <v>23.997</v>
      </c>
      <c r="GY87">
        <v>63.4124</v>
      </c>
      <c r="GZ87">
        <v>33.3053</v>
      </c>
      <c r="HA87">
        <v>1</v>
      </c>
      <c r="HB87">
        <v>-0.0657647</v>
      </c>
      <c r="HC87">
        <v>0.383712</v>
      </c>
      <c r="HD87">
        <v>20.3847</v>
      </c>
      <c r="HE87">
        <v>5.21774</v>
      </c>
      <c r="HF87">
        <v>12.0099</v>
      </c>
      <c r="HG87">
        <v>4.98915</v>
      </c>
      <c r="HH87">
        <v>3.2885</v>
      </c>
      <c r="HI87">
        <v>9999</v>
      </c>
      <c r="HJ87">
        <v>9999</v>
      </c>
      <c r="HK87">
        <v>9999</v>
      </c>
      <c r="HL87">
        <v>172.4</v>
      </c>
      <c r="HM87">
        <v>1.86708</v>
      </c>
      <c r="HN87">
        <v>1.86615</v>
      </c>
      <c r="HO87">
        <v>1.86563</v>
      </c>
      <c r="HP87">
        <v>1.86554</v>
      </c>
      <c r="HQ87">
        <v>1.86737</v>
      </c>
      <c r="HR87">
        <v>1.86992</v>
      </c>
      <c r="HS87">
        <v>1.86857</v>
      </c>
      <c r="HT87">
        <v>1.86996</v>
      </c>
      <c r="HU87">
        <v>0</v>
      </c>
      <c r="HV87">
        <v>0</v>
      </c>
      <c r="HW87">
        <v>0</v>
      </c>
      <c r="HX87">
        <v>0</v>
      </c>
      <c r="HY87" t="s">
        <v>421</v>
      </c>
      <c r="HZ87" t="s">
        <v>422</v>
      </c>
      <c r="IA87" t="s">
        <v>423</v>
      </c>
      <c r="IB87" t="s">
        <v>423</v>
      </c>
      <c r="IC87" t="s">
        <v>423</v>
      </c>
      <c r="ID87" t="s">
        <v>423</v>
      </c>
      <c r="IE87">
        <v>0</v>
      </c>
      <c r="IF87">
        <v>100</v>
      </c>
      <c r="IG87">
        <v>100</v>
      </c>
      <c r="IH87">
        <v>-3.87</v>
      </c>
      <c r="II87">
        <v>-0.0786</v>
      </c>
      <c r="IJ87">
        <v>-1.577111384215205</v>
      </c>
      <c r="IK87">
        <v>-0.002609718516926934</v>
      </c>
      <c r="IL87">
        <v>7.477057286243006E-07</v>
      </c>
      <c r="IM87">
        <v>-2.446628426827821E-10</v>
      </c>
      <c r="IN87">
        <v>-0.2036813970316619</v>
      </c>
      <c r="IO87">
        <v>-0.007460779758470672</v>
      </c>
      <c r="IP87">
        <v>0.0009378809001863145</v>
      </c>
      <c r="IQ87">
        <v>-1.681860573090938E-05</v>
      </c>
      <c r="IR87">
        <v>18</v>
      </c>
      <c r="IS87">
        <v>2242</v>
      </c>
      <c r="IT87">
        <v>1</v>
      </c>
      <c r="IU87">
        <v>24</v>
      </c>
      <c r="IV87">
        <v>2504</v>
      </c>
      <c r="IW87">
        <v>2504</v>
      </c>
      <c r="IX87">
        <v>2.39258</v>
      </c>
      <c r="IY87">
        <v>2.19482</v>
      </c>
      <c r="IZ87">
        <v>1.39648</v>
      </c>
      <c r="JA87">
        <v>2.34375</v>
      </c>
      <c r="JB87">
        <v>1.49536</v>
      </c>
      <c r="JC87">
        <v>2.37305</v>
      </c>
      <c r="JD87">
        <v>34.0092</v>
      </c>
      <c r="JE87">
        <v>14.9814</v>
      </c>
      <c r="JF87">
        <v>18</v>
      </c>
      <c r="JG87">
        <v>517.627</v>
      </c>
      <c r="JH87">
        <v>452.07</v>
      </c>
      <c r="JI87">
        <v>24.9997</v>
      </c>
      <c r="JJ87">
        <v>26.5254</v>
      </c>
      <c r="JK87">
        <v>30</v>
      </c>
      <c r="JL87">
        <v>26.4726</v>
      </c>
      <c r="JM87">
        <v>26.4037</v>
      </c>
      <c r="JN87">
        <v>47.8741</v>
      </c>
      <c r="JO87">
        <v>25.2158</v>
      </c>
      <c r="JP87">
        <v>64.6995</v>
      </c>
      <c r="JQ87">
        <v>25</v>
      </c>
      <c r="JR87">
        <v>1188.95</v>
      </c>
      <c r="JS87">
        <v>18.4816</v>
      </c>
      <c r="JT87">
        <v>100.616</v>
      </c>
      <c r="JU87">
        <v>100.716</v>
      </c>
    </row>
    <row r="88" spans="1:281">
      <c r="A88">
        <v>72</v>
      </c>
      <c r="B88">
        <v>1659112804.6</v>
      </c>
      <c r="C88">
        <v>446.5</v>
      </c>
      <c r="D88" t="s">
        <v>567</v>
      </c>
      <c r="E88" t="s">
        <v>568</v>
      </c>
      <c r="F88">
        <v>5</v>
      </c>
      <c r="G88" t="s">
        <v>415</v>
      </c>
      <c r="H88" t="s">
        <v>416</v>
      </c>
      <c r="I88">
        <v>1659112797.1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1198.977877542966</v>
      </c>
      <c r="AK88">
        <v>1138.988545454545</v>
      </c>
      <c r="AL88">
        <v>3.416807133878945</v>
      </c>
      <c r="AM88">
        <v>65.00448903359681</v>
      </c>
      <c r="AN88">
        <f>(AP88 - AO88 + DI88*1E3/(8.314*(DK88+273.15)) * AR88/DH88 * AQ88) * DH88/(100*CV88) * 1000/(1000 - AP88)</f>
        <v>0</v>
      </c>
      <c r="AO88">
        <v>18.41754263454546</v>
      </c>
      <c r="AP88">
        <v>23.49650363636363</v>
      </c>
      <c r="AQ88">
        <v>-8.550878955302324E-05</v>
      </c>
      <c r="AR88">
        <v>88.8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417</v>
      </c>
      <c r="AY88" t="s">
        <v>417</v>
      </c>
      <c r="AZ88">
        <v>0</v>
      </c>
      <c r="BA88">
        <v>0</v>
      </c>
      <c r="BB88">
        <f>1-AZ88/BA88</f>
        <v>0</v>
      </c>
      <c r="BC88">
        <v>0</v>
      </c>
      <c r="BD88" t="s">
        <v>417</v>
      </c>
      <c r="BE88" t="s">
        <v>417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418</v>
      </c>
      <c r="CY88">
        <v>2</v>
      </c>
      <c r="CZ88" t="b">
        <v>1</v>
      </c>
      <c r="DA88">
        <v>1659112797.1</v>
      </c>
      <c r="DB88">
        <v>1088.857037037037</v>
      </c>
      <c r="DC88">
        <v>1161.726296296296</v>
      </c>
      <c r="DD88">
        <v>23.52154074074074</v>
      </c>
      <c r="DE88">
        <v>18.41857407407407</v>
      </c>
      <c r="DF88">
        <v>1092.712962962963</v>
      </c>
      <c r="DG88">
        <v>23.60000740740741</v>
      </c>
      <c r="DH88">
        <v>500.0572592592592</v>
      </c>
      <c r="DI88">
        <v>90.73479999999999</v>
      </c>
      <c r="DJ88">
        <v>0.09997031111111108</v>
      </c>
      <c r="DK88">
        <v>27.24432592592593</v>
      </c>
      <c r="DL88">
        <v>27.25004074074074</v>
      </c>
      <c r="DM88">
        <v>999.9000000000001</v>
      </c>
      <c r="DN88">
        <v>0</v>
      </c>
      <c r="DO88">
        <v>0</v>
      </c>
      <c r="DP88">
        <v>10006.6637037037</v>
      </c>
      <c r="DQ88">
        <v>0</v>
      </c>
      <c r="DR88">
        <v>7.75664</v>
      </c>
      <c r="DS88">
        <v>-72.86917037037037</v>
      </c>
      <c r="DT88">
        <v>1115.085925925926</v>
      </c>
      <c r="DU88">
        <v>1183.525555555555</v>
      </c>
      <c r="DV88">
        <v>5.102977037037037</v>
      </c>
      <c r="DW88">
        <v>1161.726296296296</v>
      </c>
      <c r="DX88">
        <v>18.41857407407407</v>
      </c>
      <c r="DY88">
        <v>2.134222592592592</v>
      </c>
      <c r="DZ88">
        <v>1.671204444444445</v>
      </c>
      <c r="EA88">
        <v>18.47691851851852</v>
      </c>
      <c r="EB88">
        <v>14.63152222222222</v>
      </c>
      <c r="EC88">
        <v>1999.997407407407</v>
      </c>
      <c r="ED88">
        <v>0.9799956666666667</v>
      </c>
      <c r="EE88">
        <v>0.02000448888888889</v>
      </c>
      <c r="EF88">
        <v>0</v>
      </c>
      <c r="EG88">
        <v>739.4881481481483</v>
      </c>
      <c r="EH88">
        <v>5.00097</v>
      </c>
      <c r="EI88">
        <v>14736.26666666666</v>
      </c>
      <c r="EJ88">
        <v>16707.52222222223</v>
      </c>
      <c r="EK88">
        <v>37.701</v>
      </c>
      <c r="EL88">
        <v>38.13418518518519</v>
      </c>
      <c r="EM88">
        <v>37.583</v>
      </c>
      <c r="EN88">
        <v>37.875</v>
      </c>
      <c r="EO88">
        <v>38.375</v>
      </c>
      <c r="EP88">
        <v>1955.087407407407</v>
      </c>
      <c r="EQ88">
        <v>39.91</v>
      </c>
      <c r="ER88">
        <v>0</v>
      </c>
      <c r="ES88">
        <v>1659112804.4</v>
      </c>
      <c r="ET88">
        <v>0</v>
      </c>
      <c r="EU88">
        <v>739.513423076923</v>
      </c>
      <c r="EV88">
        <v>3.503829055370172</v>
      </c>
      <c r="EW88">
        <v>62.59145304772348</v>
      </c>
      <c r="EX88">
        <v>14736.42307692308</v>
      </c>
      <c r="EY88">
        <v>15</v>
      </c>
      <c r="EZ88">
        <v>0</v>
      </c>
      <c r="FA88" t="s">
        <v>419</v>
      </c>
      <c r="FB88">
        <v>1658962562</v>
      </c>
      <c r="FC88">
        <v>1658962559</v>
      </c>
      <c r="FD88">
        <v>0</v>
      </c>
      <c r="FE88">
        <v>0.025</v>
      </c>
      <c r="FF88">
        <v>-0.013</v>
      </c>
      <c r="FG88">
        <v>-1.97</v>
      </c>
      <c r="FH88">
        <v>-0.111</v>
      </c>
      <c r="FI88">
        <v>420</v>
      </c>
      <c r="FJ88">
        <v>18</v>
      </c>
      <c r="FK88">
        <v>0.6899999999999999</v>
      </c>
      <c r="FL88">
        <v>0.5</v>
      </c>
      <c r="FM88">
        <v>-72.84810999999999</v>
      </c>
      <c r="FN88">
        <v>-0.1776697936208571</v>
      </c>
      <c r="FO88">
        <v>0.1174958505650305</v>
      </c>
      <c r="FP88">
        <v>1</v>
      </c>
      <c r="FQ88">
        <v>739.4619411764706</v>
      </c>
      <c r="FR88">
        <v>1.776990064861389</v>
      </c>
      <c r="FS88">
        <v>0.3248892065609349</v>
      </c>
      <c r="FT88">
        <v>0</v>
      </c>
      <c r="FU88">
        <v>5.099308750000001</v>
      </c>
      <c r="FV88">
        <v>-0.01545827392120814</v>
      </c>
      <c r="FW88">
        <v>0.01541091807575076</v>
      </c>
      <c r="FX88">
        <v>1</v>
      </c>
      <c r="FY88">
        <v>2</v>
      </c>
      <c r="FZ88">
        <v>3</v>
      </c>
      <c r="GA88" t="s">
        <v>431</v>
      </c>
      <c r="GB88">
        <v>2.98317</v>
      </c>
      <c r="GC88">
        <v>2.71552</v>
      </c>
      <c r="GD88">
        <v>0.185961</v>
      </c>
      <c r="GE88">
        <v>0.191198</v>
      </c>
      <c r="GF88">
        <v>0.106244</v>
      </c>
      <c r="GG88">
        <v>0.08788029999999999</v>
      </c>
      <c r="GH88">
        <v>25774</v>
      </c>
      <c r="GI88">
        <v>25740.4</v>
      </c>
      <c r="GJ88">
        <v>29425.7</v>
      </c>
      <c r="GK88">
        <v>29431.6</v>
      </c>
      <c r="GL88">
        <v>34830.8</v>
      </c>
      <c r="GM88">
        <v>35684.4</v>
      </c>
      <c r="GN88">
        <v>41441.1</v>
      </c>
      <c r="GO88">
        <v>41932.7</v>
      </c>
      <c r="GP88">
        <v>1.95548</v>
      </c>
      <c r="GQ88">
        <v>1.92302</v>
      </c>
      <c r="GR88">
        <v>0.102855</v>
      </c>
      <c r="GS88">
        <v>0</v>
      </c>
      <c r="GT88">
        <v>25.5735</v>
      </c>
      <c r="GU88">
        <v>999.9</v>
      </c>
      <c r="GV88">
        <v>52.6</v>
      </c>
      <c r="GW88">
        <v>29.4</v>
      </c>
      <c r="GX88">
        <v>23.8577</v>
      </c>
      <c r="GY88">
        <v>63.1224</v>
      </c>
      <c r="GZ88">
        <v>33.7059</v>
      </c>
      <c r="HA88">
        <v>1</v>
      </c>
      <c r="HB88">
        <v>-0.06580279999999999</v>
      </c>
      <c r="HC88">
        <v>0.381127</v>
      </c>
      <c r="HD88">
        <v>20.3845</v>
      </c>
      <c r="HE88">
        <v>5.21849</v>
      </c>
      <c r="HF88">
        <v>12.0099</v>
      </c>
      <c r="HG88">
        <v>4.98925</v>
      </c>
      <c r="HH88">
        <v>3.28865</v>
      </c>
      <c r="HI88">
        <v>9999</v>
      </c>
      <c r="HJ88">
        <v>9999</v>
      </c>
      <c r="HK88">
        <v>9999</v>
      </c>
      <c r="HL88">
        <v>172.4</v>
      </c>
      <c r="HM88">
        <v>1.86707</v>
      </c>
      <c r="HN88">
        <v>1.86615</v>
      </c>
      <c r="HO88">
        <v>1.86562</v>
      </c>
      <c r="HP88">
        <v>1.86554</v>
      </c>
      <c r="HQ88">
        <v>1.86737</v>
      </c>
      <c r="HR88">
        <v>1.8699</v>
      </c>
      <c r="HS88">
        <v>1.86855</v>
      </c>
      <c r="HT88">
        <v>1.86996</v>
      </c>
      <c r="HU88">
        <v>0</v>
      </c>
      <c r="HV88">
        <v>0</v>
      </c>
      <c r="HW88">
        <v>0</v>
      </c>
      <c r="HX88">
        <v>0</v>
      </c>
      <c r="HY88" t="s">
        <v>421</v>
      </c>
      <c r="HZ88" t="s">
        <v>422</v>
      </c>
      <c r="IA88" t="s">
        <v>423</v>
      </c>
      <c r="IB88" t="s">
        <v>423</v>
      </c>
      <c r="IC88" t="s">
        <v>423</v>
      </c>
      <c r="ID88" t="s">
        <v>423</v>
      </c>
      <c r="IE88">
        <v>0</v>
      </c>
      <c r="IF88">
        <v>100</v>
      </c>
      <c r="IG88">
        <v>100</v>
      </c>
      <c r="IH88">
        <v>-3.91</v>
      </c>
      <c r="II88">
        <v>-0.07870000000000001</v>
      </c>
      <c r="IJ88">
        <v>-1.577111384215205</v>
      </c>
      <c r="IK88">
        <v>-0.002609718516926934</v>
      </c>
      <c r="IL88">
        <v>7.477057286243006E-07</v>
      </c>
      <c r="IM88">
        <v>-2.446628426827821E-10</v>
      </c>
      <c r="IN88">
        <v>-0.2036813970316619</v>
      </c>
      <c r="IO88">
        <v>-0.007460779758470672</v>
      </c>
      <c r="IP88">
        <v>0.0009378809001863145</v>
      </c>
      <c r="IQ88">
        <v>-1.681860573090938E-05</v>
      </c>
      <c r="IR88">
        <v>18</v>
      </c>
      <c r="IS88">
        <v>2242</v>
      </c>
      <c r="IT88">
        <v>1</v>
      </c>
      <c r="IU88">
        <v>24</v>
      </c>
      <c r="IV88">
        <v>2504</v>
      </c>
      <c r="IW88">
        <v>2504.1</v>
      </c>
      <c r="IX88">
        <v>2.41699</v>
      </c>
      <c r="IY88">
        <v>2.1936</v>
      </c>
      <c r="IZ88">
        <v>1.39648</v>
      </c>
      <c r="JA88">
        <v>2.34375</v>
      </c>
      <c r="JB88">
        <v>1.49536</v>
      </c>
      <c r="JC88">
        <v>2.39502</v>
      </c>
      <c r="JD88">
        <v>34.0092</v>
      </c>
      <c r="JE88">
        <v>14.9814</v>
      </c>
      <c r="JF88">
        <v>18</v>
      </c>
      <c r="JG88">
        <v>517.4640000000001</v>
      </c>
      <c r="JH88">
        <v>452.163</v>
      </c>
      <c r="JI88">
        <v>24.9995</v>
      </c>
      <c r="JJ88">
        <v>26.5249</v>
      </c>
      <c r="JK88">
        <v>30</v>
      </c>
      <c r="JL88">
        <v>26.4726</v>
      </c>
      <c r="JM88">
        <v>26.4037</v>
      </c>
      <c r="JN88">
        <v>48.3771</v>
      </c>
      <c r="JO88">
        <v>25.2158</v>
      </c>
      <c r="JP88">
        <v>64.6995</v>
      </c>
      <c r="JQ88">
        <v>25</v>
      </c>
      <c r="JR88">
        <v>1209</v>
      </c>
      <c r="JS88">
        <v>18.5026</v>
      </c>
      <c r="JT88">
        <v>100.616</v>
      </c>
      <c r="JU88">
        <v>100.716</v>
      </c>
    </row>
    <row r="89" spans="1:281">
      <c r="A89">
        <v>73</v>
      </c>
      <c r="B89">
        <v>1659112809.6</v>
      </c>
      <c r="C89">
        <v>451.5</v>
      </c>
      <c r="D89" t="s">
        <v>569</v>
      </c>
      <c r="E89" t="s">
        <v>570</v>
      </c>
      <c r="F89">
        <v>5</v>
      </c>
      <c r="G89" t="s">
        <v>415</v>
      </c>
      <c r="H89" t="s">
        <v>416</v>
      </c>
      <c r="I89">
        <v>1659112801.814285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1216.026949185328</v>
      </c>
      <c r="AK89">
        <v>1156.151515151515</v>
      </c>
      <c r="AL89">
        <v>3.437381935162979</v>
      </c>
      <c r="AM89">
        <v>65.00448903359681</v>
      </c>
      <c r="AN89">
        <f>(AP89 - AO89 + DI89*1E3/(8.314*(DK89+273.15)) * AR89/DH89 * AQ89) * DH89/(100*CV89) * 1000/(1000 - AP89)</f>
        <v>0</v>
      </c>
      <c r="AO89">
        <v>18.42014989363637</v>
      </c>
      <c r="AP89">
        <v>23.47922242424242</v>
      </c>
      <c r="AQ89">
        <v>-8.862210738657486E-05</v>
      </c>
      <c r="AR89">
        <v>88.8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417</v>
      </c>
      <c r="AY89" t="s">
        <v>417</v>
      </c>
      <c r="AZ89">
        <v>0</v>
      </c>
      <c r="BA89">
        <v>0</v>
      </c>
      <c r="BB89">
        <f>1-AZ89/BA89</f>
        <v>0</v>
      </c>
      <c r="BC89">
        <v>0</v>
      </c>
      <c r="BD89" t="s">
        <v>417</v>
      </c>
      <c r="BE89" t="s">
        <v>417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418</v>
      </c>
      <c r="CY89">
        <v>2</v>
      </c>
      <c r="CZ89" t="b">
        <v>1</v>
      </c>
      <c r="DA89">
        <v>1659112801.814285</v>
      </c>
      <c r="DB89">
        <v>1104.605</v>
      </c>
      <c r="DC89">
        <v>1177.451428571429</v>
      </c>
      <c r="DD89">
        <v>23.50464285714286</v>
      </c>
      <c r="DE89">
        <v>18.41866428571428</v>
      </c>
      <c r="DF89">
        <v>1108.490357142857</v>
      </c>
      <c r="DG89">
        <v>23.58325714285714</v>
      </c>
      <c r="DH89">
        <v>500.0490357142857</v>
      </c>
      <c r="DI89">
        <v>90.73492142857141</v>
      </c>
      <c r="DJ89">
        <v>0.100005</v>
      </c>
      <c r="DK89">
        <v>27.24023214285714</v>
      </c>
      <c r="DL89">
        <v>27.25573571428572</v>
      </c>
      <c r="DM89">
        <v>999.9000000000002</v>
      </c>
      <c r="DN89">
        <v>0</v>
      </c>
      <c r="DO89">
        <v>0</v>
      </c>
      <c r="DP89">
        <v>10001.19642857143</v>
      </c>
      <c r="DQ89">
        <v>0</v>
      </c>
      <c r="DR89">
        <v>7.762912857142857</v>
      </c>
      <c r="DS89">
        <v>-72.84633928571428</v>
      </c>
      <c r="DT89">
        <v>1131.193214285714</v>
      </c>
      <c r="DU89">
        <v>1199.545714285714</v>
      </c>
      <c r="DV89">
        <v>5.085986428571428</v>
      </c>
      <c r="DW89">
        <v>1177.451428571429</v>
      </c>
      <c r="DX89">
        <v>18.41866428571428</v>
      </c>
      <c r="DY89">
        <v>2.132691785714286</v>
      </c>
      <c r="DZ89">
        <v>1.671215</v>
      </c>
      <c r="EA89">
        <v>18.46546785714286</v>
      </c>
      <c r="EB89">
        <v>14.63162142857143</v>
      </c>
      <c r="EC89">
        <v>2000.01</v>
      </c>
      <c r="ED89">
        <v>0.9799955000000001</v>
      </c>
      <c r="EE89">
        <v>0.02000465</v>
      </c>
      <c r="EF89">
        <v>0</v>
      </c>
      <c r="EG89">
        <v>739.7706428571429</v>
      </c>
      <c r="EH89">
        <v>5.00097</v>
      </c>
      <c r="EI89">
        <v>14741.01428571428</v>
      </c>
      <c r="EJ89">
        <v>16707.63928571429</v>
      </c>
      <c r="EK89">
        <v>37.69375</v>
      </c>
      <c r="EL89">
        <v>38.13385714285715</v>
      </c>
      <c r="EM89">
        <v>37.56875</v>
      </c>
      <c r="EN89">
        <v>37.875</v>
      </c>
      <c r="EO89">
        <v>38.375</v>
      </c>
      <c r="EP89">
        <v>1955.099642857143</v>
      </c>
      <c r="EQ89">
        <v>39.91</v>
      </c>
      <c r="ER89">
        <v>0</v>
      </c>
      <c r="ES89">
        <v>1659112809.2</v>
      </c>
      <c r="ET89">
        <v>0</v>
      </c>
      <c r="EU89">
        <v>739.7925384615385</v>
      </c>
      <c r="EV89">
        <v>3.769846158671431</v>
      </c>
      <c r="EW89">
        <v>57.79145300946389</v>
      </c>
      <c r="EX89">
        <v>14741.03076923077</v>
      </c>
      <c r="EY89">
        <v>15</v>
      </c>
      <c r="EZ89">
        <v>0</v>
      </c>
      <c r="FA89" t="s">
        <v>419</v>
      </c>
      <c r="FB89">
        <v>1658962562</v>
      </c>
      <c r="FC89">
        <v>1658962559</v>
      </c>
      <c r="FD89">
        <v>0</v>
      </c>
      <c r="FE89">
        <v>0.025</v>
      </c>
      <c r="FF89">
        <v>-0.013</v>
      </c>
      <c r="FG89">
        <v>-1.97</v>
      </c>
      <c r="FH89">
        <v>-0.111</v>
      </c>
      <c r="FI89">
        <v>420</v>
      </c>
      <c r="FJ89">
        <v>18</v>
      </c>
      <c r="FK89">
        <v>0.6899999999999999</v>
      </c>
      <c r="FL89">
        <v>0.5</v>
      </c>
      <c r="FM89">
        <v>-72.86975750000001</v>
      </c>
      <c r="FN89">
        <v>0.3866622889307593</v>
      </c>
      <c r="FO89">
        <v>0.08415650565315862</v>
      </c>
      <c r="FP89">
        <v>1</v>
      </c>
      <c r="FQ89">
        <v>739.6198823529412</v>
      </c>
      <c r="FR89">
        <v>3.529258976084424</v>
      </c>
      <c r="FS89">
        <v>0.4082908972135081</v>
      </c>
      <c r="FT89">
        <v>0</v>
      </c>
      <c r="FU89">
        <v>5.0964855</v>
      </c>
      <c r="FV89">
        <v>-0.186511744840536</v>
      </c>
      <c r="FW89">
        <v>0.0189295587574038</v>
      </c>
      <c r="FX89">
        <v>0</v>
      </c>
      <c r="FY89">
        <v>1</v>
      </c>
      <c r="FZ89">
        <v>3</v>
      </c>
      <c r="GA89" t="s">
        <v>426</v>
      </c>
      <c r="GB89">
        <v>2.98331</v>
      </c>
      <c r="GC89">
        <v>2.71563</v>
      </c>
      <c r="GD89">
        <v>0.187718</v>
      </c>
      <c r="GE89">
        <v>0.19288</v>
      </c>
      <c r="GF89">
        <v>0.106189</v>
      </c>
      <c r="GG89">
        <v>0.08790969999999999</v>
      </c>
      <c r="GH89">
        <v>25718.1</v>
      </c>
      <c r="GI89">
        <v>25686.8</v>
      </c>
      <c r="GJ89">
        <v>29425.3</v>
      </c>
      <c r="GK89">
        <v>29431.5</v>
      </c>
      <c r="GL89">
        <v>34832.5</v>
      </c>
      <c r="GM89">
        <v>35683.2</v>
      </c>
      <c r="GN89">
        <v>41440.5</v>
      </c>
      <c r="GO89">
        <v>41932.6</v>
      </c>
      <c r="GP89">
        <v>1.95562</v>
      </c>
      <c r="GQ89">
        <v>1.92315</v>
      </c>
      <c r="GR89">
        <v>0.103332</v>
      </c>
      <c r="GS89">
        <v>0</v>
      </c>
      <c r="GT89">
        <v>25.5703</v>
      </c>
      <c r="GU89">
        <v>999.9</v>
      </c>
      <c r="GV89">
        <v>52.6</v>
      </c>
      <c r="GW89">
        <v>29.5</v>
      </c>
      <c r="GX89">
        <v>23.9976</v>
      </c>
      <c r="GY89">
        <v>63.1024</v>
      </c>
      <c r="GZ89">
        <v>33.726</v>
      </c>
      <c r="HA89">
        <v>1</v>
      </c>
      <c r="HB89">
        <v>-0.0658359</v>
      </c>
      <c r="HC89">
        <v>0.378219</v>
      </c>
      <c r="HD89">
        <v>20.3846</v>
      </c>
      <c r="HE89">
        <v>5.21789</v>
      </c>
      <c r="HF89">
        <v>12.0099</v>
      </c>
      <c r="HG89">
        <v>4.98935</v>
      </c>
      <c r="HH89">
        <v>3.28858</v>
      </c>
      <c r="HI89">
        <v>9999</v>
      </c>
      <c r="HJ89">
        <v>9999</v>
      </c>
      <c r="HK89">
        <v>9999</v>
      </c>
      <c r="HL89">
        <v>172.4</v>
      </c>
      <c r="HM89">
        <v>1.86707</v>
      </c>
      <c r="HN89">
        <v>1.86615</v>
      </c>
      <c r="HO89">
        <v>1.86561</v>
      </c>
      <c r="HP89">
        <v>1.86554</v>
      </c>
      <c r="HQ89">
        <v>1.86737</v>
      </c>
      <c r="HR89">
        <v>1.8699</v>
      </c>
      <c r="HS89">
        <v>1.86857</v>
      </c>
      <c r="HT89">
        <v>1.86996</v>
      </c>
      <c r="HU89">
        <v>0</v>
      </c>
      <c r="HV89">
        <v>0</v>
      </c>
      <c r="HW89">
        <v>0</v>
      </c>
      <c r="HX89">
        <v>0</v>
      </c>
      <c r="HY89" t="s">
        <v>421</v>
      </c>
      <c r="HZ89" t="s">
        <v>422</v>
      </c>
      <c r="IA89" t="s">
        <v>423</v>
      </c>
      <c r="IB89" t="s">
        <v>423</v>
      </c>
      <c r="IC89" t="s">
        <v>423</v>
      </c>
      <c r="ID89" t="s">
        <v>423</v>
      </c>
      <c r="IE89">
        <v>0</v>
      </c>
      <c r="IF89">
        <v>100</v>
      </c>
      <c r="IG89">
        <v>100</v>
      </c>
      <c r="IH89">
        <v>-3.94</v>
      </c>
      <c r="II89">
        <v>-0.0789</v>
      </c>
      <c r="IJ89">
        <v>-1.577111384215205</v>
      </c>
      <c r="IK89">
        <v>-0.002609718516926934</v>
      </c>
      <c r="IL89">
        <v>7.477057286243006E-07</v>
      </c>
      <c r="IM89">
        <v>-2.446628426827821E-10</v>
      </c>
      <c r="IN89">
        <v>-0.2036813970316619</v>
      </c>
      <c r="IO89">
        <v>-0.007460779758470672</v>
      </c>
      <c r="IP89">
        <v>0.0009378809001863145</v>
      </c>
      <c r="IQ89">
        <v>-1.681860573090938E-05</v>
      </c>
      <c r="IR89">
        <v>18</v>
      </c>
      <c r="IS89">
        <v>2242</v>
      </c>
      <c r="IT89">
        <v>1</v>
      </c>
      <c r="IU89">
        <v>24</v>
      </c>
      <c r="IV89">
        <v>2504.1</v>
      </c>
      <c r="IW89">
        <v>2504.2</v>
      </c>
      <c r="IX89">
        <v>2.44629</v>
      </c>
      <c r="IY89">
        <v>2.19849</v>
      </c>
      <c r="IZ89">
        <v>1.39648</v>
      </c>
      <c r="JA89">
        <v>2.34375</v>
      </c>
      <c r="JB89">
        <v>1.49536</v>
      </c>
      <c r="JC89">
        <v>2.39258</v>
      </c>
      <c r="JD89">
        <v>34.0092</v>
      </c>
      <c r="JE89">
        <v>14.9901</v>
      </c>
      <c r="JF89">
        <v>18</v>
      </c>
      <c r="JG89">
        <v>517.562</v>
      </c>
      <c r="JH89">
        <v>452.24</v>
      </c>
      <c r="JI89">
        <v>24.9994</v>
      </c>
      <c r="JJ89">
        <v>26.5249</v>
      </c>
      <c r="JK89">
        <v>29.9999</v>
      </c>
      <c r="JL89">
        <v>26.4726</v>
      </c>
      <c r="JM89">
        <v>26.4037</v>
      </c>
      <c r="JN89">
        <v>48.958</v>
      </c>
      <c r="JO89">
        <v>24.9343</v>
      </c>
      <c r="JP89">
        <v>64.6995</v>
      </c>
      <c r="JQ89">
        <v>25</v>
      </c>
      <c r="JR89">
        <v>1222.41</v>
      </c>
      <c r="JS89">
        <v>18.5246</v>
      </c>
      <c r="JT89">
        <v>100.614</v>
      </c>
      <c r="JU89">
        <v>100.716</v>
      </c>
    </row>
    <row r="90" spans="1:281">
      <c r="A90">
        <v>74</v>
      </c>
      <c r="B90">
        <v>1659112814.6</v>
      </c>
      <c r="C90">
        <v>456.5</v>
      </c>
      <c r="D90" t="s">
        <v>571</v>
      </c>
      <c r="E90" t="s">
        <v>572</v>
      </c>
      <c r="F90">
        <v>5</v>
      </c>
      <c r="G90" t="s">
        <v>415</v>
      </c>
      <c r="H90" t="s">
        <v>416</v>
      </c>
      <c r="I90">
        <v>1659112807.1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1233.069139187644</v>
      </c>
      <c r="AK90">
        <v>1173.277878787878</v>
      </c>
      <c r="AL90">
        <v>3.419379751322416</v>
      </c>
      <c r="AM90">
        <v>65.00448903359681</v>
      </c>
      <c r="AN90">
        <f>(AP90 - AO90 + DI90*1E3/(8.314*(DK90+273.15)) * AR90/DH90 * AQ90) * DH90/(100*CV90) * 1000/(1000 - AP90)</f>
        <v>0</v>
      </c>
      <c r="AO90">
        <v>18.46372520515152</v>
      </c>
      <c r="AP90">
        <v>23.47682545454545</v>
      </c>
      <c r="AQ90">
        <v>-4.197592125977551E-05</v>
      </c>
      <c r="AR90">
        <v>88.8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417</v>
      </c>
      <c r="AY90" t="s">
        <v>417</v>
      </c>
      <c r="AZ90">
        <v>0</v>
      </c>
      <c r="BA90">
        <v>0</v>
      </c>
      <c r="BB90">
        <f>1-AZ90/BA90</f>
        <v>0</v>
      </c>
      <c r="BC90">
        <v>0</v>
      </c>
      <c r="BD90" t="s">
        <v>417</v>
      </c>
      <c r="BE90" t="s">
        <v>417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418</v>
      </c>
      <c r="CY90">
        <v>2</v>
      </c>
      <c r="CZ90" t="b">
        <v>1</v>
      </c>
      <c r="DA90">
        <v>1659112807.1</v>
      </c>
      <c r="DB90">
        <v>1122.281111111111</v>
      </c>
      <c r="DC90">
        <v>1195.095555555555</v>
      </c>
      <c r="DD90">
        <v>23.48767407407408</v>
      </c>
      <c r="DE90">
        <v>18.43767407407407</v>
      </c>
      <c r="DF90">
        <v>1126.199259259259</v>
      </c>
      <c r="DG90">
        <v>23.56643333333334</v>
      </c>
      <c r="DH90">
        <v>500.0525555555556</v>
      </c>
      <c r="DI90">
        <v>90.73513703703703</v>
      </c>
      <c r="DJ90">
        <v>0.1000052222222222</v>
      </c>
      <c r="DK90">
        <v>27.23538888888889</v>
      </c>
      <c r="DL90">
        <v>27.25944814814815</v>
      </c>
      <c r="DM90">
        <v>999.9000000000001</v>
      </c>
      <c r="DN90">
        <v>0</v>
      </c>
      <c r="DO90">
        <v>0</v>
      </c>
      <c r="DP90">
        <v>9996.91962962963</v>
      </c>
      <c r="DQ90">
        <v>0</v>
      </c>
      <c r="DR90">
        <v>7.764394444444446</v>
      </c>
      <c r="DS90">
        <v>-72.81481851851852</v>
      </c>
      <c r="DT90">
        <v>1149.274814814815</v>
      </c>
      <c r="DU90">
        <v>1217.544074074074</v>
      </c>
      <c r="DV90">
        <v>5.050016666666668</v>
      </c>
      <c r="DW90">
        <v>1195.095555555555</v>
      </c>
      <c r="DX90">
        <v>18.43767407407407</v>
      </c>
      <c r="DY90">
        <v>2.131158148148148</v>
      </c>
      <c r="DZ90">
        <v>1.672944444444444</v>
      </c>
      <c r="EA90">
        <v>18.4539962962963</v>
      </c>
      <c r="EB90">
        <v>14.64762222222222</v>
      </c>
      <c r="EC90">
        <v>2000.025185185185</v>
      </c>
      <c r="ED90">
        <v>0.9799955555555556</v>
      </c>
      <c r="EE90">
        <v>0.0200045962962963</v>
      </c>
      <c r="EF90">
        <v>0</v>
      </c>
      <c r="EG90">
        <v>739.9971481481482</v>
      </c>
      <c r="EH90">
        <v>5.00097</v>
      </c>
      <c r="EI90">
        <v>14744.61481481482</v>
      </c>
      <c r="EJ90">
        <v>16707.77407407407</v>
      </c>
      <c r="EK90">
        <v>37.687</v>
      </c>
      <c r="EL90">
        <v>38.12959259259259</v>
      </c>
      <c r="EM90">
        <v>37.562</v>
      </c>
      <c r="EN90">
        <v>37.875</v>
      </c>
      <c r="EO90">
        <v>38.375</v>
      </c>
      <c r="EP90">
        <v>1955.114814814815</v>
      </c>
      <c r="EQ90">
        <v>39.91</v>
      </c>
      <c r="ER90">
        <v>0</v>
      </c>
      <c r="ES90">
        <v>1659112814.6</v>
      </c>
      <c r="ET90">
        <v>0</v>
      </c>
      <c r="EU90">
        <v>740.0082399999999</v>
      </c>
      <c r="EV90">
        <v>0.6771538557193014</v>
      </c>
      <c r="EW90">
        <v>17.42307695982845</v>
      </c>
      <c r="EX90">
        <v>14744.596</v>
      </c>
      <c r="EY90">
        <v>15</v>
      </c>
      <c r="EZ90">
        <v>0</v>
      </c>
      <c r="FA90" t="s">
        <v>419</v>
      </c>
      <c r="FB90">
        <v>1658962562</v>
      </c>
      <c r="FC90">
        <v>1658962559</v>
      </c>
      <c r="FD90">
        <v>0</v>
      </c>
      <c r="FE90">
        <v>0.025</v>
      </c>
      <c r="FF90">
        <v>-0.013</v>
      </c>
      <c r="FG90">
        <v>-1.97</v>
      </c>
      <c r="FH90">
        <v>-0.111</v>
      </c>
      <c r="FI90">
        <v>420</v>
      </c>
      <c r="FJ90">
        <v>18</v>
      </c>
      <c r="FK90">
        <v>0.6899999999999999</v>
      </c>
      <c r="FL90">
        <v>0.5</v>
      </c>
      <c r="FM90">
        <v>-72.8194175</v>
      </c>
      <c r="FN90">
        <v>0.317782739212243</v>
      </c>
      <c r="FO90">
        <v>0.07132258719192705</v>
      </c>
      <c r="FP90">
        <v>1</v>
      </c>
      <c r="FQ90">
        <v>739.8584117647059</v>
      </c>
      <c r="FR90">
        <v>2.539770817365898</v>
      </c>
      <c r="FS90">
        <v>0.360966930019192</v>
      </c>
      <c r="FT90">
        <v>0</v>
      </c>
      <c r="FU90">
        <v>5.0657335</v>
      </c>
      <c r="FV90">
        <v>-0.3922000750469076</v>
      </c>
      <c r="FW90">
        <v>0.04057519060645307</v>
      </c>
      <c r="FX90">
        <v>0</v>
      </c>
      <c r="FY90">
        <v>1</v>
      </c>
      <c r="FZ90">
        <v>3</v>
      </c>
      <c r="GA90" t="s">
        <v>426</v>
      </c>
      <c r="GB90">
        <v>2.98325</v>
      </c>
      <c r="GC90">
        <v>2.71559</v>
      </c>
      <c r="GD90">
        <v>0.189458</v>
      </c>
      <c r="GE90">
        <v>0.194553</v>
      </c>
      <c r="GF90">
        <v>0.106196</v>
      </c>
      <c r="GG90">
        <v>0.0881951</v>
      </c>
      <c r="GH90">
        <v>25663.4</v>
      </c>
      <c r="GI90">
        <v>25633.7</v>
      </c>
      <c r="GJ90">
        <v>29425.7</v>
      </c>
      <c r="GK90">
        <v>29431.7</v>
      </c>
      <c r="GL90">
        <v>34832.8</v>
      </c>
      <c r="GM90">
        <v>35672.2</v>
      </c>
      <c r="GN90">
        <v>41441.1</v>
      </c>
      <c r="GO90">
        <v>41933</v>
      </c>
      <c r="GP90">
        <v>1.95575</v>
      </c>
      <c r="GQ90">
        <v>1.92323</v>
      </c>
      <c r="GR90">
        <v>0.103176</v>
      </c>
      <c r="GS90">
        <v>0</v>
      </c>
      <c r="GT90">
        <v>25.5661</v>
      </c>
      <c r="GU90">
        <v>999.9</v>
      </c>
      <c r="GV90">
        <v>52.6</v>
      </c>
      <c r="GW90">
        <v>29.5</v>
      </c>
      <c r="GX90">
        <v>23.9969</v>
      </c>
      <c r="GY90">
        <v>63.2024</v>
      </c>
      <c r="GZ90">
        <v>33.2332</v>
      </c>
      <c r="HA90">
        <v>1</v>
      </c>
      <c r="HB90">
        <v>-0.0661687</v>
      </c>
      <c r="HC90">
        <v>0.376138</v>
      </c>
      <c r="HD90">
        <v>20.3844</v>
      </c>
      <c r="HE90">
        <v>5.21789</v>
      </c>
      <c r="HF90">
        <v>12.0099</v>
      </c>
      <c r="HG90">
        <v>4.9894</v>
      </c>
      <c r="HH90">
        <v>3.2885</v>
      </c>
      <c r="HI90">
        <v>9999</v>
      </c>
      <c r="HJ90">
        <v>9999</v>
      </c>
      <c r="HK90">
        <v>9999</v>
      </c>
      <c r="HL90">
        <v>172.4</v>
      </c>
      <c r="HM90">
        <v>1.86707</v>
      </c>
      <c r="HN90">
        <v>1.86615</v>
      </c>
      <c r="HO90">
        <v>1.86562</v>
      </c>
      <c r="HP90">
        <v>1.86554</v>
      </c>
      <c r="HQ90">
        <v>1.86737</v>
      </c>
      <c r="HR90">
        <v>1.8699</v>
      </c>
      <c r="HS90">
        <v>1.86854</v>
      </c>
      <c r="HT90">
        <v>1.86996</v>
      </c>
      <c r="HU90">
        <v>0</v>
      </c>
      <c r="HV90">
        <v>0</v>
      </c>
      <c r="HW90">
        <v>0</v>
      </c>
      <c r="HX90">
        <v>0</v>
      </c>
      <c r="HY90" t="s">
        <v>421</v>
      </c>
      <c r="HZ90" t="s">
        <v>422</v>
      </c>
      <c r="IA90" t="s">
        <v>423</v>
      </c>
      <c r="IB90" t="s">
        <v>423</v>
      </c>
      <c r="IC90" t="s">
        <v>423</v>
      </c>
      <c r="ID90" t="s">
        <v>423</v>
      </c>
      <c r="IE90">
        <v>0</v>
      </c>
      <c r="IF90">
        <v>100</v>
      </c>
      <c r="IG90">
        <v>100</v>
      </c>
      <c r="IH90">
        <v>-3.97</v>
      </c>
      <c r="II90">
        <v>-0.0788</v>
      </c>
      <c r="IJ90">
        <v>-1.577111384215205</v>
      </c>
      <c r="IK90">
        <v>-0.002609718516926934</v>
      </c>
      <c r="IL90">
        <v>7.477057286243006E-07</v>
      </c>
      <c r="IM90">
        <v>-2.446628426827821E-10</v>
      </c>
      <c r="IN90">
        <v>-0.2036813970316619</v>
      </c>
      <c r="IO90">
        <v>-0.007460779758470672</v>
      </c>
      <c r="IP90">
        <v>0.0009378809001863145</v>
      </c>
      <c r="IQ90">
        <v>-1.681860573090938E-05</v>
      </c>
      <c r="IR90">
        <v>18</v>
      </c>
      <c r="IS90">
        <v>2242</v>
      </c>
      <c r="IT90">
        <v>1</v>
      </c>
      <c r="IU90">
        <v>24</v>
      </c>
      <c r="IV90">
        <v>2504.2</v>
      </c>
      <c r="IW90">
        <v>2504.3</v>
      </c>
      <c r="IX90">
        <v>2.47192</v>
      </c>
      <c r="IY90">
        <v>2.20093</v>
      </c>
      <c r="IZ90">
        <v>1.39648</v>
      </c>
      <c r="JA90">
        <v>2.34497</v>
      </c>
      <c r="JB90">
        <v>1.49536</v>
      </c>
      <c r="JC90">
        <v>2.30591</v>
      </c>
      <c r="JD90">
        <v>34.0092</v>
      </c>
      <c r="JE90">
        <v>14.9726</v>
      </c>
      <c r="JF90">
        <v>18</v>
      </c>
      <c r="JG90">
        <v>517.638</v>
      </c>
      <c r="JH90">
        <v>452.286</v>
      </c>
      <c r="JI90">
        <v>24.9994</v>
      </c>
      <c r="JJ90">
        <v>26.5249</v>
      </c>
      <c r="JK90">
        <v>30.0001</v>
      </c>
      <c r="JL90">
        <v>26.472</v>
      </c>
      <c r="JM90">
        <v>26.4037</v>
      </c>
      <c r="JN90">
        <v>49.4669</v>
      </c>
      <c r="JO90">
        <v>24.9343</v>
      </c>
      <c r="JP90">
        <v>64.3237</v>
      </c>
      <c r="JQ90">
        <v>25</v>
      </c>
      <c r="JR90">
        <v>1242.56</v>
      </c>
      <c r="JS90">
        <v>18.53</v>
      </c>
      <c r="JT90">
        <v>100.616</v>
      </c>
      <c r="JU90">
        <v>100.716</v>
      </c>
    </row>
    <row r="91" spans="1:281">
      <c r="A91">
        <v>75</v>
      </c>
      <c r="B91">
        <v>1659112819.6</v>
      </c>
      <c r="C91">
        <v>461.5</v>
      </c>
      <c r="D91" t="s">
        <v>573</v>
      </c>
      <c r="E91" t="s">
        <v>574</v>
      </c>
      <c r="F91">
        <v>5</v>
      </c>
      <c r="G91" t="s">
        <v>415</v>
      </c>
      <c r="H91" t="s">
        <v>416</v>
      </c>
      <c r="I91">
        <v>1659112811.814285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1250.200274442609</v>
      </c>
      <c r="AK91">
        <v>1190.312848484848</v>
      </c>
      <c r="AL91">
        <v>3.40711580232405</v>
      </c>
      <c r="AM91">
        <v>65.00448903359681</v>
      </c>
      <c r="AN91">
        <f>(AP91 - AO91 + DI91*1E3/(8.314*(DK91+273.15)) * AR91/DH91 * AQ91) * DH91/(100*CV91) * 1000/(1000 - AP91)</f>
        <v>0</v>
      </c>
      <c r="AO91">
        <v>18.52008143757576</v>
      </c>
      <c r="AP91">
        <v>23.50799515151516</v>
      </c>
      <c r="AQ91">
        <v>0.006662173160163615</v>
      </c>
      <c r="AR91">
        <v>88.8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417</v>
      </c>
      <c r="AY91" t="s">
        <v>417</v>
      </c>
      <c r="AZ91">
        <v>0</v>
      </c>
      <c r="BA91">
        <v>0</v>
      </c>
      <c r="BB91">
        <f>1-AZ91/BA91</f>
        <v>0</v>
      </c>
      <c r="BC91">
        <v>0</v>
      </c>
      <c r="BD91" t="s">
        <v>417</v>
      </c>
      <c r="BE91" t="s">
        <v>417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418</v>
      </c>
      <c r="CY91">
        <v>2</v>
      </c>
      <c r="CZ91" t="b">
        <v>1</v>
      </c>
      <c r="DA91">
        <v>1659112811.814285</v>
      </c>
      <c r="DB91">
        <v>1138.0425</v>
      </c>
      <c r="DC91">
        <v>1210.871071428571</v>
      </c>
      <c r="DD91">
        <v>23.48554285714286</v>
      </c>
      <c r="DE91">
        <v>18.46940357142858</v>
      </c>
      <c r="DF91">
        <v>1141.99</v>
      </c>
      <c r="DG91">
        <v>23.56431428571429</v>
      </c>
      <c r="DH91">
        <v>500.034</v>
      </c>
      <c r="DI91">
        <v>90.73484999999998</v>
      </c>
      <c r="DJ91">
        <v>0.09993650714285715</v>
      </c>
      <c r="DK91">
        <v>27.23510714285714</v>
      </c>
      <c r="DL91">
        <v>27.25509642857143</v>
      </c>
      <c r="DM91">
        <v>999.9000000000002</v>
      </c>
      <c r="DN91">
        <v>0</v>
      </c>
      <c r="DO91">
        <v>0</v>
      </c>
      <c r="DP91">
        <v>10006.38035714286</v>
      </c>
      <c r="DQ91">
        <v>0</v>
      </c>
      <c r="DR91">
        <v>7.764117500000002</v>
      </c>
      <c r="DS91">
        <v>-72.8291357142857</v>
      </c>
      <c r="DT91">
        <v>1165.412857142857</v>
      </c>
      <c r="DU91">
        <v>1233.656071428572</v>
      </c>
      <c r="DV91">
        <v>5.016145000000001</v>
      </c>
      <c r="DW91">
        <v>1210.871071428571</v>
      </c>
      <c r="DX91">
        <v>18.46940357142858</v>
      </c>
      <c r="DY91">
        <v>2.130957857142858</v>
      </c>
      <c r="DZ91">
        <v>1.675818571428571</v>
      </c>
      <c r="EA91">
        <v>18.45248928571429</v>
      </c>
      <c r="EB91">
        <v>14.67419285714286</v>
      </c>
      <c r="EC91">
        <v>2000.018928571428</v>
      </c>
      <c r="ED91">
        <v>0.9799959285714287</v>
      </c>
      <c r="EE91">
        <v>0.02000423571428572</v>
      </c>
      <c r="EF91">
        <v>0</v>
      </c>
      <c r="EG91">
        <v>740.021</v>
      </c>
      <c r="EH91">
        <v>5.00097</v>
      </c>
      <c r="EI91">
        <v>14743.83214285715</v>
      </c>
      <c r="EJ91">
        <v>16707.725</v>
      </c>
      <c r="EK91">
        <v>37.687</v>
      </c>
      <c r="EL91">
        <v>38.125</v>
      </c>
      <c r="EM91">
        <v>37.562</v>
      </c>
      <c r="EN91">
        <v>37.875</v>
      </c>
      <c r="EO91">
        <v>38.375</v>
      </c>
      <c r="EP91">
        <v>1955.108571428571</v>
      </c>
      <c r="EQ91">
        <v>39.91</v>
      </c>
      <c r="ER91">
        <v>0</v>
      </c>
      <c r="ES91">
        <v>1659112819.4</v>
      </c>
      <c r="ET91">
        <v>0</v>
      </c>
      <c r="EU91">
        <v>739.9887199999998</v>
      </c>
      <c r="EV91">
        <v>-2.121615371708028</v>
      </c>
      <c r="EW91">
        <v>-40.37692304827334</v>
      </c>
      <c r="EX91">
        <v>14743.608</v>
      </c>
      <c r="EY91">
        <v>15</v>
      </c>
      <c r="EZ91">
        <v>0</v>
      </c>
      <c r="FA91" t="s">
        <v>419</v>
      </c>
      <c r="FB91">
        <v>1658962562</v>
      </c>
      <c r="FC91">
        <v>1658962559</v>
      </c>
      <c r="FD91">
        <v>0</v>
      </c>
      <c r="FE91">
        <v>0.025</v>
      </c>
      <c r="FF91">
        <v>-0.013</v>
      </c>
      <c r="FG91">
        <v>-1.97</v>
      </c>
      <c r="FH91">
        <v>-0.111</v>
      </c>
      <c r="FI91">
        <v>420</v>
      </c>
      <c r="FJ91">
        <v>18</v>
      </c>
      <c r="FK91">
        <v>0.6899999999999999</v>
      </c>
      <c r="FL91">
        <v>0.5</v>
      </c>
      <c r="FM91">
        <v>-72.813755</v>
      </c>
      <c r="FN91">
        <v>-0.06905966228890455</v>
      </c>
      <c r="FO91">
        <v>0.07044343102802381</v>
      </c>
      <c r="FP91">
        <v>1</v>
      </c>
      <c r="FQ91">
        <v>739.9541176470589</v>
      </c>
      <c r="FR91">
        <v>0.4061115354223145</v>
      </c>
      <c r="FS91">
        <v>0.2876462047383096</v>
      </c>
      <c r="FT91">
        <v>1</v>
      </c>
      <c r="FU91">
        <v>5.038709</v>
      </c>
      <c r="FV91">
        <v>-0.4756964352720475</v>
      </c>
      <c r="FW91">
        <v>0.0480095980924647</v>
      </c>
      <c r="FX91">
        <v>0</v>
      </c>
      <c r="FY91">
        <v>2</v>
      </c>
      <c r="FZ91">
        <v>3</v>
      </c>
      <c r="GA91" t="s">
        <v>431</v>
      </c>
      <c r="GB91">
        <v>2.98317</v>
      </c>
      <c r="GC91">
        <v>2.71586</v>
      </c>
      <c r="GD91">
        <v>0.191184</v>
      </c>
      <c r="GE91">
        <v>0.196237</v>
      </c>
      <c r="GF91">
        <v>0.106294</v>
      </c>
      <c r="GG91">
        <v>0.0882035</v>
      </c>
      <c r="GH91">
        <v>25609.1</v>
      </c>
      <c r="GI91">
        <v>25580.4</v>
      </c>
      <c r="GJ91">
        <v>29426</v>
      </c>
      <c r="GK91">
        <v>29432</v>
      </c>
      <c r="GL91">
        <v>34829.4</v>
      </c>
      <c r="GM91">
        <v>35672</v>
      </c>
      <c r="GN91">
        <v>41441.6</v>
      </c>
      <c r="GO91">
        <v>41933</v>
      </c>
      <c r="GP91">
        <v>1.95562</v>
      </c>
      <c r="GQ91">
        <v>1.9231</v>
      </c>
      <c r="GR91">
        <v>0.102758</v>
      </c>
      <c r="GS91">
        <v>0</v>
      </c>
      <c r="GT91">
        <v>25.5606</v>
      </c>
      <c r="GU91">
        <v>999.9</v>
      </c>
      <c r="GV91">
        <v>52.6</v>
      </c>
      <c r="GW91">
        <v>29.5</v>
      </c>
      <c r="GX91">
        <v>23.9955</v>
      </c>
      <c r="GY91">
        <v>63.0024</v>
      </c>
      <c r="GZ91">
        <v>33.6939</v>
      </c>
      <c r="HA91">
        <v>1</v>
      </c>
      <c r="HB91">
        <v>-0.0662195</v>
      </c>
      <c r="HC91">
        <v>0.374877</v>
      </c>
      <c r="HD91">
        <v>20.3845</v>
      </c>
      <c r="HE91">
        <v>5.21789</v>
      </c>
      <c r="HF91">
        <v>12.0099</v>
      </c>
      <c r="HG91">
        <v>4.98915</v>
      </c>
      <c r="HH91">
        <v>3.28858</v>
      </c>
      <c r="HI91">
        <v>9999</v>
      </c>
      <c r="HJ91">
        <v>9999</v>
      </c>
      <c r="HK91">
        <v>9999</v>
      </c>
      <c r="HL91">
        <v>172.4</v>
      </c>
      <c r="HM91">
        <v>1.86708</v>
      </c>
      <c r="HN91">
        <v>1.86615</v>
      </c>
      <c r="HO91">
        <v>1.86564</v>
      </c>
      <c r="HP91">
        <v>1.86555</v>
      </c>
      <c r="HQ91">
        <v>1.86737</v>
      </c>
      <c r="HR91">
        <v>1.86993</v>
      </c>
      <c r="HS91">
        <v>1.86854</v>
      </c>
      <c r="HT91">
        <v>1.86997</v>
      </c>
      <c r="HU91">
        <v>0</v>
      </c>
      <c r="HV91">
        <v>0</v>
      </c>
      <c r="HW91">
        <v>0</v>
      </c>
      <c r="HX91">
        <v>0</v>
      </c>
      <c r="HY91" t="s">
        <v>421</v>
      </c>
      <c r="HZ91" t="s">
        <v>422</v>
      </c>
      <c r="IA91" t="s">
        <v>423</v>
      </c>
      <c r="IB91" t="s">
        <v>423</v>
      </c>
      <c r="IC91" t="s">
        <v>423</v>
      </c>
      <c r="ID91" t="s">
        <v>423</v>
      </c>
      <c r="IE91">
        <v>0</v>
      </c>
      <c r="IF91">
        <v>100</v>
      </c>
      <c r="IG91">
        <v>100</v>
      </c>
      <c r="IH91">
        <v>-3.99</v>
      </c>
      <c r="II91">
        <v>-0.0785</v>
      </c>
      <c r="IJ91">
        <v>-1.577111384215205</v>
      </c>
      <c r="IK91">
        <v>-0.002609718516926934</v>
      </c>
      <c r="IL91">
        <v>7.477057286243006E-07</v>
      </c>
      <c r="IM91">
        <v>-2.446628426827821E-10</v>
      </c>
      <c r="IN91">
        <v>-0.2036813970316619</v>
      </c>
      <c r="IO91">
        <v>-0.007460779758470672</v>
      </c>
      <c r="IP91">
        <v>0.0009378809001863145</v>
      </c>
      <c r="IQ91">
        <v>-1.681860573090938E-05</v>
      </c>
      <c r="IR91">
        <v>18</v>
      </c>
      <c r="IS91">
        <v>2242</v>
      </c>
      <c r="IT91">
        <v>1</v>
      </c>
      <c r="IU91">
        <v>24</v>
      </c>
      <c r="IV91">
        <v>2504.3</v>
      </c>
      <c r="IW91">
        <v>2504.3</v>
      </c>
      <c r="IX91">
        <v>2.50122</v>
      </c>
      <c r="IY91">
        <v>2.18994</v>
      </c>
      <c r="IZ91">
        <v>1.39648</v>
      </c>
      <c r="JA91">
        <v>2.34497</v>
      </c>
      <c r="JB91">
        <v>1.49536</v>
      </c>
      <c r="JC91">
        <v>2.38525</v>
      </c>
      <c r="JD91">
        <v>34.0092</v>
      </c>
      <c r="JE91">
        <v>14.9901</v>
      </c>
      <c r="JF91">
        <v>18</v>
      </c>
      <c r="JG91">
        <v>517.562</v>
      </c>
      <c r="JH91">
        <v>452.209</v>
      </c>
      <c r="JI91">
        <v>24.9996</v>
      </c>
      <c r="JJ91">
        <v>26.5249</v>
      </c>
      <c r="JK91">
        <v>30.0001</v>
      </c>
      <c r="JL91">
        <v>26.4726</v>
      </c>
      <c r="JM91">
        <v>26.4037</v>
      </c>
      <c r="JN91">
        <v>50.0461</v>
      </c>
      <c r="JO91">
        <v>24.9343</v>
      </c>
      <c r="JP91">
        <v>64.3237</v>
      </c>
      <c r="JQ91">
        <v>25</v>
      </c>
      <c r="JR91">
        <v>1255.99</v>
      </c>
      <c r="JS91">
        <v>18.5167</v>
      </c>
      <c r="JT91">
        <v>100.617</v>
      </c>
      <c r="JU91">
        <v>100.717</v>
      </c>
    </row>
    <row r="92" spans="1:281">
      <c r="A92">
        <v>76</v>
      </c>
      <c r="B92">
        <v>1659112824.6</v>
      </c>
      <c r="C92">
        <v>466.5</v>
      </c>
      <c r="D92" t="s">
        <v>575</v>
      </c>
      <c r="E92" t="s">
        <v>576</v>
      </c>
      <c r="F92">
        <v>5</v>
      </c>
      <c r="G92" t="s">
        <v>415</v>
      </c>
      <c r="H92" t="s">
        <v>416</v>
      </c>
      <c r="I92">
        <v>1659112817.1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1267.588387916844</v>
      </c>
      <c r="AK92">
        <v>1207.462787878788</v>
      </c>
      <c r="AL92">
        <v>3.417773490979649</v>
      </c>
      <c r="AM92">
        <v>65.00448903359681</v>
      </c>
      <c r="AN92">
        <f>(AP92 - AO92 + DI92*1E3/(8.314*(DK92+273.15)) * AR92/DH92 * AQ92) * DH92/(100*CV92) * 1000/(1000 - AP92)</f>
        <v>0</v>
      </c>
      <c r="AO92">
        <v>18.50994643484849</v>
      </c>
      <c r="AP92">
        <v>23.52606242424241</v>
      </c>
      <c r="AQ92">
        <v>0.001785670995673754</v>
      </c>
      <c r="AR92">
        <v>88.8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417</v>
      </c>
      <c r="AY92" t="s">
        <v>417</v>
      </c>
      <c r="AZ92">
        <v>0</v>
      </c>
      <c r="BA92">
        <v>0</v>
      </c>
      <c r="BB92">
        <f>1-AZ92/BA92</f>
        <v>0</v>
      </c>
      <c r="BC92">
        <v>0</v>
      </c>
      <c r="BD92" t="s">
        <v>417</v>
      </c>
      <c r="BE92" t="s">
        <v>417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418</v>
      </c>
      <c r="CY92">
        <v>2</v>
      </c>
      <c r="CZ92" t="b">
        <v>1</v>
      </c>
      <c r="DA92">
        <v>1659112817.1</v>
      </c>
      <c r="DB92">
        <v>1155.70962962963</v>
      </c>
      <c r="DC92">
        <v>1228.66</v>
      </c>
      <c r="DD92">
        <v>23.49655925925926</v>
      </c>
      <c r="DE92">
        <v>18.50091481481482</v>
      </c>
      <c r="DF92">
        <v>1159.69</v>
      </c>
      <c r="DG92">
        <v>23.57522962962963</v>
      </c>
      <c r="DH92">
        <v>500.0514074074074</v>
      </c>
      <c r="DI92">
        <v>90.73482592592596</v>
      </c>
      <c r="DJ92">
        <v>0.1000324037037037</v>
      </c>
      <c r="DK92">
        <v>27.23548888888889</v>
      </c>
      <c r="DL92">
        <v>27.24933703703703</v>
      </c>
      <c r="DM92">
        <v>999.9000000000001</v>
      </c>
      <c r="DN92">
        <v>0</v>
      </c>
      <c r="DO92">
        <v>0</v>
      </c>
      <c r="DP92">
        <v>10002.84703703704</v>
      </c>
      <c r="DQ92">
        <v>0</v>
      </c>
      <c r="DR92">
        <v>7.757889259259259</v>
      </c>
      <c r="DS92">
        <v>-72.95005925925926</v>
      </c>
      <c r="DT92">
        <v>1183.518888888889</v>
      </c>
      <c r="DU92">
        <v>1251.81962962963</v>
      </c>
      <c r="DV92">
        <v>4.995644444444445</v>
      </c>
      <c r="DW92">
        <v>1228.66</v>
      </c>
      <c r="DX92">
        <v>18.50091481481482</v>
      </c>
      <c r="DY92">
        <v>2.131955925925926</v>
      </c>
      <c r="DZ92">
        <v>1.678677777777778</v>
      </c>
      <c r="EA92">
        <v>18.45996296296296</v>
      </c>
      <c r="EB92">
        <v>14.70062592592593</v>
      </c>
      <c r="EC92">
        <v>2000.008148148148</v>
      </c>
      <c r="ED92">
        <v>0.9799960000000001</v>
      </c>
      <c r="EE92">
        <v>0.02000416666666667</v>
      </c>
      <c r="EF92">
        <v>0</v>
      </c>
      <c r="EG92">
        <v>739.791962962963</v>
      </c>
      <c r="EH92">
        <v>5.00097</v>
      </c>
      <c r="EI92">
        <v>14739.05185185185</v>
      </c>
      <c r="EJ92">
        <v>16707.62962962963</v>
      </c>
      <c r="EK92">
        <v>37.687</v>
      </c>
      <c r="EL92">
        <v>38.125</v>
      </c>
      <c r="EM92">
        <v>37.562</v>
      </c>
      <c r="EN92">
        <v>37.875</v>
      </c>
      <c r="EO92">
        <v>38.375</v>
      </c>
      <c r="EP92">
        <v>1955.098148148148</v>
      </c>
      <c r="EQ92">
        <v>39.91</v>
      </c>
      <c r="ER92">
        <v>0</v>
      </c>
      <c r="ES92">
        <v>1659112824.8</v>
      </c>
      <c r="ET92">
        <v>0</v>
      </c>
      <c r="EU92">
        <v>739.7248076923078</v>
      </c>
      <c r="EV92">
        <v>-4.452888881777312</v>
      </c>
      <c r="EW92">
        <v>-84.90598294728498</v>
      </c>
      <c r="EX92">
        <v>14738.53461538462</v>
      </c>
      <c r="EY92">
        <v>15</v>
      </c>
      <c r="EZ92">
        <v>0</v>
      </c>
      <c r="FA92" t="s">
        <v>419</v>
      </c>
      <c r="FB92">
        <v>1658962562</v>
      </c>
      <c r="FC92">
        <v>1658962559</v>
      </c>
      <c r="FD92">
        <v>0</v>
      </c>
      <c r="FE92">
        <v>0.025</v>
      </c>
      <c r="FF92">
        <v>-0.013</v>
      </c>
      <c r="FG92">
        <v>-1.97</v>
      </c>
      <c r="FH92">
        <v>-0.111</v>
      </c>
      <c r="FI92">
        <v>420</v>
      </c>
      <c r="FJ92">
        <v>18</v>
      </c>
      <c r="FK92">
        <v>0.6899999999999999</v>
      </c>
      <c r="FL92">
        <v>0.5</v>
      </c>
      <c r="FM92">
        <v>-72.90777073170732</v>
      </c>
      <c r="FN92">
        <v>-1.195108013937138</v>
      </c>
      <c r="FO92">
        <v>0.1643851786148775</v>
      </c>
      <c r="FP92">
        <v>0</v>
      </c>
      <c r="FQ92">
        <v>739.8663235294117</v>
      </c>
      <c r="FR92">
        <v>-2.686829634975806</v>
      </c>
      <c r="FS92">
        <v>0.3913182637751738</v>
      </c>
      <c r="FT92">
        <v>0</v>
      </c>
      <c r="FU92">
        <v>5.016906829268293</v>
      </c>
      <c r="FV92">
        <v>-0.2760556097560989</v>
      </c>
      <c r="FW92">
        <v>0.03822096330926156</v>
      </c>
      <c r="FX92">
        <v>0</v>
      </c>
      <c r="FY92">
        <v>0</v>
      </c>
      <c r="FZ92">
        <v>3</v>
      </c>
      <c r="GA92" t="s">
        <v>462</v>
      </c>
      <c r="GB92">
        <v>2.98322</v>
      </c>
      <c r="GC92">
        <v>2.71566</v>
      </c>
      <c r="GD92">
        <v>0.192906</v>
      </c>
      <c r="GE92">
        <v>0.197908</v>
      </c>
      <c r="GF92">
        <v>0.106348</v>
      </c>
      <c r="GG92">
        <v>0.0881846</v>
      </c>
      <c r="GH92">
        <v>25554.3</v>
      </c>
      <c r="GI92">
        <v>25527.1</v>
      </c>
      <c r="GJ92">
        <v>29425.7</v>
      </c>
      <c r="GK92">
        <v>29431.8</v>
      </c>
      <c r="GL92">
        <v>34826.8</v>
      </c>
      <c r="GM92">
        <v>35672.5</v>
      </c>
      <c r="GN92">
        <v>41441</v>
      </c>
      <c r="GO92">
        <v>41932.7</v>
      </c>
      <c r="GP92">
        <v>1.95562</v>
      </c>
      <c r="GQ92">
        <v>1.92308</v>
      </c>
      <c r="GR92">
        <v>0.102989</v>
      </c>
      <c r="GS92">
        <v>0</v>
      </c>
      <c r="GT92">
        <v>25.5558</v>
      </c>
      <c r="GU92">
        <v>999.9</v>
      </c>
      <c r="GV92">
        <v>52.5</v>
      </c>
      <c r="GW92">
        <v>29.5</v>
      </c>
      <c r="GX92">
        <v>23.9531</v>
      </c>
      <c r="GY92">
        <v>63.3724</v>
      </c>
      <c r="GZ92">
        <v>33.3413</v>
      </c>
      <c r="HA92">
        <v>1</v>
      </c>
      <c r="HB92">
        <v>-0.06624240000000001</v>
      </c>
      <c r="HC92">
        <v>0.374161</v>
      </c>
      <c r="HD92">
        <v>20.3845</v>
      </c>
      <c r="HE92">
        <v>5.21864</v>
      </c>
      <c r="HF92">
        <v>12.0099</v>
      </c>
      <c r="HG92">
        <v>4.9895</v>
      </c>
      <c r="HH92">
        <v>3.28865</v>
      </c>
      <c r="HI92">
        <v>9999</v>
      </c>
      <c r="HJ92">
        <v>9999</v>
      </c>
      <c r="HK92">
        <v>9999</v>
      </c>
      <c r="HL92">
        <v>172.4</v>
      </c>
      <c r="HM92">
        <v>1.86707</v>
      </c>
      <c r="HN92">
        <v>1.86615</v>
      </c>
      <c r="HO92">
        <v>1.86563</v>
      </c>
      <c r="HP92">
        <v>1.86554</v>
      </c>
      <c r="HQ92">
        <v>1.86737</v>
      </c>
      <c r="HR92">
        <v>1.86991</v>
      </c>
      <c r="HS92">
        <v>1.86856</v>
      </c>
      <c r="HT92">
        <v>1.86996</v>
      </c>
      <c r="HU92">
        <v>0</v>
      </c>
      <c r="HV92">
        <v>0</v>
      </c>
      <c r="HW92">
        <v>0</v>
      </c>
      <c r="HX92">
        <v>0</v>
      </c>
      <c r="HY92" t="s">
        <v>421</v>
      </c>
      <c r="HZ92" t="s">
        <v>422</v>
      </c>
      <c r="IA92" t="s">
        <v>423</v>
      </c>
      <c r="IB92" t="s">
        <v>423</v>
      </c>
      <c r="IC92" t="s">
        <v>423</v>
      </c>
      <c r="ID92" t="s">
        <v>423</v>
      </c>
      <c r="IE92">
        <v>0</v>
      </c>
      <c r="IF92">
        <v>100</v>
      </c>
      <c r="IG92">
        <v>100</v>
      </c>
      <c r="IH92">
        <v>-4.02</v>
      </c>
      <c r="II92">
        <v>-0.0784</v>
      </c>
      <c r="IJ92">
        <v>-1.577111384215205</v>
      </c>
      <c r="IK92">
        <v>-0.002609718516926934</v>
      </c>
      <c r="IL92">
        <v>7.477057286243006E-07</v>
      </c>
      <c r="IM92">
        <v>-2.446628426827821E-10</v>
      </c>
      <c r="IN92">
        <v>-0.2036813970316619</v>
      </c>
      <c r="IO92">
        <v>-0.007460779758470672</v>
      </c>
      <c r="IP92">
        <v>0.0009378809001863145</v>
      </c>
      <c r="IQ92">
        <v>-1.681860573090938E-05</v>
      </c>
      <c r="IR92">
        <v>18</v>
      </c>
      <c r="IS92">
        <v>2242</v>
      </c>
      <c r="IT92">
        <v>1</v>
      </c>
      <c r="IU92">
        <v>24</v>
      </c>
      <c r="IV92">
        <v>2504.4</v>
      </c>
      <c r="IW92">
        <v>2504.4</v>
      </c>
      <c r="IX92">
        <v>2.52563</v>
      </c>
      <c r="IY92">
        <v>2.19604</v>
      </c>
      <c r="IZ92">
        <v>1.39648</v>
      </c>
      <c r="JA92">
        <v>2.34375</v>
      </c>
      <c r="JB92">
        <v>1.49536</v>
      </c>
      <c r="JC92">
        <v>2.39746</v>
      </c>
      <c r="JD92">
        <v>34.0092</v>
      </c>
      <c r="JE92">
        <v>14.9901</v>
      </c>
      <c r="JF92">
        <v>18</v>
      </c>
      <c r="JG92">
        <v>517.542</v>
      </c>
      <c r="JH92">
        <v>452.194</v>
      </c>
      <c r="JI92">
        <v>24.9997</v>
      </c>
      <c r="JJ92">
        <v>26.5227</v>
      </c>
      <c r="JK92">
        <v>30</v>
      </c>
      <c r="JL92">
        <v>26.4704</v>
      </c>
      <c r="JM92">
        <v>26.4037</v>
      </c>
      <c r="JN92">
        <v>50.5415</v>
      </c>
      <c r="JO92">
        <v>24.9343</v>
      </c>
      <c r="JP92">
        <v>64.3237</v>
      </c>
      <c r="JQ92">
        <v>25</v>
      </c>
      <c r="JR92">
        <v>1276.04</v>
      </c>
      <c r="JS92">
        <v>18.5127</v>
      </c>
      <c r="JT92">
        <v>100.616</v>
      </c>
      <c r="JU92">
        <v>100.716</v>
      </c>
    </row>
    <row r="93" spans="1:281">
      <c r="A93">
        <v>77</v>
      </c>
      <c r="B93">
        <v>1659112829.6</v>
      </c>
      <c r="C93">
        <v>471.5</v>
      </c>
      <c r="D93" t="s">
        <v>577</v>
      </c>
      <c r="E93" t="s">
        <v>578</v>
      </c>
      <c r="F93">
        <v>5</v>
      </c>
      <c r="G93" t="s">
        <v>415</v>
      </c>
      <c r="H93" t="s">
        <v>416</v>
      </c>
      <c r="I93">
        <v>1659112821.814285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1284.677694303735</v>
      </c>
      <c r="AK93">
        <v>1224.782727272727</v>
      </c>
      <c r="AL93">
        <v>3.458796699973916</v>
      </c>
      <c r="AM93">
        <v>65.00448903359681</v>
      </c>
      <c r="AN93">
        <f>(AP93 - AO93 + DI93*1E3/(8.314*(DK93+273.15)) * AR93/DH93 * AQ93) * DH93/(100*CV93) * 1000/(1000 - AP93)</f>
        <v>0</v>
      </c>
      <c r="AO93">
        <v>18.50952678909091</v>
      </c>
      <c r="AP93">
        <v>23.5358109090909</v>
      </c>
      <c r="AQ93">
        <v>0.0003979874939869084</v>
      </c>
      <c r="AR93">
        <v>88.8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417</v>
      </c>
      <c r="AY93" t="s">
        <v>417</v>
      </c>
      <c r="AZ93">
        <v>0</v>
      </c>
      <c r="BA93">
        <v>0</v>
      </c>
      <c r="BB93">
        <f>1-AZ93/BA93</f>
        <v>0</v>
      </c>
      <c r="BC93">
        <v>0</v>
      </c>
      <c r="BD93" t="s">
        <v>417</v>
      </c>
      <c r="BE93" t="s">
        <v>417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418</v>
      </c>
      <c r="CY93">
        <v>2</v>
      </c>
      <c r="CZ93" t="b">
        <v>1</v>
      </c>
      <c r="DA93">
        <v>1659112821.814285</v>
      </c>
      <c r="DB93">
        <v>1171.477857142857</v>
      </c>
      <c r="DC93">
        <v>1244.554285714286</v>
      </c>
      <c r="DD93">
        <v>23.51453928571428</v>
      </c>
      <c r="DE93">
        <v>18.51265</v>
      </c>
      <c r="DF93">
        <v>1175.4875</v>
      </c>
      <c r="DG93">
        <v>23.59306428571429</v>
      </c>
      <c r="DH93">
        <v>500.0505</v>
      </c>
      <c r="DI93">
        <v>90.73566428571428</v>
      </c>
      <c r="DJ93">
        <v>0.09997697857142858</v>
      </c>
      <c r="DK93">
        <v>27.23664285714286</v>
      </c>
      <c r="DL93">
        <v>27.2426</v>
      </c>
      <c r="DM93">
        <v>999.9000000000002</v>
      </c>
      <c r="DN93">
        <v>0</v>
      </c>
      <c r="DO93">
        <v>0</v>
      </c>
      <c r="DP93">
        <v>10011.31857142857</v>
      </c>
      <c r="DQ93">
        <v>0</v>
      </c>
      <c r="DR93">
        <v>7.75664</v>
      </c>
      <c r="DS93">
        <v>-73.07660714285713</v>
      </c>
      <c r="DT93">
        <v>1199.688214285714</v>
      </c>
      <c r="DU93">
        <v>1268.028928571428</v>
      </c>
      <c r="DV93">
        <v>5.001891428571428</v>
      </c>
      <c r="DW93">
        <v>1244.554285714286</v>
      </c>
      <c r="DX93">
        <v>18.51265</v>
      </c>
      <c r="DY93">
        <v>2.133607142857143</v>
      </c>
      <c r="DZ93">
        <v>1.679757857142857</v>
      </c>
      <c r="EA93">
        <v>18.47231785714285</v>
      </c>
      <c r="EB93">
        <v>14.71061428571429</v>
      </c>
      <c r="EC93">
        <v>1999.983928571429</v>
      </c>
      <c r="ED93">
        <v>0.9799955000000001</v>
      </c>
      <c r="EE93">
        <v>0.02000465</v>
      </c>
      <c r="EF93">
        <v>0</v>
      </c>
      <c r="EG93">
        <v>739.4305714285713</v>
      </c>
      <c r="EH93">
        <v>5.00097</v>
      </c>
      <c r="EI93">
        <v>14733.08214285714</v>
      </c>
      <c r="EJ93">
        <v>16707.41785714286</v>
      </c>
      <c r="EK93">
        <v>37.687</v>
      </c>
      <c r="EL93">
        <v>38.125</v>
      </c>
      <c r="EM93">
        <v>37.562</v>
      </c>
      <c r="EN93">
        <v>37.86825</v>
      </c>
      <c r="EO93">
        <v>38.375</v>
      </c>
      <c r="EP93">
        <v>1955.073214285714</v>
      </c>
      <c r="EQ93">
        <v>39.91</v>
      </c>
      <c r="ER93">
        <v>0</v>
      </c>
      <c r="ES93">
        <v>1659112829.6</v>
      </c>
      <c r="ET93">
        <v>0</v>
      </c>
      <c r="EU93">
        <v>739.4056153846154</v>
      </c>
      <c r="EV93">
        <v>-4.579418797483711</v>
      </c>
      <c r="EW93">
        <v>-71.75726498391677</v>
      </c>
      <c r="EX93">
        <v>14732.69615384615</v>
      </c>
      <c r="EY93">
        <v>15</v>
      </c>
      <c r="EZ93">
        <v>0</v>
      </c>
      <c r="FA93" t="s">
        <v>419</v>
      </c>
      <c r="FB93">
        <v>1658962562</v>
      </c>
      <c r="FC93">
        <v>1658962559</v>
      </c>
      <c r="FD93">
        <v>0</v>
      </c>
      <c r="FE93">
        <v>0.025</v>
      </c>
      <c r="FF93">
        <v>-0.013</v>
      </c>
      <c r="FG93">
        <v>-1.97</v>
      </c>
      <c r="FH93">
        <v>-0.111</v>
      </c>
      <c r="FI93">
        <v>420</v>
      </c>
      <c r="FJ93">
        <v>18</v>
      </c>
      <c r="FK93">
        <v>0.6899999999999999</v>
      </c>
      <c r="FL93">
        <v>0.5</v>
      </c>
      <c r="FM93">
        <v>-72.98804146341463</v>
      </c>
      <c r="FN93">
        <v>-1.786120557491248</v>
      </c>
      <c r="FO93">
        <v>0.1995676081732815</v>
      </c>
      <c r="FP93">
        <v>0</v>
      </c>
      <c r="FQ93">
        <v>739.6118235294117</v>
      </c>
      <c r="FR93">
        <v>-4.110129860851572</v>
      </c>
      <c r="FS93">
        <v>0.4913552967880349</v>
      </c>
      <c r="FT93">
        <v>0</v>
      </c>
      <c r="FU93">
        <v>5.005078292682926</v>
      </c>
      <c r="FV93">
        <v>0.02734348432055867</v>
      </c>
      <c r="FW93">
        <v>0.02508182578860527</v>
      </c>
      <c r="FX93">
        <v>1</v>
      </c>
      <c r="FY93">
        <v>1</v>
      </c>
      <c r="FZ93">
        <v>3</v>
      </c>
      <c r="GA93" t="s">
        <v>426</v>
      </c>
      <c r="GB93">
        <v>2.98321</v>
      </c>
      <c r="GC93">
        <v>2.71568</v>
      </c>
      <c r="GD93">
        <v>0.194622</v>
      </c>
      <c r="GE93">
        <v>0.199545</v>
      </c>
      <c r="GF93">
        <v>0.106374</v>
      </c>
      <c r="GG93">
        <v>0.0881897</v>
      </c>
      <c r="GH93">
        <v>25500.1</v>
      </c>
      <c r="GI93">
        <v>25475</v>
      </c>
      <c r="GJ93">
        <v>29425.8</v>
      </c>
      <c r="GK93">
        <v>29431.8</v>
      </c>
      <c r="GL93">
        <v>34825.8</v>
      </c>
      <c r="GM93">
        <v>35672.4</v>
      </c>
      <c r="GN93">
        <v>41441.1</v>
      </c>
      <c r="GO93">
        <v>41932.8</v>
      </c>
      <c r="GP93">
        <v>1.95575</v>
      </c>
      <c r="GQ93">
        <v>1.92342</v>
      </c>
      <c r="GR93">
        <v>0.102423</v>
      </c>
      <c r="GS93">
        <v>0</v>
      </c>
      <c r="GT93">
        <v>25.5509</v>
      </c>
      <c r="GU93">
        <v>999.9</v>
      </c>
      <c r="GV93">
        <v>52.5</v>
      </c>
      <c r="GW93">
        <v>29.5</v>
      </c>
      <c r="GX93">
        <v>23.9499</v>
      </c>
      <c r="GY93">
        <v>63.2024</v>
      </c>
      <c r="GZ93">
        <v>33.4014</v>
      </c>
      <c r="HA93">
        <v>1</v>
      </c>
      <c r="HB93">
        <v>-0.06628050000000001</v>
      </c>
      <c r="HC93">
        <v>0.372993</v>
      </c>
      <c r="HD93">
        <v>20.3846</v>
      </c>
      <c r="HE93">
        <v>5.21909</v>
      </c>
      <c r="HF93">
        <v>12.0099</v>
      </c>
      <c r="HG93">
        <v>4.98955</v>
      </c>
      <c r="HH93">
        <v>3.28865</v>
      </c>
      <c r="HI93">
        <v>9999</v>
      </c>
      <c r="HJ93">
        <v>9999</v>
      </c>
      <c r="HK93">
        <v>9999</v>
      </c>
      <c r="HL93">
        <v>172.4</v>
      </c>
      <c r="HM93">
        <v>1.86708</v>
      </c>
      <c r="HN93">
        <v>1.86615</v>
      </c>
      <c r="HO93">
        <v>1.86565</v>
      </c>
      <c r="HP93">
        <v>1.86554</v>
      </c>
      <c r="HQ93">
        <v>1.86737</v>
      </c>
      <c r="HR93">
        <v>1.86994</v>
      </c>
      <c r="HS93">
        <v>1.86858</v>
      </c>
      <c r="HT93">
        <v>1.86996</v>
      </c>
      <c r="HU93">
        <v>0</v>
      </c>
      <c r="HV93">
        <v>0</v>
      </c>
      <c r="HW93">
        <v>0</v>
      </c>
      <c r="HX93">
        <v>0</v>
      </c>
      <c r="HY93" t="s">
        <v>421</v>
      </c>
      <c r="HZ93" t="s">
        <v>422</v>
      </c>
      <c r="IA93" t="s">
        <v>423</v>
      </c>
      <c r="IB93" t="s">
        <v>423</v>
      </c>
      <c r="IC93" t="s">
        <v>423</v>
      </c>
      <c r="ID93" t="s">
        <v>423</v>
      </c>
      <c r="IE93">
        <v>0</v>
      </c>
      <c r="IF93">
        <v>100</v>
      </c>
      <c r="IG93">
        <v>100</v>
      </c>
      <c r="IH93">
        <v>-4.06</v>
      </c>
      <c r="II93">
        <v>-0.07829999999999999</v>
      </c>
      <c r="IJ93">
        <v>-1.577111384215205</v>
      </c>
      <c r="IK93">
        <v>-0.002609718516926934</v>
      </c>
      <c r="IL93">
        <v>7.477057286243006E-07</v>
      </c>
      <c r="IM93">
        <v>-2.446628426827821E-10</v>
      </c>
      <c r="IN93">
        <v>-0.2036813970316619</v>
      </c>
      <c r="IO93">
        <v>-0.007460779758470672</v>
      </c>
      <c r="IP93">
        <v>0.0009378809001863145</v>
      </c>
      <c r="IQ93">
        <v>-1.681860573090938E-05</v>
      </c>
      <c r="IR93">
        <v>18</v>
      </c>
      <c r="IS93">
        <v>2242</v>
      </c>
      <c r="IT93">
        <v>1</v>
      </c>
      <c r="IU93">
        <v>24</v>
      </c>
      <c r="IV93">
        <v>2504.5</v>
      </c>
      <c r="IW93">
        <v>2504.5</v>
      </c>
      <c r="IX93">
        <v>2.55371</v>
      </c>
      <c r="IY93">
        <v>2.20093</v>
      </c>
      <c r="IZ93">
        <v>1.39648</v>
      </c>
      <c r="JA93">
        <v>2.34375</v>
      </c>
      <c r="JB93">
        <v>1.49536</v>
      </c>
      <c r="JC93">
        <v>2.31567</v>
      </c>
      <c r="JD93">
        <v>34.0092</v>
      </c>
      <c r="JE93">
        <v>14.9638</v>
      </c>
      <c r="JF93">
        <v>18</v>
      </c>
      <c r="JG93">
        <v>517.623</v>
      </c>
      <c r="JH93">
        <v>452.41</v>
      </c>
      <c r="JI93">
        <v>24.9997</v>
      </c>
      <c r="JJ93">
        <v>26.5227</v>
      </c>
      <c r="JK93">
        <v>30.0001</v>
      </c>
      <c r="JL93">
        <v>26.4704</v>
      </c>
      <c r="JM93">
        <v>26.4037</v>
      </c>
      <c r="JN93">
        <v>51.1121</v>
      </c>
      <c r="JO93">
        <v>24.9343</v>
      </c>
      <c r="JP93">
        <v>64.3237</v>
      </c>
      <c r="JQ93">
        <v>25</v>
      </c>
      <c r="JR93">
        <v>1289.4</v>
      </c>
      <c r="JS93">
        <v>18.5127</v>
      </c>
      <c r="JT93">
        <v>100.616</v>
      </c>
      <c r="JU93">
        <v>100.716</v>
      </c>
    </row>
    <row r="94" spans="1:281">
      <c r="A94">
        <v>78</v>
      </c>
      <c r="B94">
        <v>1659112834.6</v>
      </c>
      <c r="C94">
        <v>476.5</v>
      </c>
      <c r="D94" t="s">
        <v>579</v>
      </c>
      <c r="E94" t="s">
        <v>580</v>
      </c>
      <c r="F94">
        <v>5</v>
      </c>
      <c r="G94" t="s">
        <v>415</v>
      </c>
      <c r="H94" t="s">
        <v>416</v>
      </c>
      <c r="I94">
        <v>1659112827.1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1301.759915813164</v>
      </c>
      <c r="AK94">
        <v>1241.889333333333</v>
      </c>
      <c r="AL94">
        <v>3.438045690042285</v>
      </c>
      <c r="AM94">
        <v>65.00448903359681</v>
      </c>
      <c r="AN94">
        <f>(AP94 - AO94 + DI94*1E3/(8.314*(DK94+273.15)) * AR94/DH94 * AQ94) * DH94/(100*CV94) * 1000/(1000 - AP94)</f>
        <v>0</v>
      </c>
      <c r="AO94">
        <v>18.51091171212122</v>
      </c>
      <c r="AP94">
        <v>23.54229333333332</v>
      </c>
      <c r="AQ94">
        <v>7.072108843536942E-05</v>
      </c>
      <c r="AR94">
        <v>88.8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417</v>
      </c>
      <c r="AY94" t="s">
        <v>417</v>
      </c>
      <c r="AZ94">
        <v>0</v>
      </c>
      <c r="BA94">
        <v>0</v>
      </c>
      <c r="BB94">
        <f>1-AZ94/BA94</f>
        <v>0</v>
      </c>
      <c r="BC94">
        <v>0</v>
      </c>
      <c r="BD94" t="s">
        <v>417</v>
      </c>
      <c r="BE94" t="s">
        <v>417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418</v>
      </c>
      <c r="CY94">
        <v>2</v>
      </c>
      <c r="CZ94" t="b">
        <v>1</v>
      </c>
      <c r="DA94">
        <v>1659112827.1</v>
      </c>
      <c r="DB94">
        <v>1189.186296296296</v>
      </c>
      <c r="DC94">
        <v>1262.374814814815</v>
      </c>
      <c r="DD94">
        <v>23.53050740740741</v>
      </c>
      <c r="DE94">
        <v>18.51028148148148</v>
      </c>
      <c r="DF94">
        <v>1193.228888888889</v>
      </c>
      <c r="DG94">
        <v>23.60888888888889</v>
      </c>
      <c r="DH94">
        <v>500.0529259259259</v>
      </c>
      <c r="DI94">
        <v>90.73523333333333</v>
      </c>
      <c r="DJ94">
        <v>0.1000315074074074</v>
      </c>
      <c r="DK94">
        <v>27.23594814814815</v>
      </c>
      <c r="DL94">
        <v>27.23565925925926</v>
      </c>
      <c r="DM94">
        <v>999.9000000000001</v>
      </c>
      <c r="DN94">
        <v>0</v>
      </c>
      <c r="DO94">
        <v>0</v>
      </c>
      <c r="DP94">
        <v>10007.73777777778</v>
      </c>
      <c r="DQ94">
        <v>0</v>
      </c>
      <c r="DR94">
        <v>7.75664</v>
      </c>
      <c r="DS94">
        <v>-73.18904074074074</v>
      </c>
      <c r="DT94">
        <v>1217.842592592593</v>
      </c>
      <c r="DU94">
        <v>1286.183703703704</v>
      </c>
      <c r="DV94">
        <v>5.020222962962963</v>
      </c>
      <c r="DW94">
        <v>1262.374814814815</v>
      </c>
      <c r="DX94">
        <v>18.51028148148148</v>
      </c>
      <c r="DY94">
        <v>2.135044814814815</v>
      </c>
      <c r="DZ94">
        <v>1.679535555555556</v>
      </c>
      <c r="EA94">
        <v>18.48307777777778</v>
      </c>
      <c r="EB94">
        <v>14.70856296296297</v>
      </c>
      <c r="EC94">
        <v>1999.979629629629</v>
      </c>
      <c r="ED94">
        <v>0.9799954444444445</v>
      </c>
      <c r="EE94">
        <v>0.02000470370370371</v>
      </c>
      <c r="EF94">
        <v>0</v>
      </c>
      <c r="EG94">
        <v>739.0794074074074</v>
      </c>
      <c r="EH94">
        <v>5.00097</v>
      </c>
      <c r="EI94">
        <v>14727.90740740741</v>
      </c>
      <c r="EJ94">
        <v>16707.38148148148</v>
      </c>
      <c r="EK94">
        <v>37.687</v>
      </c>
      <c r="EL94">
        <v>38.125</v>
      </c>
      <c r="EM94">
        <v>37.562</v>
      </c>
      <c r="EN94">
        <v>37.868</v>
      </c>
      <c r="EO94">
        <v>38.375</v>
      </c>
      <c r="EP94">
        <v>1955.068888888889</v>
      </c>
      <c r="EQ94">
        <v>39.91</v>
      </c>
      <c r="ER94">
        <v>0</v>
      </c>
      <c r="ES94">
        <v>1659112834.4</v>
      </c>
      <c r="ET94">
        <v>0</v>
      </c>
      <c r="EU94">
        <v>739.1183846153846</v>
      </c>
      <c r="EV94">
        <v>-3.107350425858594</v>
      </c>
      <c r="EW94">
        <v>-37.9316238820605</v>
      </c>
      <c r="EX94">
        <v>14728.24230769231</v>
      </c>
      <c r="EY94">
        <v>15</v>
      </c>
      <c r="EZ94">
        <v>0</v>
      </c>
      <c r="FA94" t="s">
        <v>419</v>
      </c>
      <c r="FB94">
        <v>1658962562</v>
      </c>
      <c r="FC94">
        <v>1658962559</v>
      </c>
      <c r="FD94">
        <v>0</v>
      </c>
      <c r="FE94">
        <v>0.025</v>
      </c>
      <c r="FF94">
        <v>-0.013</v>
      </c>
      <c r="FG94">
        <v>-1.97</v>
      </c>
      <c r="FH94">
        <v>-0.111</v>
      </c>
      <c r="FI94">
        <v>420</v>
      </c>
      <c r="FJ94">
        <v>18</v>
      </c>
      <c r="FK94">
        <v>0.6899999999999999</v>
      </c>
      <c r="FL94">
        <v>0.5</v>
      </c>
      <c r="FM94">
        <v>-73.11161250000001</v>
      </c>
      <c r="FN94">
        <v>-1.080273545966124</v>
      </c>
      <c r="FO94">
        <v>0.146068058088516</v>
      </c>
      <c r="FP94">
        <v>0</v>
      </c>
      <c r="FQ94">
        <v>739.2992941176469</v>
      </c>
      <c r="FR94">
        <v>-3.609381208268347</v>
      </c>
      <c r="FS94">
        <v>0.4595988359051808</v>
      </c>
      <c r="FT94">
        <v>0</v>
      </c>
      <c r="FU94">
        <v>5.00862125</v>
      </c>
      <c r="FV94">
        <v>0.2024295309568278</v>
      </c>
      <c r="FW94">
        <v>0.02092037597505119</v>
      </c>
      <c r="FX94">
        <v>0</v>
      </c>
      <c r="FY94">
        <v>0</v>
      </c>
      <c r="FZ94">
        <v>3</v>
      </c>
      <c r="GA94" t="s">
        <v>462</v>
      </c>
      <c r="GB94">
        <v>2.9835</v>
      </c>
      <c r="GC94">
        <v>2.7157</v>
      </c>
      <c r="GD94">
        <v>0.196311</v>
      </c>
      <c r="GE94">
        <v>0.201169</v>
      </c>
      <c r="GF94">
        <v>0.106392</v>
      </c>
      <c r="GG94">
        <v>0.0881943</v>
      </c>
      <c r="GH94">
        <v>25446.7</v>
      </c>
      <c r="GI94">
        <v>25423.6</v>
      </c>
      <c r="GJ94">
        <v>29425.9</v>
      </c>
      <c r="GK94">
        <v>29432.1</v>
      </c>
      <c r="GL94">
        <v>34825.2</v>
      </c>
      <c r="GM94">
        <v>35672.5</v>
      </c>
      <c r="GN94">
        <v>41441.2</v>
      </c>
      <c r="GO94">
        <v>41933.1</v>
      </c>
      <c r="GP94">
        <v>1.95602</v>
      </c>
      <c r="GQ94">
        <v>1.9231</v>
      </c>
      <c r="GR94">
        <v>0.102334</v>
      </c>
      <c r="GS94">
        <v>0</v>
      </c>
      <c r="GT94">
        <v>25.5466</v>
      </c>
      <c r="GU94">
        <v>999.9</v>
      </c>
      <c r="GV94">
        <v>52.5</v>
      </c>
      <c r="GW94">
        <v>29.5</v>
      </c>
      <c r="GX94">
        <v>23.9529</v>
      </c>
      <c r="GY94">
        <v>63.0624</v>
      </c>
      <c r="GZ94">
        <v>33.2933</v>
      </c>
      <c r="HA94">
        <v>1</v>
      </c>
      <c r="HB94">
        <v>-0.0663415</v>
      </c>
      <c r="HC94">
        <v>0.373813</v>
      </c>
      <c r="HD94">
        <v>20.3845</v>
      </c>
      <c r="HE94">
        <v>5.21819</v>
      </c>
      <c r="HF94">
        <v>12.0099</v>
      </c>
      <c r="HG94">
        <v>4.98945</v>
      </c>
      <c r="HH94">
        <v>3.28865</v>
      </c>
      <c r="HI94">
        <v>9999</v>
      </c>
      <c r="HJ94">
        <v>9999</v>
      </c>
      <c r="HK94">
        <v>9999</v>
      </c>
      <c r="HL94">
        <v>172.4</v>
      </c>
      <c r="HM94">
        <v>1.86708</v>
      </c>
      <c r="HN94">
        <v>1.86615</v>
      </c>
      <c r="HO94">
        <v>1.86565</v>
      </c>
      <c r="HP94">
        <v>1.86555</v>
      </c>
      <c r="HQ94">
        <v>1.86737</v>
      </c>
      <c r="HR94">
        <v>1.86992</v>
      </c>
      <c r="HS94">
        <v>1.86857</v>
      </c>
      <c r="HT94">
        <v>1.86996</v>
      </c>
      <c r="HU94">
        <v>0</v>
      </c>
      <c r="HV94">
        <v>0</v>
      </c>
      <c r="HW94">
        <v>0</v>
      </c>
      <c r="HX94">
        <v>0</v>
      </c>
      <c r="HY94" t="s">
        <v>421</v>
      </c>
      <c r="HZ94" t="s">
        <v>422</v>
      </c>
      <c r="IA94" t="s">
        <v>423</v>
      </c>
      <c r="IB94" t="s">
        <v>423</v>
      </c>
      <c r="IC94" t="s">
        <v>423</v>
      </c>
      <c r="ID94" t="s">
        <v>423</v>
      </c>
      <c r="IE94">
        <v>0</v>
      </c>
      <c r="IF94">
        <v>100</v>
      </c>
      <c r="IG94">
        <v>100</v>
      </c>
      <c r="IH94">
        <v>-4.09</v>
      </c>
      <c r="II94">
        <v>-0.07820000000000001</v>
      </c>
      <c r="IJ94">
        <v>-1.577111384215205</v>
      </c>
      <c r="IK94">
        <v>-0.002609718516926934</v>
      </c>
      <c r="IL94">
        <v>7.477057286243006E-07</v>
      </c>
      <c r="IM94">
        <v>-2.446628426827821E-10</v>
      </c>
      <c r="IN94">
        <v>-0.2036813970316619</v>
      </c>
      <c r="IO94">
        <v>-0.007460779758470672</v>
      </c>
      <c r="IP94">
        <v>0.0009378809001863145</v>
      </c>
      <c r="IQ94">
        <v>-1.681860573090938E-05</v>
      </c>
      <c r="IR94">
        <v>18</v>
      </c>
      <c r="IS94">
        <v>2242</v>
      </c>
      <c r="IT94">
        <v>1</v>
      </c>
      <c r="IU94">
        <v>24</v>
      </c>
      <c r="IV94">
        <v>2504.5</v>
      </c>
      <c r="IW94">
        <v>2504.6</v>
      </c>
      <c r="IX94">
        <v>2.57812</v>
      </c>
      <c r="IY94">
        <v>2.19604</v>
      </c>
      <c r="IZ94">
        <v>1.39648</v>
      </c>
      <c r="JA94">
        <v>2.34497</v>
      </c>
      <c r="JB94">
        <v>1.49536</v>
      </c>
      <c r="JC94">
        <v>2.32788</v>
      </c>
      <c r="JD94">
        <v>34.0092</v>
      </c>
      <c r="JE94">
        <v>14.9814</v>
      </c>
      <c r="JF94">
        <v>18</v>
      </c>
      <c r="JG94">
        <v>517.803</v>
      </c>
      <c r="JH94">
        <v>452.209</v>
      </c>
      <c r="JI94">
        <v>24.9999</v>
      </c>
      <c r="JJ94">
        <v>26.5227</v>
      </c>
      <c r="JK94">
        <v>30</v>
      </c>
      <c r="JL94">
        <v>26.4704</v>
      </c>
      <c r="JM94">
        <v>26.4037</v>
      </c>
      <c r="JN94">
        <v>51.6032</v>
      </c>
      <c r="JO94">
        <v>24.9343</v>
      </c>
      <c r="JP94">
        <v>64.3237</v>
      </c>
      <c r="JQ94">
        <v>25</v>
      </c>
      <c r="JR94">
        <v>1309.43</v>
      </c>
      <c r="JS94">
        <v>18.5127</v>
      </c>
      <c r="JT94">
        <v>100.616</v>
      </c>
      <c r="JU94">
        <v>100.717</v>
      </c>
    </row>
    <row r="95" spans="1:281">
      <c r="A95">
        <v>79</v>
      </c>
      <c r="B95">
        <v>1659112839.6</v>
      </c>
      <c r="C95">
        <v>481.5</v>
      </c>
      <c r="D95" t="s">
        <v>581</v>
      </c>
      <c r="E95" t="s">
        <v>582</v>
      </c>
      <c r="F95">
        <v>5</v>
      </c>
      <c r="G95" t="s">
        <v>415</v>
      </c>
      <c r="H95" t="s">
        <v>416</v>
      </c>
      <c r="I95">
        <v>1659112831.814285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1318.729063219317</v>
      </c>
      <c r="AK95">
        <v>1258.867575757576</v>
      </c>
      <c r="AL95">
        <v>3.384802280900187</v>
      </c>
      <c r="AM95">
        <v>65.00448903359681</v>
      </c>
      <c r="AN95">
        <f>(AP95 - AO95 + DI95*1E3/(8.314*(DK95+273.15)) * AR95/DH95 * AQ95) * DH95/(100*CV95) * 1000/(1000 - AP95)</f>
        <v>0</v>
      </c>
      <c r="AO95">
        <v>18.51307224515152</v>
      </c>
      <c r="AP95">
        <v>23.5476606060606</v>
      </c>
      <c r="AQ95">
        <v>0.000154067897014641</v>
      </c>
      <c r="AR95">
        <v>88.8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417</v>
      </c>
      <c r="AY95" t="s">
        <v>417</v>
      </c>
      <c r="AZ95">
        <v>0</v>
      </c>
      <c r="BA95">
        <v>0</v>
      </c>
      <c r="BB95">
        <f>1-AZ95/BA95</f>
        <v>0</v>
      </c>
      <c r="BC95">
        <v>0</v>
      </c>
      <c r="BD95" t="s">
        <v>417</v>
      </c>
      <c r="BE95" t="s">
        <v>417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418</v>
      </c>
      <c r="CY95">
        <v>2</v>
      </c>
      <c r="CZ95" t="b">
        <v>1</v>
      </c>
      <c r="DA95">
        <v>1659112831.814285</v>
      </c>
      <c r="DB95">
        <v>1204.9625</v>
      </c>
      <c r="DC95">
        <v>1278.148214285714</v>
      </c>
      <c r="DD95">
        <v>23.53893214285714</v>
      </c>
      <c r="DE95">
        <v>18.51124642857143</v>
      </c>
      <c r="DF95">
        <v>1209.033571428572</v>
      </c>
      <c r="DG95">
        <v>23.61724285714286</v>
      </c>
      <c r="DH95">
        <v>500.0458571428571</v>
      </c>
      <c r="DI95">
        <v>90.73463571428572</v>
      </c>
      <c r="DJ95">
        <v>0.09995562499999999</v>
      </c>
      <c r="DK95">
        <v>27.23469285714286</v>
      </c>
      <c r="DL95">
        <v>27.22794642857142</v>
      </c>
      <c r="DM95">
        <v>999.9000000000002</v>
      </c>
      <c r="DN95">
        <v>0</v>
      </c>
      <c r="DO95">
        <v>0</v>
      </c>
      <c r="DP95">
        <v>10010.31607142857</v>
      </c>
      <c r="DQ95">
        <v>0</v>
      </c>
      <c r="DR95">
        <v>7.75664</v>
      </c>
      <c r="DS95">
        <v>-73.18680714285713</v>
      </c>
      <c r="DT95">
        <v>1234.008928571429</v>
      </c>
      <c r="DU95">
        <v>1302.255357142857</v>
      </c>
      <c r="DV95">
        <v>5.027683928571428</v>
      </c>
      <c r="DW95">
        <v>1278.148214285714</v>
      </c>
      <c r="DX95">
        <v>18.51124642857143</v>
      </c>
      <c r="DY95">
        <v>2.135795714285714</v>
      </c>
      <c r="DZ95">
        <v>1.6796125</v>
      </c>
      <c r="EA95">
        <v>18.48869285714286</v>
      </c>
      <c r="EB95">
        <v>14.70927142857143</v>
      </c>
      <c r="EC95">
        <v>1999.996785714286</v>
      </c>
      <c r="ED95">
        <v>0.9799956071428573</v>
      </c>
      <c r="EE95">
        <v>0.02000454642857143</v>
      </c>
      <c r="EF95">
        <v>0</v>
      </c>
      <c r="EG95">
        <v>738.9819642857143</v>
      </c>
      <c r="EH95">
        <v>5.00097</v>
      </c>
      <c r="EI95">
        <v>14725.68214285714</v>
      </c>
      <c r="EJ95">
        <v>16707.52142857143</v>
      </c>
      <c r="EK95">
        <v>37.687</v>
      </c>
      <c r="EL95">
        <v>38.125</v>
      </c>
      <c r="EM95">
        <v>37.562</v>
      </c>
      <c r="EN95">
        <v>37.86825</v>
      </c>
      <c r="EO95">
        <v>38.375</v>
      </c>
      <c r="EP95">
        <v>1955.086071428571</v>
      </c>
      <c r="EQ95">
        <v>39.91</v>
      </c>
      <c r="ER95">
        <v>0</v>
      </c>
      <c r="ES95">
        <v>1659112839.2</v>
      </c>
      <c r="ET95">
        <v>0</v>
      </c>
      <c r="EU95">
        <v>739.0003846153849</v>
      </c>
      <c r="EV95">
        <v>-0.387350444234983</v>
      </c>
      <c r="EW95">
        <v>-16.72820509400339</v>
      </c>
      <c r="EX95">
        <v>14725.82692307692</v>
      </c>
      <c r="EY95">
        <v>15</v>
      </c>
      <c r="EZ95">
        <v>0</v>
      </c>
      <c r="FA95" t="s">
        <v>419</v>
      </c>
      <c r="FB95">
        <v>1658962562</v>
      </c>
      <c r="FC95">
        <v>1658962559</v>
      </c>
      <c r="FD95">
        <v>0</v>
      </c>
      <c r="FE95">
        <v>0.025</v>
      </c>
      <c r="FF95">
        <v>-0.013</v>
      </c>
      <c r="FG95">
        <v>-1.97</v>
      </c>
      <c r="FH95">
        <v>-0.111</v>
      </c>
      <c r="FI95">
        <v>420</v>
      </c>
      <c r="FJ95">
        <v>18</v>
      </c>
      <c r="FK95">
        <v>0.6899999999999999</v>
      </c>
      <c r="FL95">
        <v>0.5</v>
      </c>
      <c r="FM95">
        <v>-73.17609250000001</v>
      </c>
      <c r="FN95">
        <v>-0.1177091932457261</v>
      </c>
      <c r="FO95">
        <v>0.06047447142183164</v>
      </c>
      <c r="FP95">
        <v>1</v>
      </c>
      <c r="FQ95">
        <v>739.1362647058822</v>
      </c>
      <c r="FR95">
        <v>-2.00970206582047</v>
      </c>
      <c r="FS95">
        <v>0.3606244835921248</v>
      </c>
      <c r="FT95">
        <v>0</v>
      </c>
      <c r="FU95">
        <v>5.02067525</v>
      </c>
      <c r="FV95">
        <v>0.1143380487804752</v>
      </c>
      <c r="FW95">
        <v>0.01194536311451019</v>
      </c>
      <c r="FX95">
        <v>0</v>
      </c>
      <c r="FY95">
        <v>1</v>
      </c>
      <c r="FZ95">
        <v>3</v>
      </c>
      <c r="GA95" t="s">
        <v>426</v>
      </c>
      <c r="GB95">
        <v>2.98327</v>
      </c>
      <c r="GC95">
        <v>2.71573</v>
      </c>
      <c r="GD95">
        <v>0.197974</v>
      </c>
      <c r="GE95">
        <v>0.202778</v>
      </c>
      <c r="GF95">
        <v>0.106409</v>
      </c>
      <c r="GG95">
        <v>0.0881967</v>
      </c>
      <c r="GH95">
        <v>25393.8</v>
      </c>
      <c r="GI95">
        <v>25372.7</v>
      </c>
      <c r="GJ95">
        <v>29425.6</v>
      </c>
      <c r="GK95">
        <v>29432.4</v>
      </c>
      <c r="GL95">
        <v>34824.2</v>
      </c>
      <c r="GM95">
        <v>35672.8</v>
      </c>
      <c r="GN95">
        <v>41440.8</v>
      </c>
      <c r="GO95">
        <v>41933.5</v>
      </c>
      <c r="GP95">
        <v>1.95565</v>
      </c>
      <c r="GQ95">
        <v>1.9235</v>
      </c>
      <c r="GR95">
        <v>0.102468</v>
      </c>
      <c r="GS95">
        <v>0</v>
      </c>
      <c r="GT95">
        <v>25.5422</v>
      </c>
      <c r="GU95">
        <v>999.9</v>
      </c>
      <c r="GV95">
        <v>52.5</v>
      </c>
      <c r="GW95">
        <v>29.5</v>
      </c>
      <c r="GX95">
        <v>23.9542</v>
      </c>
      <c r="GY95">
        <v>63.1624</v>
      </c>
      <c r="GZ95">
        <v>33.7821</v>
      </c>
      <c r="HA95">
        <v>1</v>
      </c>
      <c r="HB95">
        <v>-0.0664126</v>
      </c>
      <c r="HC95">
        <v>0.374374</v>
      </c>
      <c r="HD95">
        <v>20.3847</v>
      </c>
      <c r="HE95">
        <v>5.21789</v>
      </c>
      <c r="HF95">
        <v>12.0099</v>
      </c>
      <c r="HG95">
        <v>4.9891</v>
      </c>
      <c r="HH95">
        <v>3.2885</v>
      </c>
      <c r="HI95">
        <v>9999</v>
      </c>
      <c r="HJ95">
        <v>9999</v>
      </c>
      <c r="HK95">
        <v>9999</v>
      </c>
      <c r="HL95">
        <v>172.4</v>
      </c>
      <c r="HM95">
        <v>1.86707</v>
      </c>
      <c r="HN95">
        <v>1.86615</v>
      </c>
      <c r="HO95">
        <v>1.86561</v>
      </c>
      <c r="HP95">
        <v>1.86554</v>
      </c>
      <c r="HQ95">
        <v>1.86737</v>
      </c>
      <c r="HR95">
        <v>1.86992</v>
      </c>
      <c r="HS95">
        <v>1.86858</v>
      </c>
      <c r="HT95">
        <v>1.86996</v>
      </c>
      <c r="HU95">
        <v>0</v>
      </c>
      <c r="HV95">
        <v>0</v>
      </c>
      <c r="HW95">
        <v>0</v>
      </c>
      <c r="HX95">
        <v>0</v>
      </c>
      <c r="HY95" t="s">
        <v>421</v>
      </c>
      <c r="HZ95" t="s">
        <v>422</v>
      </c>
      <c r="IA95" t="s">
        <v>423</v>
      </c>
      <c r="IB95" t="s">
        <v>423</v>
      </c>
      <c r="IC95" t="s">
        <v>423</v>
      </c>
      <c r="ID95" t="s">
        <v>423</v>
      </c>
      <c r="IE95">
        <v>0</v>
      </c>
      <c r="IF95">
        <v>100</v>
      </c>
      <c r="IG95">
        <v>100</v>
      </c>
      <c r="IH95">
        <v>-4.12</v>
      </c>
      <c r="II95">
        <v>-0.07820000000000001</v>
      </c>
      <c r="IJ95">
        <v>-1.577111384215205</v>
      </c>
      <c r="IK95">
        <v>-0.002609718516926934</v>
      </c>
      <c r="IL95">
        <v>7.477057286243006E-07</v>
      </c>
      <c r="IM95">
        <v>-2.446628426827821E-10</v>
      </c>
      <c r="IN95">
        <v>-0.2036813970316619</v>
      </c>
      <c r="IO95">
        <v>-0.007460779758470672</v>
      </c>
      <c r="IP95">
        <v>0.0009378809001863145</v>
      </c>
      <c r="IQ95">
        <v>-1.681860573090938E-05</v>
      </c>
      <c r="IR95">
        <v>18</v>
      </c>
      <c r="IS95">
        <v>2242</v>
      </c>
      <c r="IT95">
        <v>1</v>
      </c>
      <c r="IU95">
        <v>24</v>
      </c>
      <c r="IV95">
        <v>2504.6</v>
      </c>
      <c r="IW95">
        <v>2504.7</v>
      </c>
      <c r="IX95">
        <v>2.60742</v>
      </c>
      <c r="IY95">
        <v>2.19238</v>
      </c>
      <c r="IZ95">
        <v>1.39648</v>
      </c>
      <c r="JA95">
        <v>2.34497</v>
      </c>
      <c r="JB95">
        <v>1.49536</v>
      </c>
      <c r="JC95">
        <v>2.40601</v>
      </c>
      <c r="JD95">
        <v>34.0318</v>
      </c>
      <c r="JE95">
        <v>14.9901</v>
      </c>
      <c r="JF95">
        <v>18</v>
      </c>
      <c r="JG95">
        <v>517.558</v>
      </c>
      <c r="JH95">
        <v>452.439</v>
      </c>
      <c r="JI95">
        <v>25.0001</v>
      </c>
      <c r="JJ95">
        <v>26.5214</v>
      </c>
      <c r="JK95">
        <v>30</v>
      </c>
      <c r="JL95">
        <v>26.4704</v>
      </c>
      <c r="JM95">
        <v>26.4015</v>
      </c>
      <c r="JN95">
        <v>52.1746</v>
      </c>
      <c r="JO95">
        <v>24.9343</v>
      </c>
      <c r="JP95">
        <v>64.3237</v>
      </c>
      <c r="JQ95">
        <v>25</v>
      </c>
      <c r="JR95">
        <v>1322.79</v>
      </c>
      <c r="JS95">
        <v>18.5127</v>
      </c>
      <c r="JT95">
        <v>100.615</v>
      </c>
      <c r="JU95">
        <v>100.718</v>
      </c>
    </row>
    <row r="96" spans="1:281">
      <c r="A96">
        <v>80</v>
      </c>
      <c r="B96">
        <v>1659112844.6</v>
      </c>
      <c r="C96">
        <v>486.5</v>
      </c>
      <c r="D96" t="s">
        <v>583</v>
      </c>
      <c r="E96" t="s">
        <v>584</v>
      </c>
      <c r="F96">
        <v>5</v>
      </c>
      <c r="G96" t="s">
        <v>415</v>
      </c>
      <c r="H96" t="s">
        <v>416</v>
      </c>
      <c r="I96">
        <v>1659112837.1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1335.747112718562</v>
      </c>
      <c r="AK96">
        <v>1275.840545454545</v>
      </c>
      <c r="AL96">
        <v>3.380882499132991</v>
      </c>
      <c r="AM96">
        <v>65.00448903359681</v>
      </c>
      <c r="AN96">
        <f>(AP96 - AO96 + DI96*1E3/(8.314*(DK96+273.15)) * AR96/DH96 * AQ96) * DH96/(100*CV96) * 1000/(1000 - AP96)</f>
        <v>0</v>
      </c>
      <c r="AO96">
        <v>18.51434652636364</v>
      </c>
      <c r="AP96">
        <v>23.54777393939392</v>
      </c>
      <c r="AQ96">
        <v>1.616089466155125E-05</v>
      </c>
      <c r="AR96">
        <v>88.8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417</v>
      </c>
      <c r="AY96" t="s">
        <v>417</v>
      </c>
      <c r="AZ96">
        <v>0</v>
      </c>
      <c r="BA96">
        <v>0</v>
      </c>
      <c r="BB96">
        <f>1-AZ96/BA96</f>
        <v>0</v>
      </c>
      <c r="BC96">
        <v>0</v>
      </c>
      <c r="BD96" t="s">
        <v>417</v>
      </c>
      <c r="BE96" t="s">
        <v>417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418</v>
      </c>
      <c r="CY96">
        <v>2</v>
      </c>
      <c r="CZ96" t="b">
        <v>1</v>
      </c>
      <c r="DA96">
        <v>1659112837.1</v>
      </c>
      <c r="DB96">
        <v>1222.587407407407</v>
      </c>
      <c r="DC96">
        <v>1295.807037037037</v>
      </c>
      <c r="DD96">
        <v>23.54477407407407</v>
      </c>
      <c r="DE96">
        <v>18.51298888888889</v>
      </c>
      <c r="DF96">
        <v>1226.691481481481</v>
      </c>
      <c r="DG96">
        <v>23.62302592592593</v>
      </c>
      <c r="DH96">
        <v>500.045</v>
      </c>
      <c r="DI96">
        <v>90.73352592592592</v>
      </c>
      <c r="DJ96">
        <v>0.1000343555555555</v>
      </c>
      <c r="DK96">
        <v>27.23293333333334</v>
      </c>
      <c r="DL96">
        <v>27.22334074074074</v>
      </c>
      <c r="DM96">
        <v>999.9000000000001</v>
      </c>
      <c r="DN96">
        <v>0</v>
      </c>
      <c r="DO96">
        <v>0</v>
      </c>
      <c r="DP96">
        <v>10003.19703703704</v>
      </c>
      <c r="DQ96">
        <v>0</v>
      </c>
      <c r="DR96">
        <v>7.75664</v>
      </c>
      <c r="DS96">
        <v>-73.21981481481482</v>
      </c>
      <c r="DT96">
        <v>1252.066666666667</v>
      </c>
      <c r="DU96">
        <v>1320.249259259259</v>
      </c>
      <c r="DV96">
        <v>5.031773333333335</v>
      </c>
      <c r="DW96">
        <v>1295.807037037037</v>
      </c>
      <c r="DX96">
        <v>18.51298888888889</v>
      </c>
      <c r="DY96">
        <v>2.136299629629629</v>
      </c>
      <c r="DZ96">
        <v>1.67974962962963</v>
      </c>
      <c r="EA96">
        <v>18.49244814814815</v>
      </c>
      <c r="EB96">
        <v>14.71053703703704</v>
      </c>
      <c r="EC96">
        <v>1999.996296296296</v>
      </c>
      <c r="ED96">
        <v>0.9799956666666667</v>
      </c>
      <c r="EE96">
        <v>0.02000448888888889</v>
      </c>
      <c r="EF96">
        <v>0</v>
      </c>
      <c r="EG96">
        <v>738.9515185185186</v>
      </c>
      <c r="EH96">
        <v>5.00097</v>
      </c>
      <c r="EI96">
        <v>14724.54074074074</v>
      </c>
      <c r="EJ96">
        <v>16707.52592592593</v>
      </c>
      <c r="EK96">
        <v>37.687</v>
      </c>
      <c r="EL96">
        <v>38.125</v>
      </c>
      <c r="EM96">
        <v>37.562</v>
      </c>
      <c r="EN96">
        <v>37.85866666666667</v>
      </c>
      <c r="EO96">
        <v>38.375</v>
      </c>
      <c r="EP96">
        <v>1955.085925925926</v>
      </c>
      <c r="EQ96">
        <v>39.91</v>
      </c>
      <c r="ER96">
        <v>0</v>
      </c>
      <c r="ES96">
        <v>1659112844.6</v>
      </c>
      <c r="ET96">
        <v>0</v>
      </c>
      <c r="EU96">
        <v>738.97112</v>
      </c>
      <c r="EV96">
        <v>0.3417692164694074</v>
      </c>
      <c r="EW96">
        <v>-7.369230761803007</v>
      </c>
      <c r="EX96">
        <v>14724.636</v>
      </c>
      <c r="EY96">
        <v>15</v>
      </c>
      <c r="EZ96">
        <v>0</v>
      </c>
      <c r="FA96" t="s">
        <v>419</v>
      </c>
      <c r="FB96">
        <v>1658962562</v>
      </c>
      <c r="FC96">
        <v>1658962559</v>
      </c>
      <c r="FD96">
        <v>0</v>
      </c>
      <c r="FE96">
        <v>0.025</v>
      </c>
      <c r="FF96">
        <v>-0.013</v>
      </c>
      <c r="FG96">
        <v>-1.97</v>
      </c>
      <c r="FH96">
        <v>-0.111</v>
      </c>
      <c r="FI96">
        <v>420</v>
      </c>
      <c r="FJ96">
        <v>18</v>
      </c>
      <c r="FK96">
        <v>0.6899999999999999</v>
      </c>
      <c r="FL96">
        <v>0.5</v>
      </c>
      <c r="FM96">
        <v>-73.20646585365853</v>
      </c>
      <c r="FN96">
        <v>-0.1867108013938751</v>
      </c>
      <c r="FO96">
        <v>0.05634780758284399</v>
      </c>
      <c r="FP96">
        <v>1</v>
      </c>
      <c r="FQ96">
        <v>738.9861764705884</v>
      </c>
      <c r="FR96">
        <v>-0.240122234303689</v>
      </c>
      <c r="FS96">
        <v>0.2623813424352573</v>
      </c>
      <c r="FT96">
        <v>1</v>
      </c>
      <c r="FU96">
        <v>5.028630000000001</v>
      </c>
      <c r="FV96">
        <v>0.05356369337979575</v>
      </c>
      <c r="FW96">
        <v>0.005565715171103671</v>
      </c>
      <c r="FX96">
        <v>1</v>
      </c>
      <c r="FY96">
        <v>3</v>
      </c>
      <c r="FZ96">
        <v>3</v>
      </c>
      <c r="GA96" t="s">
        <v>420</v>
      </c>
      <c r="GB96">
        <v>2.98329</v>
      </c>
      <c r="GC96">
        <v>2.71568</v>
      </c>
      <c r="GD96">
        <v>0.199631</v>
      </c>
      <c r="GE96">
        <v>0.204377</v>
      </c>
      <c r="GF96">
        <v>0.106411</v>
      </c>
      <c r="GG96">
        <v>0.0882053</v>
      </c>
      <c r="GH96">
        <v>25341.4</v>
      </c>
      <c r="GI96">
        <v>25321.6</v>
      </c>
      <c r="GJ96">
        <v>29425.6</v>
      </c>
      <c r="GK96">
        <v>29432.2</v>
      </c>
      <c r="GL96">
        <v>34824.5</v>
      </c>
      <c r="GM96">
        <v>35672.3</v>
      </c>
      <c r="GN96">
        <v>41441.1</v>
      </c>
      <c r="GO96">
        <v>41933.3</v>
      </c>
      <c r="GP96">
        <v>1.95588</v>
      </c>
      <c r="GQ96">
        <v>1.92355</v>
      </c>
      <c r="GR96">
        <v>0.103012</v>
      </c>
      <c r="GS96">
        <v>0</v>
      </c>
      <c r="GT96">
        <v>25.5374</v>
      </c>
      <c r="GU96">
        <v>999.9</v>
      </c>
      <c r="GV96">
        <v>52.5</v>
      </c>
      <c r="GW96">
        <v>29.5</v>
      </c>
      <c r="GX96">
        <v>23.9519</v>
      </c>
      <c r="GY96">
        <v>63.3824</v>
      </c>
      <c r="GZ96">
        <v>33.2212</v>
      </c>
      <c r="HA96">
        <v>1</v>
      </c>
      <c r="HB96">
        <v>-0.0664431</v>
      </c>
      <c r="HC96">
        <v>0.374409</v>
      </c>
      <c r="HD96">
        <v>20.3848</v>
      </c>
      <c r="HE96">
        <v>5.21759</v>
      </c>
      <c r="HF96">
        <v>12.0099</v>
      </c>
      <c r="HG96">
        <v>4.98935</v>
      </c>
      <c r="HH96">
        <v>3.2885</v>
      </c>
      <c r="HI96">
        <v>9999</v>
      </c>
      <c r="HJ96">
        <v>9999</v>
      </c>
      <c r="HK96">
        <v>9999</v>
      </c>
      <c r="HL96">
        <v>172.4</v>
      </c>
      <c r="HM96">
        <v>1.86707</v>
      </c>
      <c r="HN96">
        <v>1.86615</v>
      </c>
      <c r="HO96">
        <v>1.86563</v>
      </c>
      <c r="HP96">
        <v>1.86554</v>
      </c>
      <c r="HQ96">
        <v>1.86737</v>
      </c>
      <c r="HR96">
        <v>1.86989</v>
      </c>
      <c r="HS96">
        <v>1.86858</v>
      </c>
      <c r="HT96">
        <v>1.86997</v>
      </c>
      <c r="HU96">
        <v>0</v>
      </c>
      <c r="HV96">
        <v>0</v>
      </c>
      <c r="HW96">
        <v>0</v>
      </c>
      <c r="HX96">
        <v>0</v>
      </c>
      <c r="HY96" t="s">
        <v>421</v>
      </c>
      <c r="HZ96" t="s">
        <v>422</v>
      </c>
      <c r="IA96" t="s">
        <v>423</v>
      </c>
      <c r="IB96" t="s">
        <v>423</v>
      </c>
      <c r="IC96" t="s">
        <v>423</v>
      </c>
      <c r="ID96" t="s">
        <v>423</v>
      </c>
      <c r="IE96">
        <v>0</v>
      </c>
      <c r="IF96">
        <v>100</v>
      </c>
      <c r="IG96">
        <v>100</v>
      </c>
      <c r="IH96">
        <v>-4.15</v>
      </c>
      <c r="II96">
        <v>-0.07820000000000001</v>
      </c>
      <c r="IJ96">
        <v>-1.577111384215205</v>
      </c>
      <c r="IK96">
        <v>-0.002609718516926934</v>
      </c>
      <c r="IL96">
        <v>7.477057286243006E-07</v>
      </c>
      <c r="IM96">
        <v>-2.446628426827821E-10</v>
      </c>
      <c r="IN96">
        <v>-0.2036813970316619</v>
      </c>
      <c r="IO96">
        <v>-0.007460779758470672</v>
      </c>
      <c r="IP96">
        <v>0.0009378809001863145</v>
      </c>
      <c r="IQ96">
        <v>-1.681860573090938E-05</v>
      </c>
      <c r="IR96">
        <v>18</v>
      </c>
      <c r="IS96">
        <v>2242</v>
      </c>
      <c r="IT96">
        <v>1</v>
      </c>
      <c r="IU96">
        <v>24</v>
      </c>
      <c r="IV96">
        <v>2504.7</v>
      </c>
      <c r="IW96">
        <v>2504.8</v>
      </c>
      <c r="IX96">
        <v>2.63184</v>
      </c>
      <c r="IY96">
        <v>2.20215</v>
      </c>
      <c r="IZ96">
        <v>1.39648</v>
      </c>
      <c r="JA96">
        <v>2.34375</v>
      </c>
      <c r="JB96">
        <v>1.49536</v>
      </c>
      <c r="JC96">
        <v>2.32666</v>
      </c>
      <c r="JD96">
        <v>34.0318</v>
      </c>
      <c r="JE96">
        <v>14.9726</v>
      </c>
      <c r="JF96">
        <v>18</v>
      </c>
      <c r="JG96">
        <v>517.705</v>
      </c>
      <c r="JH96">
        <v>452.47</v>
      </c>
      <c r="JI96">
        <v>25</v>
      </c>
      <c r="JJ96">
        <v>26.5204</v>
      </c>
      <c r="JK96">
        <v>29.9999</v>
      </c>
      <c r="JL96">
        <v>26.4704</v>
      </c>
      <c r="JM96">
        <v>26.4015</v>
      </c>
      <c r="JN96">
        <v>52.6655</v>
      </c>
      <c r="JO96">
        <v>24.9343</v>
      </c>
      <c r="JP96">
        <v>64.3237</v>
      </c>
      <c r="JQ96">
        <v>25</v>
      </c>
      <c r="JR96">
        <v>1342.83</v>
      </c>
      <c r="JS96">
        <v>18.5127</v>
      </c>
      <c r="JT96">
        <v>100.616</v>
      </c>
      <c r="JU96">
        <v>100.718</v>
      </c>
    </row>
    <row r="97" spans="1:281">
      <c r="A97">
        <v>81</v>
      </c>
      <c r="B97">
        <v>1659112849.1</v>
      </c>
      <c r="C97">
        <v>491</v>
      </c>
      <c r="D97" t="s">
        <v>585</v>
      </c>
      <c r="E97" t="s">
        <v>586</v>
      </c>
      <c r="F97">
        <v>5</v>
      </c>
      <c r="G97" t="s">
        <v>415</v>
      </c>
      <c r="H97" t="s">
        <v>416</v>
      </c>
      <c r="I97">
        <v>1659112841.544444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1351.083084474382</v>
      </c>
      <c r="AK97">
        <v>1291.247818181818</v>
      </c>
      <c r="AL97">
        <v>3.42795673644682</v>
      </c>
      <c r="AM97">
        <v>65.00448903359681</v>
      </c>
      <c r="AN97">
        <f>(AP97 - AO97 + DI97*1E3/(8.314*(DK97+273.15)) * AR97/DH97 * AQ97) * DH97/(100*CV97) * 1000/(1000 - AP97)</f>
        <v>0</v>
      </c>
      <c r="AO97">
        <v>18.51647892666667</v>
      </c>
      <c r="AP97">
        <v>23.54780121212121</v>
      </c>
      <c r="AQ97">
        <v>1.206045416615414E-05</v>
      </c>
      <c r="AR97">
        <v>88.8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417</v>
      </c>
      <c r="AY97" t="s">
        <v>417</v>
      </c>
      <c r="AZ97">
        <v>0</v>
      </c>
      <c r="BA97">
        <v>0</v>
      </c>
      <c r="BB97">
        <f>1-AZ97/BA97</f>
        <v>0</v>
      </c>
      <c r="BC97">
        <v>0</v>
      </c>
      <c r="BD97" t="s">
        <v>417</v>
      </c>
      <c r="BE97" t="s">
        <v>417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418</v>
      </c>
      <c r="CY97">
        <v>2</v>
      </c>
      <c r="CZ97" t="b">
        <v>1</v>
      </c>
      <c r="DA97">
        <v>1659112841.544444</v>
      </c>
      <c r="DB97">
        <v>1237.365555555555</v>
      </c>
      <c r="DC97">
        <v>1310.653333333333</v>
      </c>
      <c r="DD97">
        <v>23.54769629629629</v>
      </c>
      <c r="DE97">
        <v>18.51387407407407</v>
      </c>
      <c r="DF97">
        <v>1241.498148148148</v>
      </c>
      <c r="DG97">
        <v>23.62592962962963</v>
      </c>
      <c r="DH97">
        <v>500.0447777777778</v>
      </c>
      <c r="DI97">
        <v>90.73356296296296</v>
      </c>
      <c r="DJ97">
        <v>0.09993363703703703</v>
      </c>
      <c r="DK97">
        <v>27.23237037037038</v>
      </c>
      <c r="DL97">
        <v>27.22073333333333</v>
      </c>
      <c r="DM97">
        <v>999.9000000000001</v>
      </c>
      <c r="DN97">
        <v>0</v>
      </c>
      <c r="DO97">
        <v>0</v>
      </c>
      <c r="DP97">
        <v>10012.05555555556</v>
      </c>
      <c r="DQ97">
        <v>0</v>
      </c>
      <c r="DR97">
        <v>7.75664</v>
      </c>
      <c r="DS97">
        <v>-73.28737037037037</v>
      </c>
      <c r="DT97">
        <v>1267.205185185185</v>
      </c>
      <c r="DU97">
        <v>1335.375555555556</v>
      </c>
      <c r="DV97">
        <v>5.033820740740741</v>
      </c>
      <c r="DW97">
        <v>1310.653333333333</v>
      </c>
      <c r="DX97">
        <v>18.51387407407407</v>
      </c>
      <c r="DY97">
        <v>2.136566666666667</v>
      </c>
      <c r="DZ97">
        <v>1.67982962962963</v>
      </c>
      <c r="EA97">
        <v>18.49444444444444</v>
      </c>
      <c r="EB97">
        <v>14.71128148148148</v>
      </c>
      <c r="EC97">
        <v>1999.98962962963</v>
      </c>
      <c r="ED97">
        <v>0.9799955555555556</v>
      </c>
      <c r="EE97">
        <v>0.0200045962962963</v>
      </c>
      <c r="EF97">
        <v>0</v>
      </c>
      <c r="EG97">
        <v>739.0598518518518</v>
      </c>
      <c r="EH97">
        <v>5.00097</v>
      </c>
      <c r="EI97">
        <v>14724.08148148148</v>
      </c>
      <c r="EJ97">
        <v>16707.46666666667</v>
      </c>
      <c r="EK97">
        <v>37.687</v>
      </c>
      <c r="EL97">
        <v>38.111</v>
      </c>
      <c r="EM97">
        <v>37.55740740740741</v>
      </c>
      <c r="EN97">
        <v>37.84</v>
      </c>
      <c r="EO97">
        <v>38.37266666666666</v>
      </c>
      <c r="EP97">
        <v>1955.079259259259</v>
      </c>
      <c r="EQ97">
        <v>39.91</v>
      </c>
      <c r="ER97">
        <v>0</v>
      </c>
      <c r="ES97">
        <v>1659112849.4</v>
      </c>
      <c r="ET97">
        <v>0</v>
      </c>
      <c r="EU97">
        <v>739.0304799999999</v>
      </c>
      <c r="EV97">
        <v>-0.3313076971245686</v>
      </c>
      <c r="EW97">
        <v>-5.169230807195819</v>
      </c>
      <c r="EX97">
        <v>14723.992</v>
      </c>
      <c r="EY97">
        <v>15</v>
      </c>
      <c r="EZ97">
        <v>0</v>
      </c>
      <c r="FA97" t="s">
        <v>419</v>
      </c>
      <c r="FB97">
        <v>1658962562</v>
      </c>
      <c r="FC97">
        <v>1658962559</v>
      </c>
      <c r="FD97">
        <v>0</v>
      </c>
      <c r="FE97">
        <v>0.025</v>
      </c>
      <c r="FF97">
        <v>-0.013</v>
      </c>
      <c r="FG97">
        <v>-1.97</v>
      </c>
      <c r="FH97">
        <v>-0.111</v>
      </c>
      <c r="FI97">
        <v>420</v>
      </c>
      <c r="FJ97">
        <v>18</v>
      </c>
      <c r="FK97">
        <v>0.6899999999999999</v>
      </c>
      <c r="FL97">
        <v>0.5</v>
      </c>
      <c r="FM97">
        <v>-73.25664146341464</v>
      </c>
      <c r="FN97">
        <v>-0.9095623693379339</v>
      </c>
      <c r="FO97">
        <v>0.1013877872464746</v>
      </c>
      <c r="FP97">
        <v>0</v>
      </c>
      <c r="FQ97">
        <v>739.0097352941176</v>
      </c>
      <c r="FR97">
        <v>0.3404889172104955</v>
      </c>
      <c r="FS97">
        <v>0.2295813720696487</v>
      </c>
      <c r="FT97">
        <v>1</v>
      </c>
      <c r="FU97">
        <v>5.031940243902439</v>
      </c>
      <c r="FV97">
        <v>0.02855393728223444</v>
      </c>
      <c r="FW97">
        <v>0.003408544849241722</v>
      </c>
      <c r="FX97">
        <v>1</v>
      </c>
      <c r="FY97">
        <v>2</v>
      </c>
      <c r="FZ97">
        <v>3</v>
      </c>
      <c r="GA97" t="s">
        <v>431</v>
      </c>
      <c r="GB97">
        <v>2.98294</v>
      </c>
      <c r="GC97">
        <v>2.71585</v>
      </c>
      <c r="GD97">
        <v>0.20112</v>
      </c>
      <c r="GE97">
        <v>0.205828</v>
      </c>
      <c r="GF97">
        <v>0.106407</v>
      </c>
      <c r="GG97">
        <v>0.0881656</v>
      </c>
      <c r="GH97">
        <v>25294.3</v>
      </c>
      <c r="GI97">
        <v>25275.5</v>
      </c>
      <c r="GJ97">
        <v>29425.7</v>
      </c>
      <c r="GK97">
        <v>29432.2</v>
      </c>
      <c r="GL97">
        <v>34824.6</v>
      </c>
      <c r="GM97">
        <v>35673.9</v>
      </c>
      <c r="GN97">
        <v>41441</v>
      </c>
      <c r="GO97">
        <v>41933.3</v>
      </c>
      <c r="GP97">
        <v>1.95562</v>
      </c>
      <c r="GQ97">
        <v>1.92367</v>
      </c>
      <c r="GR97">
        <v>0.102915</v>
      </c>
      <c r="GS97">
        <v>0</v>
      </c>
      <c r="GT97">
        <v>25.534</v>
      </c>
      <c r="GU97">
        <v>999.9</v>
      </c>
      <c r="GV97">
        <v>52.5</v>
      </c>
      <c r="GW97">
        <v>29.5</v>
      </c>
      <c r="GX97">
        <v>23.9518</v>
      </c>
      <c r="GY97">
        <v>63.3324</v>
      </c>
      <c r="GZ97">
        <v>33.5056</v>
      </c>
      <c r="HA97">
        <v>1</v>
      </c>
      <c r="HB97">
        <v>-0.06682159999999999</v>
      </c>
      <c r="HC97">
        <v>0.374194</v>
      </c>
      <c r="HD97">
        <v>20.3846</v>
      </c>
      <c r="HE97">
        <v>5.21684</v>
      </c>
      <c r="HF97">
        <v>12.0099</v>
      </c>
      <c r="HG97">
        <v>4.98915</v>
      </c>
      <c r="HH97">
        <v>3.28848</v>
      </c>
      <c r="HI97">
        <v>9999</v>
      </c>
      <c r="HJ97">
        <v>9999</v>
      </c>
      <c r="HK97">
        <v>9999</v>
      </c>
      <c r="HL97">
        <v>172.4</v>
      </c>
      <c r="HM97">
        <v>1.86708</v>
      </c>
      <c r="HN97">
        <v>1.86615</v>
      </c>
      <c r="HO97">
        <v>1.86568</v>
      </c>
      <c r="HP97">
        <v>1.86554</v>
      </c>
      <c r="HQ97">
        <v>1.86737</v>
      </c>
      <c r="HR97">
        <v>1.86993</v>
      </c>
      <c r="HS97">
        <v>1.86858</v>
      </c>
      <c r="HT97">
        <v>1.86996</v>
      </c>
      <c r="HU97">
        <v>0</v>
      </c>
      <c r="HV97">
        <v>0</v>
      </c>
      <c r="HW97">
        <v>0</v>
      </c>
      <c r="HX97">
        <v>0</v>
      </c>
      <c r="HY97" t="s">
        <v>421</v>
      </c>
      <c r="HZ97" t="s">
        <v>422</v>
      </c>
      <c r="IA97" t="s">
        <v>423</v>
      </c>
      <c r="IB97" t="s">
        <v>423</v>
      </c>
      <c r="IC97" t="s">
        <v>423</v>
      </c>
      <c r="ID97" t="s">
        <v>423</v>
      </c>
      <c r="IE97">
        <v>0</v>
      </c>
      <c r="IF97">
        <v>100</v>
      </c>
      <c r="IG97">
        <v>100</v>
      </c>
      <c r="IH97">
        <v>-4.18</v>
      </c>
      <c r="II97">
        <v>-0.07820000000000001</v>
      </c>
      <c r="IJ97">
        <v>-1.577111384215205</v>
      </c>
      <c r="IK97">
        <v>-0.002609718516926934</v>
      </c>
      <c r="IL97">
        <v>7.477057286243006E-07</v>
      </c>
      <c r="IM97">
        <v>-2.446628426827821E-10</v>
      </c>
      <c r="IN97">
        <v>-0.2036813970316619</v>
      </c>
      <c r="IO97">
        <v>-0.007460779758470672</v>
      </c>
      <c r="IP97">
        <v>0.0009378809001863145</v>
      </c>
      <c r="IQ97">
        <v>-1.681860573090938E-05</v>
      </c>
      <c r="IR97">
        <v>18</v>
      </c>
      <c r="IS97">
        <v>2242</v>
      </c>
      <c r="IT97">
        <v>1</v>
      </c>
      <c r="IU97">
        <v>24</v>
      </c>
      <c r="IV97">
        <v>2504.8</v>
      </c>
      <c r="IW97">
        <v>2504.8</v>
      </c>
      <c r="IX97">
        <v>2.65381</v>
      </c>
      <c r="IY97">
        <v>2.19971</v>
      </c>
      <c r="IZ97">
        <v>1.39648</v>
      </c>
      <c r="JA97">
        <v>2.34375</v>
      </c>
      <c r="JB97">
        <v>1.49536</v>
      </c>
      <c r="JC97">
        <v>2.32544</v>
      </c>
      <c r="JD97">
        <v>34.0318</v>
      </c>
      <c r="JE97">
        <v>14.9638</v>
      </c>
      <c r="JF97">
        <v>18</v>
      </c>
      <c r="JG97">
        <v>517.542</v>
      </c>
      <c r="JH97">
        <v>452.547</v>
      </c>
      <c r="JI97">
        <v>24.9999</v>
      </c>
      <c r="JJ97">
        <v>26.5204</v>
      </c>
      <c r="JK97">
        <v>30</v>
      </c>
      <c r="JL97">
        <v>26.4704</v>
      </c>
      <c r="JM97">
        <v>26.4015</v>
      </c>
      <c r="JN97">
        <v>53.1954</v>
      </c>
      <c r="JO97">
        <v>24.9343</v>
      </c>
      <c r="JP97">
        <v>63.9514</v>
      </c>
      <c r="JQ97">
        <v>25</v>
      </c>
      <c r="JR97">
        <v>1356.29</v>
      </c>
      <c r="JS97">
        <v>18.5127</v>
      </c>
      <c r="JT97">
        <v>100.616</v>
      </c>
      <c r="JU97">
        <v>100.718</v>
      </c>
    </row>
    <row r="98" spans="1:281">
      <c r="A98">
        <v>82</v>
      </c>
      <c r="B98">
        <v>1659112854.6</v>
      </c>
      <c r="C98">
        <v>496.5</v>
      </c>
      <c r="D98" t="s">
        <v>587</v>
      </c>
      <c r="E98" t="s">
        <v>588</v>
      </c>
      <c r="F98">
        <v>5</v>
      </c>
      <c r="G98" t="s">
        <v>415</v>
      </c>
      <c r="H98" t="s">
        <v>416</v>
      </c>
      <c r="I98">
        <v>1659112846.832142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1370.132547174438</v>
      </c>
      <c r="AK98">
        <v>1310.158303030302</v>
      </c>
      <c r="AL98">
        <v>3.435642001778288</v>
      </c>
      <c r="AM98">
        <v>65.00448903359681</v>
      </c>
      <c r="AN98">
        <f>(AP98 - AO98 + DI98*1E3/(8.314*(DK98+273.15)) * AR98/DH98 * AQ98) * DH98/(100*CV98) * 1000/(1000 - AP98)</f>
        <v>0</v>
      </c>
      <c r="AO98">
        <v>18.47895328454546</v>
      </c>
      <c r="AP98">
        <v>23.53113151515151</v>
      </c>
      <c r="AQ98">
        <v>-0.0001445423987773968</v>
      </c>
      <c r="AR98">
        <v>88.8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417</v>
      </c>
      <c r="AY98" t="s">
        <v>417</v>
      </c>
      <c r="AZ98">
        <v>0</v>
      </c>
      <c r="BA98">
        <v>0</v>
      </c>
      <c r="BB98">
        <f>1-AZ98/BA98</f>
        <v>0</v>
      </c>
      <c r="BC98">
        <v>0</v>
      </c>
      <c r="BD98" t="s">
        <v>417</v>
      </c>
      <c r="BE98" t="s">
        <v>417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418</v>
      </c>
      <c r="CY98">
        <v>2</v>
      </c>
      <c r="CZ98" t="b">
        <v>1</v>
      </c>
      <c r="DA98">
        <v>1659112846.832142</v>
      </c>
      <c r="DB98">
        <v>1254.988571428572</v>
      </c>
      <c r="DC98">
        <v>1328.436428571429</v>
      </c>
      <c r="DD98">
        <v>23.54564285714286</v>
      </c>
      <c r="DE98">
        <v>18.50191071428571</v>
      </c>
      <c r="DF98">
        <v>1259.155</v>
      </c>
      <c r="DG98">
        <v>23.62389642857143</v>
      </c>
      <c r="DH98">
        <v>500.04425</v>
      </c>
      <c r="DI98">
        <v>90.73347857142858</v>
      </c>
      <c r="DJ98">
        <v>0.099997225</v>
      </c>
      <c r="DK98">
        <v>27.23188571428571</v>
      </c>
      <c r="DL98">
        <v>27.21993571428572</v>
      </c>
      <c r="DM98">
        <v>999.9000000000002</v>
      </c>
      <c r="DN98">
        <v>0</v>
      </c>
      <c r="DO98">
        <v>0</v>
      </c>
      <c r="DP98">
        <v>10014.685</v>
      </c>
      <c r="DQ98">
        <v>0</v>
      </c>
      <c r="DR98">
        <v>7.75664</v>
      </c>
      <c r="DS98">
        <v>-73.44730714285713</v>
      </c>
      <c r="DT98">
        <v>1285.250714285714</v>
      </c>
      <c r="DU98">
        <v>1353.4775</v>
      </c>
      <c r="DV98">
        <v>5.043728571428571</v>
      </c>
      <c r="DW98">
        <v>1328.436428571429</v>
      </c>
      <c r="DX98">
        <v>18.50191071428571</v>
      </c>
      <c r="DY98">
        <v>2.136378214285714</v>
      </c>
      <c r="DZ98">
        <v>1.678742142857143</v>
      </c>
      <c r="EA98">
        <v>18.49303571428572</v>
      </c>
      <c r="EB98">
        <v>14.70125</v>
      </c>
      <c r="EC98">
        <v>1999.987142857143</v>
      </c>
      <c r="ED98">
        <v>0.9799951785714287</v>
      </c>
      <c r="EE98">
        <v>0.02000496071428571</v>
      </c>
      <c r="EF98">
        <v>0</v>
      </c>
      <c r="EG98">
        <v>738.99675</v>
      </c>
      <c r="EH98">
        <v>5.00097</v>
      </c>
      <c r="EI98">
        <v>14723.92857142857</v>
      </c>
      <c r="EJ98">
        <v>16707.45</v>
      </c>
      <c r="EK98">
        <v>37.68257142857143</v>
      </c>
      <c r="EL98">
        <v>38.09349999999999</v>
      </c>
      <c r="EM98">
        <v>37.54871428571429</v>
      </c>
      <c r="EN98">
        <v>37.81875</v>
      </c>
      <c r="EO98">
        <v>38.36375</v>
      </c>
      <c r="EP98">
        <v>1955.075714285714</v>
      </c>
      <c r="EQ98">
        <v>39.91</v>
      </c>
      <c r="ER98">
        <v>0</v>
      </c>
      <c r="ES98">
        <v>1659112854.2</v>
      </c>
      <c r="ET98">
        <v>0</v>
      </c>
      <c r="EU98">
        <v>739.0094000000001</v>
      </c>
      <c r="EV98">
        <v>-0.3501538386993082</v>
      </c>
      <c r="EW98">
        <v>2.992307647730695</v>
      </c>
      <c r="EX98">
        <v>14723.996</v>
      </c>
      <c r="EY98">
        <v>15</v>
      </c>
      <c r="EZ98">
        <v>0</v>
      </c>
      <c r="FA98" t="s">
        <v>419</v>
      </c>
      <c r="FB98">
        <v>1658962562</v>
      </c>
      <c r="FC98">
        <v>1658962559</v>
      </c>
      <c r="FD98">
        <v>0</v>
      </c>
      <c r="FE98">
        <v>0.025</v>
      </c>
      <c r="FF98">
        <v>-0.013</v>
      </c>
      <c r="FG98">
        <v>-1.97</v>
      </c>
      <c r="FH98">
        <v>-0.111</v>
      </c>
      <c r="FI98">
        <v>420</v>
      </c>
      <c r="FJ98">
        <v>18</v>
      </c>
      <c r="FK98">
        <v>0.6899999999999999</v>
      </c>
      <c r="FL98">
        <v>0.5</v>
      </c>
      <c r="FM98">
        <v>-73.38162250000001</v>
      </c>
      <c r="FN98">
        <v>-1.777689681050524</v>
      </c>
      <c r="FO98">
        <v>0.1773198120452144</v>
      </c>
      <c r="FP98">
        <v>0</v>
      </c>
      <c r="FQ98">
        <v>739.0145000000001</v>
      </c>
      <c r="FR98">
        <v>-0.2369289550839157</v>
      </c>
      <c r="FS98">
        <v>0.2215808509989293</v>
      </c>
      <c r="FT98">
        <v>1</v>
      </c>
      <c r="FU98">
        <v>5.040828500000001</v>
      </c>
      <c r="FV98">
        <v>0.09980172607879294</v>
      </c>
      <c r="FW98">
        <v>0.01208852297636059</v>
      </c>
      <c r="FX98">
        <v>1</v>
      </c>
      <c r="FY98">
        <v>2</v>
      </c>
      <c r="FZ98">
        <v>3</v>
      </c>
      <c r="GA98" t="s">
        <v>431</v>
      </c>
      <c r="GB98">
        <v>2.98332</v>
      </c>
      <c r="GC98">
        <v>2.71585</v>
      </c>
      <c r="GD98">
        <v>0.202942</v>
      </c>
      <c r="GE98">
        <v>0.207577</v>
      </c>
      <c r="GF98">
        <v>0.106349</v>
      </c>
      <c r="GG98">
        <v>0.0880431</v>
      </c>
      <c r="GH98">
        <v>25236.9</v>
      </c>
      <c r="GI98">
        <v>25219.9</v>
      </c>
      <c r="GJ98">
        <v>29426</v>
      </c>
      <c r="GK98">
        <v>29432.2</v>
      </c>
      <c r="GL98">
        <v>34827.1</v>
      </c>
      <c r="GM98">
        <v>35678.8</v>
      </c>
      <c r="GN98">
        <v>41441.2</v>
      </c>
      <c r="GO98">
        <v>41933.3</v>
      </c>
      <c r="GP98">
        <v>1.95595</v>
      </c>
      <c r="GQ98">
        <v>1.9234</v>
      </c>
      <c r="GR98">
        <v>0.103034</v>
      </c>
      <c r="GS98">
        <v>0</v>
      </c>
      <c r="GT98">
        <v>25.5293</v>
      </c>
      <c r="GU98">
        <v>999.9</v>
      </c>
      <c r="GV98">
        <v>52.4</v>
      </c>
      <c r="GW98">
        <v>29.5</v>
      </c>
      <c r="GX98">
        <v>23.9075</v>
      </c>
      <c r="GY98">
        <v>63.2824</v>
      </c>
      <c r="GZ98">
        <v>33.6619</v>
      </c>
      <c r="HA98">
        <v>1</v>
      </c>
      <c r="HB98">
        <v>-0.0668344</v>
      </c>
      <c r="HC98">
        <v>0.374265</v>
      </c>
      <c r="HD98">
        <v>20.3848</v>
      </c>
      <c r="HE98">
        <v>5.21654</v>
      </c>
      <c r="HF98">
        <v>12.0099</v>
      </c>
      <c r="HG98">
        <v>4.98925</v>
      </c>
      <c r="HH98">
        <v>3.28848</v>
      </c>
      <c r="HI98">
        <v>9999</v>
      </c>
      <c r="HJ98">
        <v>9999</v>
      </c>
      <c r="HK98">
        <v>9999</v>
      </c>
      <c r="HL98">
        <v>172.4</v>
      </c>
      <c r="HM98">
        <v>1.86708</v>
      </c>
      <c r="HN98">
        <v>1.86615</v>
      </c>
      <c r="HO98">
        <v>1.86565</v>
      </c>
      <c r="HP98">
        <v>1.86555</v>
      </c>
      <c r="HQ98">
        <v>1.86737</v>
      </c>
      <c r="HR98">
        <v>1.86995</v>
      </c>
      <c r="HS98">
        <v>1.86858</v>
      </c>
      <c r="HT98">
        <v>1.86997</v>
      </c>
      <c r="HU98">
        <v>0</v>
      </c>
      <c r="HV98">
        <v>0</v>
      </c>
      <c r="HW98">
        <v>0</v>
      </c>
      <c r="HX98">
        <v>0</v>
      </c>
      <c r="HY98" t="s">
        <v>421</v>
      </c>
      <c r="HZ98" t="s">
        <v>422</v>
      </c>
      <c r="IA98" t="s">
        <v>423</v>
      </c>
      <c r="IB98" t="s">
        <v>423</v>
      </c>
      <c r="IC98" t="s">
        <v>423</v>
      </c>
      <c r="ID98" t="s">
        <v>423</v>
      </c>
      <c r="IE98">
        <v>0</v>
      </c>
      <c r="IF98">
        <v>100</v>
      </c>
      <c r="IG98">
        <v>100</v>
      </c>
      <c r="IH98">
        <v>-4.22</v>
      </c>
      <c r="II98">
        <v>-0.0784</v>
      </c>
      <c r="IJ98">
        <v>-1.577111384215205</v>
      </c>
      <c r="IK98">
        <v>-0.002609718516926934</v>
      </c>
      <c r="IL98">
        <v>7.477057286243006E-07</v>
      </c>
      <c r="IM98">
        <v>-2.446628426827821E-10</v>
      </c>
      <c r="IN98">
        <v>-0.2036813970316619</v>
      </c>
      <c r="IO98">
        <v>-0.007460779758470672</v>
      </c>
      <c r="IP98">
        <v>0.0009378809001863145</v>
      </c>
      <c r="IQ98">
        <v>-1.681860573090938E-05</v>
      </c>
      <c r="IR98">
        <v>18</v>
      </c>
      <c r="IS98">
        <v>2242</v>
      </c>
      <c r="IT98">
        <v>1</v>
      </c>
      <c r="IU98">
        <v>24</v>
      </c>
      <c r="IV98">
        <v>2504.9</v>
      </c>
      <c r="IW98">
        <v>2504.9</v>
      </c>
      <c r="IX98">
        <v>2.68433</v>
      </c>
      <c r="IY98">
        <v>2.20093</v>
      </c>
      <c r="IZ98">
        <v>1.39648</v>
      </c>
      <c r="JA98">
        <v>2.34375</v>
      </c>
      <c r="JB98">
        <v>1.49536</v>
      </c>
      <c r="JC98">
        <v>2.323</v>
      </c>
      <c r="JD98">
        <v>34.0318</v>
      </c>
      <c r="JE98">
        <v>14.9726</v>
      </c>
      <c r="JF98">
        <v>18</v>
      </c>
      <c r="JG98">
        <v>517.734</v>
      </c>
      <c r="JH98">
        <v>452.377</v>
      </c>
      <c r="JI98">
        <v>25</v>
      </c>
      <c r="JJ98">
        <v>26.5198</v>
      </c>
      <c r="JK98">
        <v>30.0001</v>
      </c>
      <c r="JL98">
        <v>26.4681</v>
      </c>
      <c r="JM98">
        <v>26.4015</v>
      </c>
      <c r="JN98">
        <v>53.7167</v>
      </c>
      <c r="JO98">
        <v>24.9343</v>
      </c>
      <c r="JP98">
        <v>63.9514</v>
      </c>
      <c r="JQ98">
        <v>25</v>
      </c>
      <c r="JR98">
        <v>1369.65</v>
      </c>
      <c r="JS98">
        <v>18.4059</v>
      </c>
      <c r="JT98">
        <v>100.616</v>
      </c>
      <c r="JU98">
        <v>100.718</v>
      </c>
    </row>
    <row r="99" spans="1:281">
      <c r="A99">
        <v>83</v>
      </c>
      <c r="B99">
        <v>1659112859.6</v>
      </c>
      <c r="C99">
        <v>501.5</v>
      </c>
      <c r="D99" t="s">
        <v>589</v>
      </c>
      <c r="E99" t="s">
        <v>590</v>
      </c>
      <c r="F99">
        <v>5</v>
      </c>
      <c r="G99" t="s">
        <v>415</v>
      </c>
      <c r="H99" t="s">
        <v>416</v>
      </c>
      <c r="I99">
        <v>1659112852.118518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1386.98694120298</v>
      </c>
      <c r="AK99">
        <v>1327.22303030303</v>
      </c>
      <c r="AL99">
        <v>3.412043506201674</v>
      </c>
      <c r="AM99">
        <v>65.00448903359681</v>
      </c>
      <c r="AN99">
        <f>(AP99 - AO99 + DI99*1E3/(8.314*(DK99+273.15)) * AR99/DH99 * AQ99) * DH99/(100*CV99) * 1000/(1000 - AP99)</f>
        <v>0</v>
      </c>
      <c r="AO99">
        <v>18.46509155787879</v>
      </c>
      <c r="AP99">
        <v>23.51440303030303</v>
      </c>
      <c r="AQ99">
        <v>-0.0001733315573308373</v>
      </c>
      <c r="AR99">
        <v>88.8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417</v>
      </c>
      <c r="AY99" t="s">
        <v>417</v>
      </c>
      <c r="AZ99">
        <v>0</v>
      </c>
      <c r="BA99">
        <v>0</v>
      </c>
      <c r="BB99">
        <f>1-AZ99/BA99</f>
        <v>0</v>
      </c>
      <c r="BC99">
        <v>0</v>
      </c>
      <c r="BD99" t="s">
        <v>417</v>
      </c>
      <c r="BE99" t="s">
        <v>417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418</v>
      </c>
      <c r="CY99">
        <v>2</v>
      </c>
      <c r="CZ99" t="b">
        <v>1</v>
      </c>
      <c r="DA99">
        <v>1659112852.118518</v>
      </c>
      <c r="DB99">
        <v>1272.653703703704</v>
      </c>
      <c r="DC99">
        <v>1346.184814814815</v>
      </c>
      <c r="DD99">
        <v>23.53628888888889</v>
      </c>
      <c r="DE99">
        <v>18.48494444444444</v>
      </c>
      <c r="DF99">
        <v>1276.853333333333</v>
      </c>
      <c r="DG99">
        <v>23.61462592592592</v>
      </c>
      <c r="DH99">
        <v>500.0411111111111</v>
      </c>
      <c r="DI99">
        <v>90.73335925925927</v>
      </c>
      <c r="DJ99">
        <v>0.09998995925925926</v>
      </c>
      <c r="DK99">
        <v>27.23074444444444</v>
      </c>
      <c r="DL99">
        <v>27.21657037037037</v>
      </c>
      <c r="DM99">
        <v>999.9000000000001</v>
      </c>
      <c r="DN99">
        <v>0</v>
      </c>
      <c r="DO99">
        <v>0</v>
      </c>
      <c r="DP99">
        <v>10018.39740740741</v>
      </c>
      <c r="DQ99">
        <v>0</v>
      </c>
      <c r="DR99">
        <v>7.75664</v>
      </c>
      <c r="DS99">
        <v>-73.53164814814815</v>
      </c>
      <c r="DT99">
        <v>1303.328888888889</v>
      </c>
      <c r="DU99">
        <v>1371.537037037037</v>
      </c>
      <c r="DV99">
        <v>5.051342222222223</v>
      </c>
      <c r="DW99">
        <v>1346.184814814815</v>
      </c>
      <c r="DX99">
        <v>18.48494444444444</v>
      </c>
      <c r="DY99">
        <v>2.135526296296296</v>
      </c>
      <c r="DZ99">
        <v>1.677200740740741</v>
      </c>
      <c r="EA99">
        <v>18.48667777777778</v>
      </c>
      <c r="EB99">
        <v>14.68701111111111</v>
      </c>
      <c r="EC99">
        <v>1999.997037037037</v>
      </c>
      <c r="ED99">
        <v>0.9799952222222224</v>
      </c>
      <c r="EE99">
        <v>0.02000491851851852</v>
      </c>
      <c r="EF99">
        <v>0</v>
      </c>
      <c r="EG99">
        <v>739.0328148148146</v>
      </c>
      <c r="EH99">
        <v>5.00097</v>
      </c>
      <c r="EI99">
        <v>14724.06666666667</v>
      </c>
      <c r="EJ99">
        <v>16707.53703703704</v>
      </c>
      <c r="EK99">
        <v>37.68240740740741</v>
      </c>
      <c r="EL99">
        <v>38.07133333333333</v>
      </c>
      <c r="EM99">
        <v>37.53444444444444</v>
      </c>
      <c r="EN99">
        <v>37.812</v>
      </c>
      <c r="EO99">
        <v>38.34933333333333</v>
      </c>
      <c r="EP99">
        <v>1955.085555555556</v>
      </c>
      <c r="EQ99">
        <v>39.91037037037037</v>
      </c>
      <c r="ER99">
        <v>0</v>
      </c>
      <c r="ES99">
        <v>1659112859.6</v>
      </c>
      <c r="ET99">
        <v>0</v>
      </c>
      <c r="EU99">
        <v>739.0296153846152</v>
      </c>
      <c r="EV99">
        <v>-0.5081025623596402</v>
      </c>
      <c r="EW99">
        <v>2.700854733862049</v>
      </c>
      <c r="EX99">
        <v>14724.03846153846</v>
      </c>
      <c r="EY99">
        <v>15</v>
      </c>
      <c r="EZ99">
        <v>0</v>
      </c>
      <c r="FA99" t="s">
        <v>419</v>
      </c>
      <c r="FB99">
        <v>1658962562</v>
      </c>
      <c r="FC99">
        <v>1658962559</v>
      </c>
      <c r="FD99">
        <v>0</v>
      </c>
      <c r="FE99">
        <v>0.025</v>
      </c>
      <c r="FF99">
        <v>-0.013</v>
      </c>
      <c r="FG99">
        <v>-1.97</v>
      </c>
      <c r="FH99">
        <v>-0.111</v>
      </c>
      <c r="FI99">
        <v>420</v>
      </c>
      <c r="FJ99">
        <v>18</v>
      </c>
      <c r="FK99">
        <v>0.6899999999999999</v>
      </c>
      <c r="FL99">
        <v>0.5</v>
      </c>
      <c r="FM99">
        <v>-73.44923170731707</v>
      </c>
      <c r="FN99">
        <v>-1.156645296167238</v>
      </c>
      <c r="FO99">
        <v>0.1446829644918791</v>
      </c>
      <c r="FP99">
        <v>0</v>
      </c>
      <c r="FQ99">
        <v>739.0183823529411</v>
      </c>
      <c r="FR99">
        <v>0.02073338501501689</v>
      </c>
      <c r="FS99">
        <v>0.2292066900144973</v>
      </c>
      <c r="FT99">
        <v>1</v>
      </c>
      <c r="FU99">
        <v>5.045943170731707</v>
      </c>
      <c r="FV99">
        <v>0.1063473867595846</v>
      </c>
      <c r="FW99">
        <v>0.01275660659806039</v>
      </c>
      <c r="FX99">
        <v>0</v>
      </c>
      <c r="FY99">
        <v>1</v>
      </c>
      <c r="FZ99">
        <v>3</v>
      </c>
      <c r="GA99" t="s">
        <v>426</v>
      </c>
      <c r="GB99">
        <v>2.98321</v>
      </c>
      <c r="GC99">
        <v>2.71588</v>
      </c>
      <c r="GD99">
        <v>0.204572</v>
      </c>
      <c r="GE99">
        <v>0.209138</v>
      </c>
      <c r="GF99">
        <v>0.106299</v>
      </c>
      <c r="GG99">
        <v>0.088032</v>
      </c>
      <c r="GH99">
        <v>25185.2</v>
      </c>
      <c r="GI99">
        <v>25170.3</v>
      </c>
      <c r="GJ99">
        <v>29425.8</v>
      </c>
      <c r="GK99">
        <v>29432.3</v>
      </c>
      <c r="GL99">
        <v>34829.3</v>
      </c>
      <c r="GM99">
        <v>35679.3</v>
      </c>
      <c r="GN99">
        <v>41441.4</v>
      </c>
      <c r="GO99">
        <v>41933.4</v>
      </c>
      <c r="GP99">
        <v>1.95583</v>
      </c>
      <c r="GQ99">
        <v>1.92348</v>
      </c>
      <c r="GR99">
        <v>0.103153</v>
      </c>
      <c r="GS99">
        <v>0</v>
      </c>
      <c r="GT99">
        <v>25.525</v>
      </c>
      <c r="GU99">
        <v>999.9</v>
      </c>
      <c r="GV99">
        <v>52.4</v>
      </c>
      <c r="GW99">
        <v>29.5</v>
      </c>
      <c r="GX99">
        <v>23.9041</v>
      </c>
      <c r="GY99">
        <v>63.4724</v>
      </c>
      <c r="GZ99">
        <v>33.4335</v>
      </c>
      <c r="HA99">
        <v>1</v>
      </c>
      <c r="HB99">
        <v>-0.0669207</v>
      </c>
      <c r="HC99">
        <v>0.373747</v>
      </c>
      <c r="HD99">
        <v>20.385</v>
      </c>
      <c r="HE99">
        <v>5.21804</v>
      </c>
      <c r="HF99">
        <v>12.0099</v>
      </c>
      <c r="HG99">
        <v>4.9893</v>
      </c>
      <c r="HH99">
        <v>3.28855</v>
      </c>
      <c r="HI99">
        <v>9999</v>
      </c>
      <c r="HJ99">
        <v>9999</v>
      </c>
      <c r="HK99">
        <v>9999</v>
      </c>
      <c r="HL99">
        <v>172.4</v>
      </c>
      <c r="HM99">
        <v>1.86707</v>
      </c>
      <c r="HN99">
        <v>1.86615</v>
      </c>
      <c r="HO99">
        <v>1.86565</v>
      </c>
      <c r="HP99">
        <v>1.86554</v>
      </c>
      <c r="HQ99">
        <v>1.86737</v>
      </c>
      <c r="HR99">
        <v>1.86995</v>
      </c>
      <c r="HS99">
        <v>1.86859</v>
      </c>
      <c r="HT99">
        <v>1.86996</v>
      </c>
      <c r="HU99">
        <v>0</v>
      </c>
      <c r="HV99">
        <v>0</v>
      </c>
      <c r="HW99">
        <v>0</v>
      </c>
      <c r="HX99">
        <v>0</v>
      </c>
      <c r="HY99" t="s">
        <v>421</v>
      </c>
      <c r="HZ99" t="s">
        <v>422</v>
      </c>
      <c r="IA99" t="s">
        <v>423</v>
      </c>
      <c r="IB99" t="s">
        <v>423</v>
      </c>
      <c r="IC99" t="s">
        <v>423</v>
      </c>
      <c r="ID99" t="s">
        <v>423</v>
      </c>
      <c r="IE99">
        <v>0</v>
      </c>
      <c r="IF99">
        <v>100</v>
      </c>
      <c r="IG99">
        <v>100</v>
      </c>
      <c r="IH99">
        <v>-4.24</v>
      </c>
      <c r="II99">
        <v>-0.0785</v>
      </c>
      <c r="IJ99">
        <v>-1.577111384215205</v>
      </c>
      <c r="IK99">
        <v>-0.002609718516926934</v>
      </c>
      <c r="IL99">
        <v>7.477057286243006E-07</v>
      </c>
      <c r="IM99">
        <v>-2.446628426827821E-10</v>
      </c>
      <c r="IN99">
        <v>-0.2036813970316619</v>
      </c>
      <c r="IO99">
        <v>-0.007460779758470672</v>
      </c>
      <c r="IP99">
        <v>0.0009378809001863145</v>
      </c>
      <c r="IQ99">
        <v>-1.681860573090938E-05</v>
      </c>
      <c r="IR99">
        <v>18</v>
      </c>
      <c r="IS99">
        <v>2242</v>
      </c>
      <c r="IT99">
        <v>1</v>
      </c>
      <c r="IU99">
        <v>24</v>
      </c>
      <c r="IV99">
        <v>2505</v>
      </c>
      <c r="IW99">
        <v>2505</v>
      </c>
      <c r="IX99">
        <v>2.7124</v>
      </c>
      <c r="IY99">
        <v>2.18872</v>
      </c>
      <c r="IZ99">
        <v>1.39648</v>
      </c>
      <c r="JA99">
        <v>2.34497</v>
      </c>
      <c r="JB99">
        <v>1.49536</v>
      </c>
      <c r="JC99">
        <v>2.35474</v>
      </c>
      <c r="JD99">
        <v>34.0318</v>
      </c>
      <c r="JE99">
        <v>14.9814</v>
      </c>
      <c r="JF99">
        <v>18</v>
      </c>
      <c r="JG99">
        <v>517.653</v>
      </c>
      <c r="JH99">
        <v>452.424</v>
      </c>
      <c r="JI99">
        <v>24.9999</v>
      </c>
      <c r="JJ99">
        <v>26.5182</v>
      </c>
      <c r="JK99">
        <v>30</v>
      </c>
      <c r="JL99">
        <v>26.4681</v>
      </c>
      <c r="JM99">
        <v>26.4015</v>
      </c>
      <c r="JN99">
        <v>54.2844</v>
      </c>
      <c r="JO99">
        <v>24.9343</v>
      </c>
      <c r="JP99">
        <v>63.9514</v>
      </c>
      <c r="JQ99">
        <v>25</v>
      </c>
      <c r="JR99">
        <v>1389.68</v>
      </c>
      <c r="JS99">
        <v>18.3829</v>
      </c>
      <c r="JT99">
        <v>100.617</v>
      </c>
      <c r="JU99">
        <v>100.718</v>
      </c>
    </row>
    <row r="100" spans="1:281">
      <c r="A100">
        <v>84</v>
      </c>
      <c r="B100">
        <v>1659112864.6</v>
      </c>
      <c r="C100">
        <v>506.5</v>
      </c>
      <c r="D100" t="s">
        <v>591</v>
      </c>
      <c r="E100" t="s">
        <v>592</v>
      </c>
      <c r="F100">
        <v>5</v>
      </c>
      <c r="G100" t="s">
        <v>415</v>
      </c>
      <c r="H100" t="s">
        <v>416</v>
      </c>
      <c r="I100">
        <v>1659112856.832142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1403.982854350529</v>
      </c>
      <c r="AK100">
        <v>1344.41503030303</v>
      </c>
      <c r="AL100">
        <v>3.443379508673662</v>
      </c>
      <c r="AM100">
        <v>65.00448903359681</v>
      </c>
      <c r="AN100">
        <f>(AP100 - AO100 + DI100*1E3/(8.314*(DK100+273.15)) * AR100/DH100 * AQ100) * DH100/(100*CV100) * 1000/(1000 - AP100)</f>
        <v>0</v>
      </c>
      <c r="AO100">
        <v>18.4638159078788</v>
      </c>
      <c r="AP100">
        <v>23.50206787878788</v>
      </c>
      <c r="AQ100">
        <v>-0.0001214824872098787</v>
      </c>
      <c r="AR100">
        <v>88.8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417</v>
      </c>
      <c r="AY100" t="s">
        <v>417</v>
      </c>
      <c r="AZ100">
        <v>0</v>
      </c>
      <c r="BA100">
        <v>0</v>
      </c>
      <c r="BB100">
        <f>1-AZ100/BA100</f>
        <v>0</v>
      </c>
      <c r="BC100">
        <v>0</v>
      </c>
      <c r="BD100" t="s">
        <v>417</v>
      </c>
      <c r="BE100" t="s">
        <v>417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418</v>
      </c>
      <c r="CY100">
        <v>2</v>
      </c>
      <c r="CZ100" t="b">
        <v>1</v>
      </c>
      <c r="DA100">
        <v>1659112856.832142</v>
      </c>
      <c r="DB100">
        <v>1288.45</v>
      </c>
      <c r="DC100">
        <v>1361.988928571429</v>
      </c>
      <c r="DD100">
        <v>23.52293214285714</v>
      </c>
      <c r="DE100">
        <v>18.46988571428571</v>
      </c>
      <c r="DF100">
        <v>1292.679285714286</v>
      </c>
      <c r="DG100">
        <v>23.60138571428571</v>
      </c>
      <c r="DH100">
        <v>500.0545357142858</v>
      </c>
      <c r="DI100">
        <v>90.73374285714287</v>
      </c>
      <c r="DJ100">
        <v>0.1000452821428571</v>
      </c>
      <c r="DK100">
        <v>27.22855714285715</v>
      </c>
      <c r="DL100">
        <v>27.21573214285714</v>
      </c>
      <c r="DM100">
        <v>999.9000000000002</v>
      </c>
      <c r="DN100">
        <v>0</v>
      </c>
      <c r="DO100">
        <v>0</v>
      </c>
      <c r="DP100">
        <v>10017.14392857143</v>
      </c>
      <c r="DQ100">
        <v>0</v>
      </c>
      <c r="DR100">
        <v>7.75664</v>
      </c>
      <c r="DS100">
        <v>-73.54015714285715</v>
      </c>
      <c r="DT100">
        <v>1319.487142857143</v>
      </c>
      <c r="DU100">
        <v>1387.618214285714</v>
      </c>
      <c r="DV100">
        <v>5.053029642857143</v>
      </c>
      <c r="DW100">
        <v>1361.988928571429</v>
      </c>
      <c r="DX100">
        <v>18.46988571428571</v>
      </c>
      <c r="DY100">
        <v>2.134322857142857</v>
      </c>
      <c r="DZ100">
        <v>1.675842142857143</v>
      </c>
      <c r="EA100">
        <v>18.47768214285714</v>
      </c>
      <c r="EB100">
        <v>14.67445714285715</v>
      </c>
      <c r="EC100">
        <v>2000.036785714286</v>
      </c>
      <c r="ED100">
        <v>0.9799952857142858</v>
      </c>
      <c r="EE100">
        <v>0.02000485714285715</v>
      </c>
      <c r="EF100">
        <v>0</v>
      </c>
      <c r="EG100">
        <v>739.0029285714285</v>
      </c>
      <c r="EH100">
        <v>5.00097</v>
      </c>
      <c r="EI100">
        <v>14724.36785714286</v>
      </c>
      <c r="EJ100">
        <v>16707.86428571429</v>
      </c>
      <c r="EK100">
        <v>37.66928571428571</v>
      </c>
      <c r="EL100">
        <v>38.0665</v>
      </c>
      <c r="EM100">
        <v>37.51992857142857</v>
      </c>
      <c r="EN100">
        <v>37.812</v>
      </c>
      <c r="EO100">
        <v>38.33674999999999</v>
      </c>
      <c r="EP100">
        <v>1955.124642857143</v>
      </c>
      <c r="EQ100">
        <v>39.91107142857143</v>
      </c>
      <c r="ER100">
        <v>0</v>
      </c>
      <c r="ES100">
        <v>1659112864.4</v>
      </c>
      <c r="ET100">
        <v>0</v>
      </c>
      <c r="EU100">
        <v>739.0137692307694</v>
      </c>
      <c r="EV100">
        <v>0.7154871805485264</v>
      </c>
      <c r="EW100">
        <v>0.04102571959723124</v>
      </c>
      <c r="EX100">
        <v>14724.12307692308</v>
      </c>
      <c r="EY100">
        <v>15</v>
      </c>
      <c r="EZ100">
        <v>0</v>
      </c>
      <c r="FA100" t="s">
        <v>419</v>
      </c>
      <c r="FB100">
        <v>1658962562</v>
      </c>
      <c r="FC100">
        <v>1658962559</v>
      </c>
      <c r="FD100">
        <v>0</v>
      </c>
      <c r="FE100">
        <v>0.025</v>
      </c>
      <c r="FF100">
        <v>-0.013</v>
      </c>
      <c r="FG100">
        <v>-1.97</v>
      </c>
      <c r="FH100">
        <v>-0.111</v>
      </c>
      <c r="FI100">
        <v>420</v>
      </c>
      <c r="FJ100">
        <v>18</v>
      </c>
      <c r="FK100">
        <v>0.6899999999999999</v>
      </c>
      <c r="FL100">
        <v>0.5</v>
      </c>
      <c r="FM100">
        <v>-73.51023499999999</v>
      </c>
      <c r="FN100">
        <v>-0.013945215759773</v>
      </c>
      <c r="FO100">
        <v>0.08708766431016532</v>
      </c>
      <c r="FP100">
        <v>1</v>
      </c>
      <c r="FQ100">
        <v>739.032294117647</v>
      </c>
      <c r="FR100">
        <v>-0.1454851025306778</v>
      </c>
      <c r="FS100">
        <v>0.2109161429980243</v>
      </c>
      <c r="FT100">
        <v>1</v>
      </c>
      <c r="FU100">
        <v>5.048708499999999</v>
      </c>
      <c r="FV100">
        <v>0.01907392120074149</v>
      </c>
      <c r="FW100">
        <v>0.01109818398432815</v>
      </c>
      <c r="FX100">
        <v>1</v>
      </c>
      <c r="FY100">
        <v>3</v>
      </c>
      <c r="FZ100">
        <v>3</v>
      </c>
      <c r="GA100" t="s">
        <v>420</v>
      </c>
      <c r="GB100">
        <v>2.98313</v>
      </c>
      <c r="GC100">
        <v>2.71577</v>
      </c>
      <c r="GD100">
        <v>0.206199</v>
      </c>
      <c r="GE100">
        <v>0.21071</v>
      </c>
      <c r="GF100">
        <v>0.106263</v>
      </c>
      <c r="GG100">
        <v>0.088034</v>
      </c>
      <c r="GH100">
        <v>25133.4</v>
      </c>
      <c r="GI100">
        <v>25120.4</v>
      </c>
      <c r="GJ100">
        <v>29425.4</v>
      </c>
      <c r="GK100">
        <v>29432.5</v>
      </c>
      <c r="GL100">
        <v>34830.2</v>
      </c>
      <c r="GM100">
        <v>35679.5</v>
      </c>
      <c r="GN100">
        <v>41440.9</v>
      </c>
      <c r="GO100">
        <v>41933.7</v>
      </c>
      <c r="GP100">
        <v>1.9558</v>
      </c>
      <c r="GQ100">
        <v>1.92342</v>
      </c>
      <c r="GR100">
        <v>0.103809</v>
      </c>
      <c r="GS100">
        <v>0</v>
      </c>
      <c r="GT100">
        <v>25.5213</v>
      </c>
      <c r="GU100">
        <v>999.9</v>
      </c>
      <c r="GV100">
        <v>52.4</v>
      </c>
      <c r="GW100">
        <v>29.5</v>
      </c>
      <c r="GX100">
        <v>23.907</v>
      </c>
      <c r="GY100">
        <v>63.1524</v>
      </c>
      <c r="GZ100">
        <v>33.2292</v>
      </c>
      <c r="HA100">
        <v>1</v>
      </c>
      <c r="HB100">
        <v>-0.0668902</v>
      </c>
      <c r="HC100">
        <v>0.373254</v>
      </c>
      <c r="HD100">
        <v>20.3848</v>
      </c>
      <c r="HE100">
        <v>5.21759</v>
      </c>
      <c r="HF100">
        <v>12.0099</v>
      </c>
      <c r="HG100">
        <v>4.98935</v>
      </c>
      <c r="HH100">
        <v>3.2885</v>
      </c>
      <c r="HI100">
        <v>9999</v>
      </c>
      <c r="HJ100">
        <v>9999</v>
      </c>
      <c r="HK100">
        <v>9999</v>
      </c>
      <c r="HL100">
        <v>172.4</v>
      </c>
      <c r="HM100">
        <v>1.8671</v>
      </c>
      <c r="HN100">
        <v>1.86615</v>
      </c>
      <c r="HO100">
        <v>1.86566</v>
      </c>
      <c r="HP100">
        <v>1.86554</v>
      </c>
      <c r="HQ100">
        <v>1.86737</v>
      </c>
      <c r="HR100">
        <v>1.86987</v>
      </c>
      <c r="HS100">
        <v>1.86855</v>
      </c>
      <c r="HT100">
        <v>1.86997</v>
      </c>
      <c r="HU100">
        <v>0</v>
      </c>
      <c r="HV100">
        <v>0</v>
      </c>
      <c r="HW100">
        <v>0</v>
      </c>
      <c r="HX100">
        <v>0</v>
      </c>
      <c r="HY100" t="s">
        <v>421</v>
      </c>
      <c r="HZ100" t="s">
        <v>422</v>
      </c>
      <c r="IA100" t="s">
        <v>423</v>
      </c>
      <c r="IB100" t="s">
        <v>423</v>
      </c>
      <c r="IC100" t="s">
        <v>423</v>
      </c>
      <c r="ID100" t="s">
        <v>423</v>
      </c>
      <c r="IE100">
        <v>0</v>
      </c>
      <c r="IF100">
        <v>100</v>
      </c>
      <c r="IG100">
        <v>100</v>
      </c>
      <c r="IH100">
        <v>-4.28</v>
      </c>
      <c r="II100">
        <v>-0.07870000000000001</v>
      </c>
      <c r="IJ100">
        <v>-1.577111384215205</v>
      </c>
      <c r="IK100">
        <v>-0.002609718516926934</v>
      </c>
      <c r="IL100">
        <v>7.477057286243006E-07</v>
      </c>
      <c r="IM100">
        <v>-2.446628426827821E-10</v>
      </c>
      <c r="IN100">
        <v>-0.2036813970316619</v>
      </c>
      <c r="IO100">
        <v>-0.007460779758470672</v>
      </c>
      <c r="IP100">
        <v>0.0009378809001863145</v>
      </c>
      <c r="IQ100">
        <v>-1.681860573090938E-05</v>
      </c>
      <c r="IR100">
        <v>18</v>
      </c>
      <c r="IS100">
        <v>2242</v>
      </c>
      <c r="IT100">
        <v>1</v>
      </c>
      <c r="IU100">
        <v>24</v>
      </c>
      <c r="IV100">
        <v>2505</v>
      </c>
      <c r="IW100">
        <v>2505.1</v>
      </c>
      <c r="IX100">
        <v>2.73682</v>
      </c>
      <c r="IY100">
        <v>2.18872</v>
      </c>
      <c r="IZ100">
        <v>1.39648</v>
      </c>
      <c r="JA100">
        <v>2.34375</v>
      </c>
      <c r="JB100">
        <v>1.49536</v>
      </c>
      <c r="JC100">
        <v>2.40112</v>
      </c>
      <c r="JD100">
        <v>34.0318</v>
      </c>
      <c r="JE100">
        <v>14.9901</v>
      </c>
      <c r="JF100">
        <v>18</v>
      </c>
      <c r="JG100">
        <v>517.636</v>
      </c>
      <c r="JH100">
        <v>452.393</v>
      </c>
      <c r="JI100">
        <v>24.9998</v>
      </c>
      <c r="JJ100">
        <v>26.5182</v>
      </c>
      <c r="JK100">
        <v>30.0001</v>
      </c>
      <c r="JL100">
        <v>26.4681</v>
      </c>
      <c r="JM100">
        <v>26.4015</v>
      </c>
      <c r="JN100">
        <v>54.7677</v>
      </c>
      <c r="JO100">
        <v>25.2226</v>
      </c>
      <c r="JP100">
        <v>63.9514</v>
      </c>
      <c r="JQ100">
        <v>25</v>
      </c>
      <c r="JR100">
        <v>1403.04</v>
      </c>
      <c r="JS100">
        <v>18.3674</v>
      </c>
      <c r="JT100">
        <v>100.615</v>
      </c>
      <c r="JU100">
        <v>100.719</v>
      </c>
    </row>
    <row r="101" spans="1:281">
      <c r="A101">
        <v>85</v>
      </c>
      <c r="B101">
        <v>1659112869.6</v>
      </c>
      <c r="C101">
        <v>511.5</v>
      </c>
      <c r="D101" t="s">
        <v>593</v>
      </c>
      <c r="E101" t="s">
        <v>594</v>
      </c>
      <c r="F101">
        <v>5</v>
      </c>
      <c r="G101" t="s">
        <v>415</v>
      </c>
      <c r="H101" t="s">
        <v>416</v>
      </c>
      <c r="I101">
        <v>1659112862.1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1421.118941829907</v>
      </c>
      <c r="AK101">
        <v>1361.541757575757</v>
      </c>
      <c r="AL101">
        <v>3.426576742475369</v>
      </c>
      <c r="AM101">
        <v>65.00448903359681</v>
      </c>
      <c r="AN101">
        <f>(AP101 - AO101 + DI101*1E3/(8.314*(DK101+273.15)) * AR101/DH101 * AQ101) * DH101/(100*CV101) * 1000/(1000 - AP101)</f>
        <v>0</v>
      </c>
      <c r="AO101">
        <v>18.45895802030304</v>
      </c>
      <c r="AP101">
        <v>23.49461454545454</v>
      </c>
      <c r="AQ101">
        <v>-3.180351621192331E-05</v>
      </c>
      <c r="AR101">
        <v>88.8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417</v>
      </c>
      <c r="AY101" t="s">
        <v>417</v>
      </c>
      <c r="AZ101">
        <v>0</v>
      </c>
      <c r="BA101">
        <v>0</v>
      </c>
      <c r="BB101">
        <f>1-AZ101/BA101</f>
        <v>0</v>
      </c>
      <c r="BC101">
        <v>0</v>
      </c>
      <c r="BD101" t="s">
        <v>417</v>
      </c>
      <c r="BE101" t="s">
        <v>417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418</v>
      </c>
      <c r="CY101">
        <v>2</v>
      </c>
      <c r="CZ101" t="b">
        <v>1</v>
      </c>
      <c r="DA101">
        <v>1659112862.1</v>
      </c>
      <c r="DB101">
        <v>1306.096296296296</v>
      </c>
      <c r="DC101">
        <v>1379.589259259259</v>
      </c>
      <c r="DD101">
        <v>23.50838148148148</v>
      </c>
      <c r="DE101">
        <v>18.4605037037037</v>
      </c>
      <c r="DF101">
        <v>1310.36</v>
      </c>
      <c r="DG101">
        <v>23.58695925925926</v>
      </c>
      <c r="DH101">
        <v>500.0548148148148</v>
      </c>
      <c r="DI101">
        <v>90.7338074074074</v>
      </c>
      <c r="DJ101">
        <v>0.1000068370370371</v>
      </c>
      <c r="DK101">
        <v>27.2260962962963</v>
      </c>
      <c r="DL101">
        <v>27.21325555555556</v>
      </c>
      <c r="DM101">
        <v>999.9000000000001</v>
      </c>
      <c r="DN101">
        <v>0</v>
      </c>
      <c r="DO101">
        <v>0</v>
      </c>
      <c r="DP101">
        <v>10014.71925925926</v>
      </c>
      <c r="DQ101">
        <v>0</v>
      </c>
      <c r="DR101">
        <v>7.75664</v>
      </c>
      <c r="DS101">
        <v>-73.49385925925927</v>
      </c>
      <c r="DT101">
        <v>1337.538888888889</v>
      </c>
      <c r="DU101">
        <v>1405.536296296296</v>
      </c>
      <c r="DV101">
        <v>5.047863333333333</v>
      </c>
      <c r="DW101">
        <v>1379.589259259259</v>
      </c>
      <c r="DX101">
        <v>18.4605037037037</v>
      </c>
      <c r="DY101">
        <v>2.133005555555556</v>
      </c>
      <c r="DZ101">
        <v>1.674991851851852</v>
      </c>
      <c r="EA101">
        <v>18.46781481481482</v>
      </c>
      <c r="EB101">
        <v>14.66659259259259</v>
      </c>
      <c r="EC101">
        <v>2000.022222222222</v>
      </c>
      <c r="ED101">
        <v>0.9799952222222224</v>
      </c>
      <c r="EE101">
        <v>0.02000491851851852</v>
      </c>
      <c r="EF101">
        <v>0</v>
      </c>
      <c r="EG101">
        <v>739.0634814814815</v>
      </c>
      <c r="EH101">
        <v>5.00097</v>
      </c>
      <c r="EI101">
        <v>14724.20740740741</v>
      </c>
      <c r="EJ101">
        <v>16707.74074074074</v>
      </c>
      <c r="EK101">
        <v>37.65714814814815</v>
      </c>
      <c r="EL101">
        <v>38.062</v>
      </c>
      <c r="EM101">
        <v>37.50688888888889</v>
      </c>
      <c r="EN101">
        <v>37.812</v>
      </c>
      <c r="EO101">
        <v>38.32833333333333</v>
      </c>
      <c r="EP101">
        <v>1955.110740740741</v>
      </c>
      <c r="EQ101">
        <v>39.91148148148148</v>
      </c>
      <c r="ER101">
        <v>0</v>
      </c>
      <c r="ES101">
        <v>1659112869.2</v>
      </c>
      <c r="ET101">
        <v>0</v>
      </c>
      <c r="EU101">
        <v>739.0802307692308</v>
      </c>
      <c r="EV101">
        <v>0.2539487192326622</v>
      </c>
      <c r="EW101">
        <v>-1.524786280535714</v>
      </c>
      <c r="EX101">
        <v>14724.07692307693</v>
      </c>
      <c r="EY101">
        <v>15</v>
      </c>
      <c r="EZ101">
        <v>0</v>
      </c>
      <c r="FA101" t="s">
        <v>419</v>
      </c>
      <c r="FB101">
        <v>1658962562</v>
      </c>
      <c r="FC101">
        <v>1658962559</v>
      </c>
      <c r="FD101">
        <v>0</v>
      </c>
      <c r="FE101">
        <v>0.025</v>
      </c>
      <c r="FF101">
        <v>-0.013</v>
      </c>
      <c r="FG101">
        <v>-1.97</v>
      </c>
      <c r="FH101">
        <v>-0.111</v>
      </c>
      <c r="FI101">
        <v>420</v>
      </c>
      <c r="FJ101">
        <v>18</v>
      </c>
      <c r="FK101">
        <v>0.6899999999999999</v>
      </c>
      <c r="FL101">
        <v>0.5</v>
      </c>
      <c r="FM101">
        <v>-73.52823902439025</v>
      </c>
      <c r="FN101">
        <v>0.4015965156795134</v>
      </c>
      <c r="FO101">
        <v>0.0708539407240092</v>
      </c>
      <c r="FP101">
        <v>1</v>
      </c>
      <c r="FQ101">
        <v>739.0279411764706</v>
      </c>
      <c r="FR101">
        <v>0.6433919024407823</v>
      </c>
      <c r="FS101">
        <v>0.2154947714906149</v>
      </c>
      <c r="FT101">
        <v>1</v>
      </c>
      <c r="FU101">
        <v>5.050457804878048</v>
      </c>
      <c r="FV101">
        <v>-0.05592418118466326</v>
      </c>
      <c r="FW101">
        <v>0.009548987307357381</v>
      </c>
      <c r="FX101">
        <v>1</v>
      </c>
      <c r="FY101">
        <v>3</v>
      </c>
      <c r="FZ101">
        <v>3</v>
      </c>
      <c r="GA101" t="s">
        <v>420</v>
      </c>
      <c r="GB101">
        <v>2.98311</v>
      </c>
      <c r="GC101">
        <v>2.7156</v>
      </c>
      <c r="GD101">
        <v>0.207807</v>
      </c>
      <c r="GE101">
        <v>0.212262</v>
      </c>
      <c r="GF101">
        <v>0.106232</v>
      </c>
      <c r="GG101">
        <v>0.08791309999999999</v>
      </c>
      <c r="GH101">
        <v>25083.1</v>
      </c>
      <c r="GI101">
        <v>25071.3</v>
      </c>
      <c r="GJ101">
        <v>29426.1</v>
      </c>
      <c r="GK101">
        <v>29432.7</v>
      </c>
      <c r="GL101">
        <v>34832.1</v>
      </c>
      <c r="GM101">
        <v>35684.7</v>
      </c>
      <c r="GN101">
        <v>41441.6</v>
      </c>
      <c r="GO101">
        <v>41934.1</v>
      </c>
      <c r="GP101">
        <v>1.95572</v>
      </c>
      <c r="GQ101">
        <v>1.92375</v>
      </c>
      <c r="GR101">
        <v>0.102654</v>
      </c>
      <c r="GS101">
        <v>0</v>
      </c>
      <c r="GT101">
        <v>25.5169</v>
      </c>
      <c r="GU101">
        <v>999.9</v>
      </c>
      <c r="GV101">
        <v>52.4</v>
      </c>
      <c r="GW101">
        <v>29.5</v>
      </c>
      <c r="GX101">
        <v>23.9082</v>
      </c>
      <c r="GY101">
        <v>63.3724</v>
      </c>
      <c r="GZ101">
        <v>33.6579</v>
      </c>
      <c r="HA101">
        <v>1</v>
      </c>
      <c r="HB101">
        <v>-0.0669182</v>
      </c>
      <c r="HC101">
        <v>0.373009</v>
      </c>
      <c r="HD101">
        <v>20.3849</v>
      </c>
      <c r="HE101">
        <v>5.21774</v>
      </c>
      <c r="HF101">
        <v>12.0099</v>
      </c>
      <c r="HG101">
        <v>4.9895</v>
      </c>
      <c r="HH101">
        <v>3.28858</v>
      </c>
      <c r="HI101">
        <v>9999</v>
      </c>
      <c r="HJ101">
        <v>9999</v>
      </c>
      <c r="HK101">
        <v>9999</v>
      </c>
      <c r="HL101">
        <v>172.4</v>
      </c>
      <c r="HM101">
        <v>1.86708</v>
      </c>
      <c r="HN101">
        <v>1.86615</v>
      </c>
      <c r="HO101">
        <v>1.86566</v>
      </c>
      <c r="HP101">
        <v>1.86554</v>
      </c>
      <c r="HQ101">
        <v>1.86737</v>
      </c>
      <c r="HR101">
        <v>1.86988</v>
      </c>
      <c r="HS101">
        <v>1.86857</v>
      </c>
      <c r="HT101">
        <v>1.86996</v>
      </c>
      <c r="HU101">
        <v>0</v>
      </c>
      <c r="HV101">
        <v>0</v>
      </c>
      <c r="HW101">
        <v>0</v>
      </c>
      <c r="HX101">
        <v>0</v>
      </c>
      <c r="HY101" t="s">
        <v>421</v>
      </c>
      <c r="HZ101" t="s">
        <v>422</v>
      </c>
      <c r="IA101" t="s">
        <v>423</v>
      </c>
      <c r="IB101" t="s">
        <v>423</v>
      </c>
      <c r="IC101" t="s">
        <v>423</v>
      </c>
      <c r="ID101" t="s">
        <v>423</v>
      </c>
      <c r="IE101">
        <v>0</v>
      </c>
      <c r="IF101">
        <v>100</v>
      </c>
      <c r="IG101">
        <v>100</v>
      </c>
      <c r="IH101">
        <v>-4.31</v>
      </c>
      <c r="II101">
        <v>-0.07870000000000001</v>
      </c>
      <c r="IJ101">
        <v>-1.577111384215205</v>
      </c>
      <c r="IK101">
        <v>-0.002609718516926934</v>
      </c>
      <c r="IL101">
        <v>7.477057286243006E-07</v>
      </c>
      <c r="IM101">
        <v>-2.446628426827821E-10</v>
      </c>
      <c r="IN101">
        <v>-0.2036813970316619</v>
      </c>
      <c r="IO101">
        <v>-0.007460779758470672</v>
      </c>
      <c r="IP101">
        <v>0.0009378809001863145</v>
      </c>
      <c r="IQ101">
        <v>-1.681860573090938E-05</v>
      </c>
      <c r="IR101">
        <v>18</v>
      </c>
      <c r="IS101">
        <v>2242</v>
      </c>
      <c r="IT101">
        <v>1</v>
      </c>
      <c r="IU101">
        <v>24</v>
      </c>
      <c r="IV101">
        <v>2505.1</v>
      </c>
      <c r="IW101">
        <v>2505.2</v>
      </c>
      <c r="IX101">
        <v>2.76489</v>
      </c>
      <c r="IY101">
        <v>2.1936</v>
      </c>
      <c r="IZ101">
        <v>1.39648</v>
      </c>
      <c r="JA101">
        <v>2.34375</v>
      </c>
      <c r="JB101">
        <v>1.49536</v>
      </c>
      <c r="JC101">
        <v>2.37793</v>
      </c>
      <c r="JD101">
        <v>34.0318</v>
      </c>
      <c r="JE101">
        <v>14.9726</v>
      </c>
      <c r="JF101">
        <v>18</v>
      </c>
      <c r="JG101">
        <v>517.587</v>
      </c>
      <c r="JH101">
        <v>452.581</v>
      </c>
      <c r="JI101">
        <v>24.9998</v>
      </c>
      <c r="JJ101">
        <v>26.5175</v>
      </c>
      <c r="JK101">
        <v>30</v>
      </c>
      <c r="JL101">
        <v>26.4681</v>
      </c>
      <c r="JM101">
        <v>26.3999</v>
      </c>
      <c r="JN101">
        <v>55.3258</v>
      </c>
      <c r="JO101">
        <v>25.2226</v>
      </c>
      <c r="JP101">
        <v>63.9514</v>
      </c>
      <c r="JQ101">
        <v>25</v>
      </c>
      <c r="JR101">
        <v>1423.08</v>
      </c>
      <c r="JS101">
        <v>18.3518</v>
      </c>
      <c r="JT101">
        <v>100.617</v>
      </c>
      <c r="JU101">
        <v>100.719</v>
      </c>
    </row>
    <row r="102" spans="1:281">
      <c r="A102">
        <v>86</v>
      </c>
      <c r="B102">
        <v>1659112874.6</v>
      </c>
      <c r="C102">
        <v>516.5</v>
      </c>
      <c r="D102" t="s">
        <v>595</v>
      </c>
      <c r="E102" t="s">
        <v>596</v>
      </c>
      <c r="F102">
        <v>5</v>
      </c>
      <c r="G102" t="s">
        <v>415</v>
      </c>
      <c r="H102" t="s">
        <v>416</v>
      </c>
      <c r="I102">
        <v>1659112866.814285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1438.190545856435</v>
      </c>
      <c r="AK102">
        <v>1378.731030303029</v>
      </c>
      <c r="AL102">
        <v>3.44897897484568</v>
      </c>
      <c r="AM102">
        <v>65.00448903359681</v>
      </c>
      <c r="AN102">
        <f>(AP102 - AO102 + DI102*1E3/(8.314*(DK102+273.15)) * AR102/DH102 * AQ102) * DH102/(100*CV102) * 1000/(1000 - AP102)</f>
        <v>0</v>
      </c>
      <c r="AO102">
        <v>18.42114902727274</v>
      </c>
      <c r="AP102">
        <v>23.47099999999999</v>
      </c>
      <c r="AQ102">
        <v>-0.00577742857142551</v>
      </c>
      <c r="AR102">
        <v>88.8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417</v>
      </c>
      <c r="AY102" t="s">
        <v>417</v>
      </c>
      <c r="AZ102">
        <v>0</v>
      </c>
      <c r="BA102">
        <v>0</v>
      </c>
      <c r="BB102">
        <f>1-AZ102/BA102</f>
        <v>0</v>
      </c>
      <c r="BC102">
        <v>0</v>
      </c>
      <c r="BD102" t="s">
        <v>417</v>
      </c>
      <c r="BE102" t="s">
        <v>417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418</v>
      </c>
      <c r="CY102">
        <v>2</v>
      </c>
      <c r="CZ102" t="b">
        <v>1</v>
      </c>
      <c r="DA102">
        <v>1659112866.814285</v>
      </c>
      <c r="DB102">
        <v>1321.895714285714</v>
      </c>
      <c r="DC102">
        <v>1395.3975</v>
      </c>
      <c r="DD102">
        <v>23.49533214285714</v>
      </c>
      <c r="DE102">
        <v>18.44636428571429</v>
      </c>
      <c r="DF102">
        <v>1326.19</v>
      </c>
      <c r="DG102">
        <v>23.574025</v>
      </c>
      <c r="DH102">
        <v>500.0573214285715</v>
      </c>
      <c r="DI102">
        <v>90.7331642857143</v>
      </c>
      <c r="DJ102">
        <v>0.09998834642857145</v>
      </c>
      <c r="DK102">
        <v>27.22445714285715</v>
      </c>
      <c r="DL102">
        <v>27.21085714285714</v>
      </c>
      <c r="DM102">
        <v>999.9000000000002</v>
      </c>
      <c r="DN102">
        <v>0</v>
      </c>
      <c r="DO102">
        <v>0</v>
      </c>
      <c r="DP102">
        <v>10011.02142857143</v>
      </c>
      <c r="DQ102">
        <v>0</v>
      </c>
      <c r="DR102">
        <v>7.756138214285714</v>
      </c>
      <c r="DS102">
        <v>-73.50239642857143</v>
      </c>
      <c r="DT102">
        <v>1353.700357142857</v>
      </c>
      <c r="DU102">
        <v>1421.621071428571</v>
      </c>
      <c r="DV102">
        <v>5.048958571428572</v>
      </c>
      <c r="DW102">
        <v>1395.3975</v>
      </c>
      <c r="DX102">
        <v>18.44636428571429</v>
      </c>
      <c r="DY102">
        <v>2.131806785714286</v>
      </c>
      <c r="DZ102">
        <v>1.6736975</v>
      </c>
      <c r="EA102">
        <v>18.45883571428572</v>
      </c>
      <c r="EB102">
        <v>14.65460714285714</v>
      </c>
      <c r="EC102">
        <v>2000.0125</v>
      </c>
      <c r="ED102">
        <v>0.9799951785714287</v>
      </c>
      <c r="EE102">
        <v>0.02000496071428571</v>
      </c>
      <c r="EF102">
        <v>0</v>
      </c>
      <c r="EG102">
        <v>739.1067142857142</v>
      </c>
      <c r="EH102">
        <v>5.00097</v>
      </c>
      <c r="EI102">
        <v>14723.81785714286</v>
      </c>
      <c r="EJ102">
        <v>16707.65357142857</v>
      </c>
      <c r="EK102">
        <v>37.63828571428571</v>
      </c>
      <c r="EL102">
        <v>38.062</v>
      </c>
      <c r="EM102">
        <v>37.5</v>
      </c>
      <c r="EN102">
        <v>37.812</v>
      </c>
      <c r="EO102">
        <v>38.32099999999999</v>
      </c>
      <c r="EP102">
        <v>1955.101428571428</v>
      </c>
      <c r="EQ102">
        <v>39.91107142857143</v>
      </c>
      <c r="ER102">
        <v>0</v>
      </c>
      <c r="ES102">
        <v>1659112874.6</v>
      </c>
      <c r="ET102">
        <v>0</v>
      </c>
      <c r="EU102">
        <v>739.09496</v>
      </c>
      <c r="EV102">
        <v>0.04769231846335355</v>
      </c>
      <c r="EW102">
        <v>-6.100000109097945</v>
      </c>
      <c r="EX102">
        <v>14723.672</v>
      </c>
      <c r="EY102">
        <v>15</v>
      </c>
      <c r="EZ102">
        <v>0</v>
      </c>
      <c r="FA102" t="s">
        <v>419</v>
      </c>
      <c r="FB102">
        <v>1658962562</v>
      </c>
      <c r="FC102">
        <v>1658962559</v>
      </c>
      <c r="FD102">
        <v>0</v>
      </c>
      <c r="FE102">
        <v>0.025</v>
      </c>
      <c r="FF102">
        <v>-0.013</v>
      </c>
      <c r="FG102">
        <v>-1.97</v>
      </c>
      <c r="FH102">
        <v>-0.111</v>
      </c>
      <c r="FI102">
        <v>420</v>
      </c>
      <c r="FJ102">
        <v>18</v>
      </c>
      <c r="FK102">
        <v>0.6899999999999999</v>
      </c>
      <c r="FL102">
        <v>0.5</v>
      </c>
      <c r="FM102">
        <v>-73.502955</v>
      </c>
      <c r="FN102">
        <v>-0.1405846153844921</v>
      </c>
      <c r="FO102">
        <v>0.04263076324674459</v>
      </c>
      <c r="FP102">
        <v>1</v>
      </c>
      <c r="FQ102">
        <v>739.0949999999999</v>
      </c>
      <c r="FR102">
        <v>0.2429029821710957</v>
      </c>
      <c r="FS102">
        <v>0.2334093853650081</v>
      </c>
      <c r="FT102">
        <v>1</v>
      </c>
      <c r="FU102">
        <v>5.050774</v>
      </c>
      <c r="FV102">
        <v>0.01173410881800012</v>
      </c>
      <c r="FW102">
        <v>0.008871972103202268</v>
      </c>
      <c r="FX102">
        <v>1</v>
      </c>
      <c r="FY102">
        <v>3</v>
      </c>
      <c r="FZ102">
        <v>3</v>
      </c>
      <c r="GA102" t="s">
        <v>420</v>
      </c>
      <c r="GB102">
        <v>2.98319</v>
      </c>
      <c r="GC102">
        <v>2.71568</v>
      </c>
      <c r="GD102">
        <v>0.20941</v>
      </c>
      <c r="GE102">
        <v>0.213793</v>
      </c>
      <c r="GF102">
        <v>0.106159</v>
      </c>
      <c r="GG102">
        <v>0.08786099999999999</v>
      </c>
      <c r="GH102">
        <v>25031.5</v>
      </c>
      <c r="GI102">
        <v>25022.4</v>
      </c>
      <c r="GJ102">
        <v>29425.1</v>
      </c>
      <c r="GK102">
        <v>29432.5</v>
      </c>
      <c r="GL102">
        <v>34834.2</v>
      </c>
      <c r="GM102">
        <v>35686.4</v>
      </c>
      <c r="GN102">
        <v>41440.6</v>
      </c>
      <c r="GO102">
        <v>41933.6</v>
      </c>
      <c r="GP102">
        <v>1.95572</v>
      </c>
      <c r="GQ102">
        <v>1.92345</v>
      </c>
      <c r="GR102">
        <v>0.103824</v>
      </c>
      <c r="GS102">
        <v>0</v>
      </c>
      <c r="GT102">
        <v>25.5137</v>
      </c>
      <c r="GU102">
        <v>999.9</v>
      </c>
      <c r="GV102">
        <v>52.4</v>
      </c>
      <c r="GW102">
        <v>29.5</v>
      </c>
      <c r="GX102">
        <v>23.9064</v>
      </c>
      <c r="GY102">
        <v>63.3824</v>
      </c>
      <c r="GZ102">
        <v>33.738</v>
      </c>
      <c r="HA102">
        <v>1</v>
      </c>
      <c r="HB102">
        <v>-0.0669843</v>
      </c>
      <c r="HC102">
        <v>0.373952</v>
      </c>
      <c r="HD102">
        <v>20.3847</v>
      </c>
      <c r="HE102">
        <v>5.21699</v>
      </c>
      <c r="HF102">
        <v>12.0099</v>
      </c>
      <c r="HG102">
        <v>4.9892</v>
      </c>
      <c r="HH102">
        <v>3.2885</v>
      </c>
      <c r="HI102">
        <v>9999</v>
      </c>
      <c r="HJ102">
        <v>9999</v>
      </c>
      <c r="HK102">
        <v>9999</v>
      </c>
      <c r="HL102">
        <v>172.4</v>
      </c>
      <c r="HM102">
        <v>1.86707</v>
      </c>
      <c r="HN102">
        <v>1.86615</v>
      </c>
      <c r="HO102">
        <v>1.86565</v>
      </c>
      <c r="HP102">
        <v>1.86554</v>
      </c>
      <c r="HQ102">
        <v>1.86737</v>
      </c>
      <c r="HR102">
        <v>1.86992</v>
      </c>
      <c r="HS102">
        <v>1.86857</v>
      </c>
      <c r="HT102">
        <v>1.86996</v>
      </c>
      <c r="HU102">
        <v>0</v>
      </c>
      <c r="HV102">
        <v>0</v>
      </c>
      <c r="HW102">
        <v>0</v>
      </c>
      <c r="HX102">
        <v>0</v>
      </c>
      <c r="HY102" t="s">
        <v>421</v>
      </c>
      <c r="HZ102" t="s">
        <v>422</v>
      </c>
      <c r="IA102" t="s">
        <v>423</v>
      </c>
      <c r="IB102" t="s">
        <v>423</v>
      </c>
      <c r="IC102" t="s">
        <v>423</v>
      </c>
      <c r="ID102" t="s">
        <v>423</v>
      </c>
      <c r="IE102">
        <v>0</v>
      </c>
      <c r="IF102">
        <v>100</v>
      </c>
      <c r="IG102">
        <v>100</v>
      </c>
      <c r="IH102">
        <v>-4.34</v>
      </c>
      <c r="II102">
        <v>-0.0789</v>
      </c>
      <c r="IJ102">
        <v>-1.577111384215205</v>
      </c>
      <c r="IK102">
        <v>-0.002609718516926934</v>
      </c>
      <c r="IL102">
        <v>7.477057286243006E-07</v>
      </c>
      <c r="IM102">
        <v>-2.446628426827821E-10</v>
      </c>
      <c r="IN102">
        <v>-0.2036813970316619</v>
      </c>
      <c r="IO102">
        <v>-0.007460779758470672</v>
      </c>
      <c r="IP102">
        <v>0.0009378809001863145</v>
      </c>
      <c r="IQ102">
        <v>-1.681860573090938E-05</v>
      </c>
      <c r="IR102">
        <v>18</v>
      </c>
      <c r="IS102">
        <v>2242</v>
      </c>
      <c r="IT102">
        <v>1</v>
      </c>
      <c r="IU102">
        <v>24</v>
      </c>
      <c r="IV102">
        <v>2505.2</v>
      </c>
      <c r="IW102">
        <v>2505.3</v>
      </c>
      <c r="IX102">
        <v>2.78931</v>
      </c>
      <c r="IY102">
        <v>2.19604</v>
      </c>
      <c r="IZ102">
        <v>1.39648</v>
      </c>
      <c r="JA102">
        <v>2.34375</v>
      </c>
      <c r="JB102">
        <v>1.49536</v>
      </c>
      <c r="JC102">
        <v>2.32788</v>
      </c>
      <c r="JD102">
        <v>34.0318</v>
      </c>
      <c r="JE102">
        <v>14.9726</v>
      </c>
      <c r="JF102">
        <v>18</v>
      </c>
      <c r="JG102">
        <v>517.583</v>
      </c>
      <c r="JH102">
        <v>452.391</v>
      </c>
      <c r="JI102">
        <v>25</v>
      </c>
      <c r="JJ102">
        <v>26.5159</v>
      </c>
      <c r="JK102">
        <v>30</v>
      </c>
      <c r="JL102">
        <v>26.4676</v>
      </c>
      <c r="JM102">
        <v>26.3993</v>
      </c>
      <c r="JN102">
        <v>55.8037</v>
      </c>
      <c r="JO102">
        <v>25.2226</v>
      </c>
      <c r="JP102">
        <v>63.5754</v>
      </c>
      <c r="JQ102">
        <v>25</v>
      </c>
      <c r="JR102">
        <v>1436.44</v>
      </c>
      <c r="JS102">
        <v>18.3507</v>
      </c>
      <c r="JT102">
        <v>100.614</v>
      </c>
      <c r="JU102">
        <v>100.719</v>
      </c>
    </row>
    <row r="103" spans="1:281">
      <c r="A103">
        <v>87</v>
      </c>
      <c r="B103">
        <v>1659112879.6</v>
      </c>
      <c r="C103">
        <v>521.5</v>
      </c>
      <c r="D103" t="s">
        <v>597</v>
      </c>
      <c r="E103" t="s">
        <v>598</v>
      </c>
      <c r="F103">
        <v>5</v>
      </c>
      <c r="G103" t="s">
        <v>415</v>
      </c>
      <c r="H103" t="s">
        <v>416</v>
      </c>
      <c r="I103">
        <v>1659112872.1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1455.137075940562</v>
      </c>
      <c r="AK103">
        <v>1395.664363636363</v>
      </c>
      <c r="AL103">
        <v>3.391777373362861</v>
      </c>
      <c r="AM103">
        <v>65.00448903359681</v>
      </c>
      <c r="AN103">
        <f>(AP103 - AO103 + DI103*1E3/(8.314*(DK103+273.15)) * AR103/DH103 * AQ103) * DH103/(100*CV103) * 1000/(1000 - AP103)</f>
        <v>0</v>
      </c>
      <c r="AO103">
        <v>18.40028569030304</v>
      </c>
      <c r="AP103">
        <v>23.44920484848484</v>
      </c>
      <c r="AQ103">
        <v>-0.001317010101011311</v>
      </c>
      <c r="AR103">
        <v>88.8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417</v>
      </c>
      <c r="AY103" t="s">
        <v>417</v>
      </c>
      <c r="AZ103">
        <v>0</v>
      </c>
      <c r="BA103">
        <v>0</v>
      </c>
      <c r="BB103">
        <f>1-AZ103/BA103</f>
        <v>0</v>
      </c>
      <c r="BC103">
        <v>0</v>
      </c>
      <c r="BD103" t="s">
        <v>417</v>
      </c>
      <c r="BE103" t="s">
        <v>417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418</v>
      </c>
      <c r="CY103">
        <v>2</v>
      </c>
      <c r="CZ103" t="b">
        <v>1</v>
      </c>
      <c r="DA103">
        <v>1659112872.1</v>
      </c>
      <c r="DB103">
        <v>1339.593333333333</v>
      </c>
      <c r="DC103">
        <v>1413.073703703704</v>
      </c>
      <c r="DD103">
        <v>23.47908148148149</v>
      </c>
      <c r="DE103">
        <v>18.42345925925926</v>
      </c>
      <c r="DF103">
        <v>1343.921111111111</v>
      </c>
      <c r="DG103">
        <v>23.55791851851852</v>
      </c>
      <c r="DH103">
        <v>500.0528148148148</v>
      </c>
      <c r="DI103">
        <v>90.73223703703704</v>
      </c>
      <c r="DJ103">
        <v>0.09998971851851852</v>
      </c>
      <c r="DK103">
        <v>27.22251111111111</v>
      </c>
      <c r="DL103">
        <v>27.20910740740741</v>
      </c>
      <c r="DM103">
        <v>999.9000000000001</v>
      </c>
      <c r="DN103">
        <v>0</v>
      </c>
      <c r="DO103">
        <v>0</v>
      </c>
      <c r="DP103">
        <v>10003.69444444445</v>
      </c>
      <c r="DQ103">
        <v>0</v>
      </c>
      <c r="DR103">
        <v>7.737748148148149</v>
      </c>
      <c r="DS103">
        <v>-73.4809037037037</v>
      </c>
      <c r="DT103">
        <v>1371.801111111111</v>
      </c>
      <c r="DU103">
        <v>1439.595555555555</v>
      </c>
      <c r="DV103">
        <v>5.055636666666666</v>
      </c>
      <c r="DW103">
        <v>1413.073703703704</v>
      </c>
      <c r="DX103">
        <v>18.42345925925926</v>
      </c>
      <c r="DY103">
        <v>2.130311851851852</v>
      </c>
      <c r="DZ103">
        <v>1.671601111111111</v>
      </c>
      <c r="EA103">
        <v>18.44763333333334</v>
      </c>
      <c r="EB103">
        <v>14.63517777777778</v>
      </c>
      <c r="EC103">
        <v>1999.988888888889</v>
      </c>
      <c r="ED103">
        <v>0.9799948888888891</v>
      </c>
      <c r="EE103">
        <v>0.02000524074074074</v>
      </c>
      <c r="EF103">
        <v>0</v>
      </c>
      <c r="EG103">
        <v>739.1261481481482</v>
      </c>
      <c r="EH103">
        <v>5.00097</v>
      </c>
      <c r="EI103">
        <v>14723.2</v>
      </c>
      <c r="EJ103">
        <v>16707.45925925926</v>
      </c>
      <c r="EK103">
        <v>37.62959259259259</v>
      </c>
      <c r="EL103">
        <v>38.062</v>
      </c>
      <c r="EM103">
        <v>37.5</v>
      </c>
      <c r="EN103">
        <v>37.812</v>
      </c>
      <c r="EO103">
        <v>38.31666666666666</v>
      </c>
      <c r="EP103">
        <v>1955.077777777778</v>
      </c>
      <c r="EQ103">
        <v>39.9111111111111</v>
      </c>
      <c r="ER103">
        <v>0</v>
      </c>
      <c r="ES103">
        <v>1659112879.4</v>
      </c>
      <c r="ET103">
        <v>0</v>
      </c>
      <c r="EU103">
        <v>739.1336799999999</v>
      </c>
      <c r="EV103">
        <v>0.2134615509071847</v>
      </c>
      <c r="EW103">
        <v>-8.25384621966827</v>
      </c>
      <c r="EX103">
        <v>14723.28</v>
      </c>
      <c r="EY103">
        <v>15</v>
      </c>
      <c r="EZ103">
        <v>0</v>
      </c>
      <c r="FA103" t="s">
        <v>419</v>
      </c>
      <c r="FB103">
        <v>1658962562</v>
      </c>
      <c r="FC103">
        <v>1658962559</v>
      </c>
      <c r="FD103">
        <v>0</v>
      </c>
      <c r="FE103">
        <v>0.025</v>
      </c>
      <c r="FF103">
        <v>-0.013</v>
      </c>
      <c r="FG103">
        <v>-1.97</v>
      </c>
      <c r="FH103">
        <v>-0.111</v>
      </c>
      <c r="FI103">
        <v>420</v>
      </c>
      <c r="FJ103">
        <v>18</v>
      </c>
      <c r="FK103">
        <v>0.6899999999999999</v>
      </c>
      <c r="FL103">
        <v>0.5</v>
      </c>
      <c r="FM103">
        <v>-73.478325</v>
      </c>
      <c r="FN103">
        <v>0.2229028142589394</v>
      </c>
      <c r="FO103">
        <v>0.08594567106608747</v>
      </c>
      <c r="FP103">
        <v>1</v>
      </c>
      <c r="FQ103">
        <v>739.0910588235295</v>
      </c>
      <c r="FR103">
        <v>0.2957677665830726</v>
      </c>
      <c r="FS103">
        <v>0.2256526405492589</v>
      </c>
      <c r="FT103">
        <v>1</v>
      </c>
      <c r="FU103">
        <v>5.05199775</v>
      </c>
      <c r="FV103">
        <v>0.08219966228891747</v>
      </c>
      <c r="FW103">
        <v>0.009832106968371418</v>
      </c>
      <c r="FX103">
        <v>1</v>
      </c>
      <c r="FY103">
        <v>3</v>
      </c>
      <c r="FZ103">
        <v>3</v>
      </c>
      <c r="GA103" t="s">
        <v>420</v>
      </c>
      <c r="GB103">
        <v>2.98314</v>
      </c>
      <c r="GC103">
        <v>2.7155</v>
      </c>
      <c r="GD103">
        <v>0.210991</v>
      </c>
      <c r="GE103">
        <v>0.215265</v>
      </c>
      <c r="GF103">
        <v>0.106091</v>
      </c>
      <c r="GG103">
        <v>0.0877645</v>
      </c>
      <c r="GH103">
        <v>24981.2</v>
      </c>
      <c r="GI103">
        <v>24975.6</v>
      </c>
      <c r="GJ103">
        <v>29424.8</v>
      </c>
      <c r="GK103">
        <v>29432.6</v>
      </c>
      <c r="GL103">
        <v>34836.3</v>
      </c>
      <c r="GM103">
        <v>35690.4</v>
      </c>
      <c r="GN103">
        <v>41439.9</v>
      </c>
      <c r="GO103">
        <v>41933.8</v>
      </c>
      <c r="GP103">
        <v>1.95555</v>
      </c>
      <c r="GQ103">
        <v>1.9237</v>
      </c>
      <c r="GR103">
        <v>0.103854</v>
      </c>
      <c r="GS103">
        <v>0</v>
      </c>
      <c r="GT103">
        <v>25.51</v>
      </c>
      <c r="GU103">
        <v>999.9</v>
      </c>
      <c r="GV103">
        <v>52.4</v>
      </c>
      <c r="GW103">
        <v>29.5</v>
      </c>
      <c r="GX103">
        <v>23.9091</v>
      </c>
      <c r="GY103">
        <v>63.0924</v>
      </c>
      <c r="GZ103">
        <v>33.5657</v>
      </c>
      <c r="HA103">
        <v>1</v>
      </c>
      <c r="HB103">
        <v>-0.0670274</v>
      </c>
      <c r="HC103">
        <v>0.372802</v>
      </c>
      <c r="HD103">
        <v>20.3846</v>
      </c>
      <c r="HE103">
        <v>5.21714</v>
      </c>
      <c r="HF103">
        <v>12.0099</v>
      </c>
      <c r="HG103">
        <v>4.98915</v>
      </c>
      <c r="HH103">
        <v>3.2884</v>
      </c>
      <c r="HI103">
        <v>9999</v>
      </c>
      <c r="HJ103">
        <v>9999</v>
      </c>
      <c r="HK103">
        <v>9999</v>
      </c>
      <c r="HL103">
        <v>172.4</v>
      </c>
      <c r="HM103">
        <v>1.86707</v>
      </c>
      <c r="HN103">
        <v>1.86615</v>
      </c>
      <c r="HO103">
        <v>1.86565</v>
      </c>
      <c r="HP103">
        <v>1.86554</v>
      </c>
      <c r="HQ103">
        <v>1.86737</v>
      </c>
      <c r="HR103">
        <v>1.86994</v>
      </c>
      <c r="HS103">
        <v>1.86857</v>
      </c>
      <c r="HT103">
        <v>1.86996</v>
      </c>
      <c r="HU103">
        <v>0</v>
      </c>
      <c r="HV103">
        <v>0</v>
      </c>
      <c r="HW103">
        <v>0</v>
      </c>
      <c r="HX103">
        <v>0</v>
      </c>
      <c r="HY103" t="s">
        <v>421</v>
      </c>
      <c r="HZ103" t="s">
        <v>422</v>
      </c>
      <c r="IA103" t="s">
        <v>423</v>
      </c>
      <c r="IB103" t="s">
        <v>423</v>
      </c>
      <c r="IC103" t="s">
        <v>423</v>
      </c>
      <c r="ID103" t="s">
        <v>423</v>
      </c>
      <c r="IE103">
        <v>0</v>
      </c>
      <c r="IF103">
        <v>100</v>
      </c>
      <c r="IG103">
        <v>100</v>
      </c>
      <c r="IH103">
        <v>-4.38</v>
      </c>
      <c r="II103">
        <v>-0.0791</v>
      </c>
      <c r="IJ103">
        <v>-1.577111384215205</v>
      </c>
      <c r="IK103">
        <v>-0.002609718516926934</v>
      </c>
      <c r="IL103">
        <v>7.477057286243006E-07</v>
      </c>
      <c r="IM103">
        <v>-2.446628426827821E-10</v>
      </c>
      <c r="IN103">
        <v>-0.2036813970316619</v>
      </c>
      <c r="IO103">
        <v>-0.007460779758470672</v>
      </c>
      <c r="IP103">
        <v>0.0009378809001863145</v>
      </c>
      <c r="IQ103">
        <v>-1.681860573090938E-05</v>
      </c>
      <c r="IR103">
        <v>18</v>
      </c>
      <c r="IS103">
        <v>2242</v>
      </c>
      <c r="IT103">
        <v>1</v>
      </c>
      <c r="IU103">
        <v>24</v>
      </c>
      <c r="IV103">
        <v>2505.3</v>
      </c>
      <c r="IW103">
        <v>2505.3</v>
      </c>
      <c r="IX103">
        <v>2.81494</v>
      </c>
      <c r="IY103">
        <v>2.19482</v>
      </c>
      <c r="IZ103">
        <v>1.39648</v>
      </c>
      <c r="JA103">
        <v>2.34375</v>
      </c>
      <c r="JB103">
        <v>1.49536</v>
      </c>
      <c r="JC103">
        <v>2.31201</v>
      </c>
      <c r="JD103">
        <v>34.0318</v>
      </c>
      <c r="JE103">
        <v>14.9726</v>
      </c>
      <c r="JF103">
        <v>18</v>
      </c>
      <c r="JG103">
        <v>517.453</v>
      </c>
      <c r="JH103">
        <v>452.545</v>
      </c>
      <c r="JI103">
        <v>24.9999</v>
      </c>
      <c r="JJ103">
        <v>26.5159</v>
      </c>
      <c r="JK103">
        <v>30</v>
      </c>
      <c r="JL103">
        <v>26.466</v>
      </c>
      <c r="JM103">
        <v>26.3993</v>
      </c>
      <c r="JN103">
        <v>56.3386</v>
      </c>
      <c r="JO103">
        <v>25.2226</v>
      </c>
      <c r="JP103">
        <v>63.5754</v>
      </c>
      <c r="JQ103">
        <v>25</v>
      </c>
      <c r="JR103">
        <v>1456.49</v>
      </c>
      <c r="JS103">
        <v>18.3618</v>
      </c>
      <c r="JT103">
        <v>100.613</v>
      </c>
      <c r="JU103">
        <v>100.719</v>
      </c>
    </row>
    <row r="104" spans="1:281">
      <c r="A104">
        <v>88</v>
      </c>
      <c r="B104">
        <v>1659112884.6</v>
      </c>
      <c r="C104">
        <v>526.5</v>
      </c>
      <c r="D104" t="s">
        <v>599</v>
      </c>
      <c r="E104" t="s">
        <v>600</v>
      </c>
      <c r="F104">
        <v>5</v>
      </c>
      <c r="G104" t="s">
        <v>415</v>
      </c>
      <c r="H104" t="s">
        <v>416</v>
      </c>
      <c r="I104">
        <v>1659112876.814285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1470.919731965142</v>
      </c>
      <c r="AK104">
        <v>1412.231878787879</v>
      </c>
      <c r="AL104">
        <v>3.296089438893065</v>
      </c>
      <c r="AM104">
        <v>65.00448903359681</v>
      </c>
      <c r="AN104">
        <f>(AP104 - AO104 + DI104*1E3/(8.314*(DK104+273.15)) * AR104/DH104 * AQ104) * DH104/(100*CV104) * 1000/(1000 - AP104)</f>
        <v>0</v>
      </c>
      <c r="AO104">
        <v>18.3849477769697</v>
      </c>
      <c r="AP104">
        <v>23.42763878787879</v>
      </c>
      <c r="AQ104">
        <v>-0.002452982065551703</v>
      </c>
      <c r="AR104">
        <v>88.8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417</v>
      </c>
      <c r="AY104" t="s">
        <v>417</v>
      </c>
      <c r="AZ104">
        <v>0</v>
      </c>
      <c r="BA104">
        <v>0</v>
      </c>
      <c r="BB104">
        <f>1-AZ104/BA104</f>
        <v>0</v>
      </c>
      <c r="BC104">
        <v>0</v>
      </c>
      <c r="BD104" t="s">
        <v>417</v>
      </c>
      <c r="BE104" t="s">
        <v>417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418</v>
      </c>
      <c r="CY104">
        <v>2</v>
      </c>
      <c r="CZ104" t="b">
        <v>1</v>
      </c>
      <c r="DA104">
        <v>1659112876.814285</v>
      </c>
      <c r="DB104">
        <v>1355.253571428571</v>
      </c>
      <c r="DC104">
        <v>1428.5125</v>
      </c>
      <c r="DD104">
        <v>23.45948928571428</v>
      </c>
      <c r="DE104">
        <v>18.40204285714286</v>
      </c>
      <c r="DF104">
        <v>1359.611071428571</v>
      </c>
      <c r="DG104">
        <v>23.53849642857143</v>
      </c>
      <c r="DH104">
        <v>500.0518571428573</v>
      </c>
      <c r="DI104">
        <v>90.73228571428571</v>
      </c>
      <c r="DJ104">
        <v>0.1000144857142857</v>
      </c>
      <c r="DK104">
        <v>27.22095714285714</v>
      </c>
      <c r="DL104">
        <v>27.20713214285714</v>
      </c>
      <c r="DM104">
        <v>999.9000000000002</v>
      </c>
      <c r="DN104">
        <v>0</v>
      </c>
      <c r="DO104">
        <v>0</v>
      </c>
      <c r="DP104">
        <v>10001.39821428571</v>
      </c>
      <c r="DQ104">
        <v>0</v>
      </c>
      <c r="DR104">
        <v>7.717093928571429</v>
      </c>
      <c r="DS104">
        <v>-73.25955357142857</v>
      </c>
      <c r="DT104">
        <v>1387.809642857143</v>
      </c>
      <c r="DU104">
        <v>1455.292142857143</v>
      </c>
      <c r="DV104">
        <v>5.057465714285713</v>
      </c>
      <c r="DW104">
        <v>1428.5125</v>
      </c>
      <c r="DX104">
        <v>18.40204285714286</v>
      </c>
      <c r="DY104">
        <v>2.128533928571429</v>
      </c>
      <c r="DZ104">
        <v>1.669658571428572</v>
      </c>
      <c r="EA104">
        <v>18.43431785714286</v>
      </c>
      <c r="EB104">
        <v>14.61716785714286</v>
      </c>
      <c r="EC104">
        <v>1999.987857142857</v>
      </c>
      <c r="ED104">
        <v>0.9799948571428574</v>
      </c>
      <c r="EE104">
        <v>0.02000527142857143</v>
      </c>
      <c r="EF104">
        <v>0</v>
      </c>
      <c r="EG104">
        <v>739.1323571428572</v>
      </c>
      <c r="EH104">
        <v>5.00097</v>
      </c>
      <c r="EI104">
        <v>14722.725</v>
      </c>
      <c r="EJ104">
        <v>16707.45</v>
      </c>
      <c r="EK104">
        <v>37.625</v>
      </c>
      <c r="EL104">
        <v>38.062</v>
      </c>
      <c r="EM104">
        <v>37.5</v>
      </c>
      <c r="EN104">
        <v>37.812</v>
      </c>
      <c r="EO104">
        <v>38.31424999999999</v>
      </c>
      <c r="EP104">
        <v>1955.076785714286</v>
      </c>
      <c r="EQ104">
        <v>39.91107142857143</v>
      </c>
      <c r="ER104">
        <v>0</v>
      </c>
      <c r="ES104">
        <v>1659112884.2</v>
      </c>
      <c r="ET104">
        <v>0</v>
      </c>
      <c r="EU104">
        <v>739.1176</v>
      </c>
      <c r="EV104">
        <v>-0.3321538312916507</v>
      </c>
      <c r="EW104">
        <v>-6.023076910241921</v>
      </c>
      <c r="EX104">
        <v>14722.736</v>
      </c>
      <c r="EY104">
        <v>15</v>
      </c>
      <c r="EZ104">
        <v>0</v>
      </c>
      <c r="FA104" t="s">
        <v>419</v>
      </c>
      <c r="FB104">
        <v>1658962562</v>
      </c>
      <c r="FC104">
        <v>1658962559</v>
      </c>
      <c r="FD104">
        <v>0</v>
      </c>
      <c r="FE104">
        <v>0.025</v>
      </c>
      <c r="FF104">
        <v>-0.013</v>
      </c>
      <c r="FG104">
        <v>-1.97</v>
      </c>
      <c r="FH104">
        <v>-0.111</v>
      </c>
      <c r="FI104">
        <v>420</v>
      </c>
      <c r="FJ104">
        <v>18</v>
      </c>
      <c r="FK104">
        <v>0.6899999999999999</v>
      </c>
      <c r="FL104">
        <v>0.5</v>
      </c>
      <c r="FM104">
        <v>-73.32589268292682</v>
      </c>
      <c r="FN104">
        <v>2.382470383275313</v>
      </c>
      <c r="FO104">
        <v>0.3235823545720058</v>
      </c>
      <c r="FP104">
        <v>0</v>
      </c>
      <c r="FQ104">
        <v>739.1420000000001</v>
      </c>
      <c r="FR104">
        <v>-0.1402291763805329</v>
      </c>
      <c r="FS104">
        <v>0.2356393056197167</v>
      </c>
      <c r="FT104">
        <v>1</v>
      </c>
      <c r="FU104">
        <v>5.053920975609756</v>
      </c>
      <c r="FV104">
        <v>0.04390850174215982</v>
      </c>
      <c r="FW104">
        <v>0.008985006699477048</v>
      </c>
      <c r="FX104">
        <v>1</v>
      </c>
      <c r="FY104">
        <v>2</v>
      </c>
      <c r="FZ104">
        <v>3</v>
      </c>
      <c r="GA104" t="s">
        <v>431</v>
      </c>
      <c r="GB104">
        <v>2.98323</v>
      </c>
      <c r="GC104">
        <v>2.71571</v>
      </c>
      <c r="GD104">
        <v>0.212521</v>
      </c>
      <c r="GE104">
        <v>0.216793</v>
      </c>
      <c r="GF104">
        <v>0.10603</v>
      </c>
      <c r="GG104">
        <v>0.0877592</v>
      </c>
      <c r="GH104">
        <v>24933.5</v>
      </c>
      <c r="GI104">
        <v>24927.1</v>
      </c>
      <c r="GJ104">
        <v>29425.6</v>
      </c>
      <c r="GK104">
        <v>29432.7</v>
      </c>
      <c r="GL104">
        <v>34840</v>
      </c>
      <c r="GM104">
        <v>35690.9</v>
      </c>
      <c r="GN104">
        <v>41441.4</v>
      </c>
      <c r="GO104">
        <v>41934.1</v>
      </c>
      <c r="GP104">
        <v>1.95585</v>
      </c>
      <c r="GQ104">
        <v>1.9235</v>
      </c>
      <c r="GR104">
        <v>0.103742</v>
      </c>
      <c r="GS104">
        <v>0</v>
      </c>
      <c r="GT104">
        <v>25.5062</v>
      </c>
      <c r="GU104">
        <v>999.9</v>
      </c>
      <c r="GV104">
        <v>52.4</v>
      </c>
      <c r="GW104">
        <v>29.5</v>
      </c>
      <c r="GX104">
        <v>23.9066</v>
      </c>
      <c r="GY104">
        <v>63.2824</v>
      </c>
      <c r="GZ104">
        <v>33.2332</v>
      </c>
      <c r="HA104">
        <v>1</v>
      </c>
      <c r="HB104">
        <v>-0.06712650000000001</v>
      </c>
      <c r="HC104">
        <v>0.372168</v>
      </c>
      <c r="HD104">
        <v>20.3848</v>
      </c>
      <c r="HE104">
        <v>5.21759</v>
      </c>
      <c r="HF104">
        <v>12.0099</v>
      </c>
      <c r="HG104">
        <v>4.9894</v>
      </c>
      <c r="HH104">
        <v>3.28853</v>
      </c>
      <c r="HI104">
        <v>9999</v>
      </c>
      <c r="HJ104">
        <v>9999</v>
      </c>
      <c r="HK104">
        <v>9999</v>
      </c>
      <c r="HL104">
        <v>172.4</v>
      </c>
      <c r="HM104">
        <v>1.86708</v>
      </c>
      <c r="HN104">
        <v>1.86615</v>
      </c>
      <c r="HO104">
        <v>1.86569</v>
      </c>
      <c r="HP104">
        <v>1.86555</v>
      </c>
      <c r="HQ104">
        <v>1.86737</v>
      </c>
      <c r="HR104">
        <v>1.86995</v>
      </c>
      <c r="HS104">
        <v>1.86858</v>
      </c>
      <c r="HT104">
        <v>1.86997</v>
      </c>
      <c r="HU104">
        <v>0</v>
      </c>
      <c r="HV104">
        <v>0</v>
      </c>
      <c r="HW104">
        <v>0</v>
      </c>
      <c r="HX104">
        <v>0</v>
      </c>
      <c r="HY104" t="s">
        <v>421</v>
      </c>
      <c r="HZ104" t="s">
        <v>422</v>
      </c>
      <c r="IA104" t="s">
        <v>423</v>
      </c>
      <c r="IB104" t="s">
        <v>423</v>
      </c>
      <c r="IC104" t="s">
        <v>423</v>
      </c>
      <c r="ID104" t="s">
        <v>423</v>
      </c>
      <c r="IE104">
        <v>0</v>
      </c>
      <c r="IF104">
        <v>100</v>
      </c>
      <c r="IG104">
        <v>100</v>
      </c>
      <c r="IH104">
        <v>-4.4</v>
      </c>
      <c r="II104">
        <v>-0.0793</v>
      </c>
      <c r="IJ104">
        <v>-1.577111384215205</v>
      </c>
      <c r="IK104">
        <v>-0.002609718516926934</v>
      </c>
      <c r="IL104">
        <v>7.477057286243006E-07</v>
      </c>
      <c r="IM104">
        <v>-2.446628426827821E-10</v>
      </c>
      <c r="IN104">
        <v>-0.2036813970316619</v>
      </c>
      <c r="IO104">
        <v>-0.007460779758470672</v>
      </c>
      <c r="IP104">
        <v>0.0009378809001863145</v>
      </c>
      <c r="IQ104">
        <v>-1.681860573090938E-05</v>
      </c>
      <c r="IR104">
        <v>18</v>
      </c>
      <c r="IS104">
        <v>2242</v>
      </c>
      <c r="IT104">
        <v>1</v>
      </c>
      <c r="IU104">
        <v>24</v>
      </c>
      <c r="IV104">
        <v>2505.4</v>
      </c>
      <c r="IW104">
        <v>2505.4</v>
      </c>
      <c r="IX104">
        <v>2.83936</v>
      </c>
      <c r="IY104">
        <v>2.18994</v>
      </c>
      <c r="IZ104">
        <v>1.39648</v>
      </c>
      <c r="JA104">
        <v>2.34375</v>
      </c>
      <c r="JB104">
        <v>1.49536</v>
      </c>
      <c r="JC104">
        <v>2.39502</v>
      </c>
      <c r="JD104">
        <v>34.0318</v>
      </c>
      <c r="JE104">
        <v>14.9814</v>
      </c>
      <c r="JF104">
        <v>18</v>
      </c>
      <c r="JG104">
        <v>517.649</v>
      </c>
      <c r="JH104">
        <v>452.421</v>
      </c>
      <c r="JI104">
        <v>24.9998</v>
      </c>
      <c r="JJ104">
        <v>26.5159</v>
      </c>
      <c r="JK104">
        <v>29.9999</v>
      </c>
      <c r="JL104">
        <v>26.466</v>
      </c>
      <c r="JM104">
        <v>26.3993</v>
      </c>
      <c r="JN104">
        <v>56.8171</v>
      </c>
      <c r="JO104">
        <v>25.2226</v>
      </c>
      <c r="JP104">
        <v>63.5754</v>
      </c>
      <c r="JQ104">
        <v>25</v>
      </c>
      <c r="JR104">
        <v>1469.85</v>
      </c>
      <c r="JS104">
        <v>18.3688</v>
      </c>
      <c r="JT104">
        <v>100.616</v>
      </c>
      <c r="JU104">
        <v>100.719</v>
      </c>
    </row>
    <row r="105" spans="1:281">
      <c r="A105">
        <v>89</v>
      </c>
      <c r="B105">
        <v>1659112889.6</v>
      </c>
      <c r="C105">
        <v>531.5</v>
      </c>
      <c r="D105" t="s">
        <v>601</v>
      </c>
      <c r="E105" t="s">
        <v>602</v>
      </c>
      <c r="F105">
        <v>5</v>
      </c>
      <c r="G105" t="s">
        <v>415</v>
      </c>
      <c r="H105" t="s">
        <v>416</v>
      </c>
      <c r="I105">
        <v>1659112882.1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1488.524221000665</v>
      </c>
      <c r="AK105">
        <v>1429.087575757576</v>
      </c>
      <c r="AL105">
        <v>3.376622189869031</v>
      </c>
      <c r="AM105">
        <v>65.00448903359681</v>
      </c>
      <c r="AN105">
        <f>(AP105 - AO105 + DI105*1E3/(8.314*(DK105+273.15)) * AR105/DH105 * AQ105) * DH105/(100*CV105) * 1000/(1000 - AP105)</f>
        <v>0</v>
      </c>
      <c r="AO105">
        <v>18.38294642242425</v>
      </c>
      <c r="AP105">
        <v>23.41606424242424</v>
      </c>
      <c r="AQ105">
        <v>-0.0005262765469822202</v>
      </c>
      <c r="AR105">
        <v>88.8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417</v>
      </c>
      <c r="AY105" t="s">
        <v>417</v>
      </c>
      <c r="AZ105">
        <v>0</v>
      </c>
      <c r="BA105">
        <v>0</v>
      </c>
      <c r="BB105">
        <f>1-AZ105/BA105</f>
        <v>0</v>
      </c>
      <c r="BC105">
        <v>0</v>
      </c>
      <c r="BD105" t="s">
        <v>417</v>
      </c>
      <c r="BE105" t="s">
        <v>417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418</v>
      </c>
      <c r="CY105">
        <v>2</v>
      </c>
      <c r="CZ105" t="b">
        <v>1</v>
      </c>
      <c r="DA105">
        <v>1659112882.1</v>
      </c>
      <c r="DB105">
        <v>1372.673703703703</v>
      </c>
      <c r="DC105">
        <v>1445.931851851852</v>
      </c>
      <c r="DD105">
        <v>23.4384</v>
      </c>
      <c r="DE105">
        <v>18.3883</v>
      </c>
      <c r="DF105">
        <v>1377.064814814815</v>
      </c>
      <c r="DG105">
        <v>23.51758148148147</v>
      </c>
      <c r="DH105">
        <v>500.0451111111112</v>
      </c>
      <c r="DI105">
        <v>90.73292222222223</v>
      </c>
      <c r="DJ105">
        <v>0.09997132962962964</v>
      </c>
      <c r="DK105">
        <v>27.21972962962963</v>
      </c>
      <c r="DL105">
        <v>27.20722962962963</v>
      </c>
      <c r="DM105">
        <v>999.9000000000001</v>
      </c>
      <c r="DN105">
        <v>0</v>
      </c>
      <c r="DO105">
        <v>0</v>
      </c>
      <c r="DP105">
        <v>10003.95703703704</v>
      </c>
      <c r="DQ105">
        <v>0</v>
      </c>
      <c r="DR105">
        <v>7.615444074074075</v>
      </c>
      <c r="DS105">
        <v>-73.25857777777777</v>
      </c>
      <c r="DT105">
        <v>1405.618148148148</v>
      </c>
      <c r="DU105">
        <v>1473.017037037037</v>
      </c>
      <c r="DV105">
        <v>5.050106296296296</v>
      </c>
      <c r="DW105">
        <v>1445.931851851852</v>
      </c>
      <c r="DX105">
        <v>18.3883</v>
      </c>
      <c r="DY105">
        <v>2.126634074074074</v>
      </c>
      <c r="DZ105">
        <v>1.668422962962963</v>
      </c>
      <c r="EA105">
        <v>18.42008518518518</v>
      </c>
      <c r="EB105">
        <v>14.60571481481481</v>
      </c>
      <c r="EC105">
        <v>2000.004444444445</v>
      </c>
      <c r="ED105">
        <v>0.9799948888888891</v>
      </c>
      <c r="EE105">
        <v>0.02000524074074074</v>
      </c>
      <c r="EF105">
        <v>0</v>
      </c>
      <c r="EG105">
        <v>739.1028518518518</v>
      </c>
      <c r="EH105">
        <v>5.00097</v>
      </c>
      <c r="EI105">
        <v>14722.31481481482</v>
      </c>
      <c r="EJ105">
        <v>16707.58888888889</v>
      </c>
      <c r="EK105">
        <v>37.625</v>
      </c>
      <c r="EL105">
        <v>38.04592592592593</v>
      </c>
      <c r="EM105">
        <v>37.5</v>
      </c>
      <c r="EN105">
        <v>37.812</v>
      </c>
      <c r="EO105">
        <v>38.312</v>
      </c>
      <c r="EP105">
        <v>1955.092962962963</v>
      </c>
      <c r="EQ105">
        <v>39.91148148148148</v>
      </c>
      <c r="ER105">
        <v>0</v>
      </c>
      <c r="ES105">
        <v>1659112889.6</v>
      </c>
      <c r="ET105">
        <v>0</v>
      </c>
      <c r="EU105">
        <v>739.0956923076922</v>
      </c>
      <c r="EV105">
        <v>-0.07610255241421038</v>
      </c>
      <c r="EW105">
        <v>-7.323076845725805</v>
      </c>
      <c r="EX105">
        <v>14722.26923076923</v>
      </c>
      <c r="EY105">
        <v>15</v>
      </c>
      <c r="EZ105">
        <v>0</v>
      </c>
      <c r="FA105" t="s">
        <v>419</v>
      </c>
      <c r="FB105">
        <v>1658962562</v>
      </c>
      <c r="FC105">
        <v>1658962559</v>
      </c>
      <c r="FD105">
        <v>0</v>
      </c>
      <c r="FE105">
        <v>0.025</v>
      </c>
      <c r="FF105">
        <v>-0.013</v>
      </c>
      <c r="FG105">
        <v>-1.97</v>
      </c>
      <c r="FH105">
        <v>-0.111</v>
      </c>
      <c r="FI105">
        <v>420</v>
      </c>
      <c r="FJ105">
        <v>18</v>
      </c>
      <c r="FK105">
        <v>0.6899999999999999</v>
      </c>
      <c r="FL105">
        <v>0.5</v>
      </c>
      <c r="FM105">
        <v>-73.33302195121951</v>
      </c>
      <c r="FN105">
        <v>0.7458376306618029</v>
      </c>
      <c r="FO105">
        <v>0.3301866342246209</v>
      </c>
      <c r="FP105">
        <v>0</v>
      </c>
      <c r="FQ105">
        <v>739.1182352941177</v>
      </c>
      <c r="FR105">
        <v>-0.3380901374632357</v>
      </c>
      <c r="FS105">
        <v>0.2368899047862131</v>
      </c>
      <c r="FT105">
        <v>1</v>
      </c>
      <c r="FU105">
        <v>5.053389756097561</v>
      </c>
      <c r="FV105">
        <v>-0.07831233449477673</v>
      </c>
      <c r="FW105">
        <v>0.009526599344071428</v>
      </c>
      <c r="FX105">
        <v>1</v>
      </c>
      <c r="FY105">
        <v>2</v>
      </c>
      <c r="FZ105">
        <v>3</v>
      </c>
      <c r="GA105" t="s">
        <v>431</v>
      </c>
      <c r="GB105">
        <v>2.98308</v>
      </c>
      <c r="GC105">
        <v>2.71549</v>
      </c>
      <c r="GD105">
        <v>0.214068</v>
      </c>
      <c r="GE105">
        <v>0.218279</v>
      </c>
      <c r="GF105">
        <v>0.105994</v>
      </c>
      <c r="GG105">
        <v>0.0877574</v>
      </c>
      <c r="GH105">
        <v>24884.7</v>
      </c>
      <c r="GI105">
        <v>24879.8</v>
      </c>
      <c r="GJ105">
        <v>29425.8</v>
      </c>
      <c r="GK105">
        <v>29432.6</v>
      </c>
      <c r="GL105">
        <v>34841.3</v>
      </c>
      <c r="GM105">
        <v>35691</v>
      </c>
      <c r="GN105">
        <v>41441.2</v>
      </c>
      <c r="GO105">
        <v>41934.1</v>
      </c>
      <c r="GP105">
        <v>1.95575</v>
      </c>
      <c r="GQ105">
        <v>1.92365</v>
      </c>
      <c r="GR105">
        <v>0.104159</v>
      </c>
      <c r="GS105">
        <v>0</v>
      </c>
      <c r="GT105">
        <v>25.5019</v>
      </c>
      <c r="GU105">
        <v>999.9</v>
      </c>
      <c r="GV105">
        <v>52.3</v>
      </c>
      <c r="GW105">
        <v>29.5</v>
      </c>
      <c r="GX105">
        <v>23.861</v>
      </c>
      <c r="GY105">
        <v>63.5024</v>
      </c>
      <c r="GZ105">
        <v>33.6859</v>
      </c>
      <c r="HA105">
        <v>1</v>
      </c>
      <c r="HB105">
        <v>-0.0673781</v>
      </c>
      <c r="HC105">
        <v>0.373009</v>
      </c>
      <c r="HD105">
        <v>20.3848</v>
      </c>
      <c r="HE105">
        <v>5.21744</v>
      </c>
      <c r="HF105">
        <v>12.0099</v>
      </c>
      <c r="HG105">
        <v>4.98935</v>
      </c>
      <c r="HH105">
        <v>3.28842</v>
      </c>
      <c r="HI105">
        <v>9999</v>
      </c>
      <c r="HJ105">
        <v>9999</v>
      </c>
      <c r="HK105">
        <v>9999</v>
      </c>
      <c r="HL105">
        <v>172.4</v>
      </c>
      <c r="HM105">
        <v>1.86709</v>
      </c>
      <c r="HN105">
        <v>1.86615</v>
      </c>
      <c r="HO105">
        <v>1.86568</v>
      </c>
      <c r="HP105">
        <v>1.86555</v>
      </c>
      <c r="HQ105">
        <v>1.86737</v>
      </c>
      <c r="HR105">
        <v>1.86992</v>
      </c>
      <c r="HS105">
        <v>1.86859</v>
      </c>
      <c r="HT105">
        <v>1.86997</v>
      </c>
      <c r="HU105">
        <v>0</v>
      </c>
      <c r="HV105">
        <v>0</v>
      </c>
      <c r="HW105">
        <v>0</v>
      </c>
      <c r="HX105">
        <v>0</v>
      </c>
      <c r="HY105" t="s">
        <v>421</v>
      </c>
      <c r="HZ105" t="s">
        <v>422</v>
      </c>
      <c r="IA105" t="s">
        <v>423</v>
      </c>
      <c r="IB105" t="s">
        <v>423</v>
      </c>
      <c r="IC105" t="s">
        <v>423</v>
      </c>
      <c r="ID105" t="s">
        <v>423</v>
      </c>
      <c r="IE105">
        <v>0</v>
      </c>
      <c r="IF105">
        <v>100</v>
      </c>
      <c r="IG105">
        <v>100</v>
      </c>
      <c r="IH105">
        <v>-4.44</v>
      </c>
      <c r="II105">
        <v>-0.0794</v>
      </c>
      <c r="IJ105">
        <v>-1.577111384215205</v>
      </c>
      <c r="IK105">
        <v>-0.002609718516926934</v>
      </c>
      <c r="IL105">
        <v>7.477057286243006E-07</v>
      </c>
      <c r="IM105">
        <v>-2.446628426827821E-10</v>
      </c>
      <c r="IN105">
        <v>-0.2036813970316619</v>
      </c>
      <c r="IO105">
        <v>-0.007460779758470672</v>
      </c>
      <c r="IP105">
        <v>0.0009378809001863145</v>
      </c>
      <c r="IQ105">
        <v>-1.681860573090938E-05</v>
      </c>
      <c r="IR105">
        <v>18</v>
      </c>
      <c r="IS105">
        <v>2242</v>
      </c>
      <c r="IT105">
        <v>1</v>
      </c>
      <c r="IU105">
        <v>24</v>
      </c>
      <c r="IV105">
        <v>2505.5</v>
      </c>
      <c r="IW105">
        <v>2505.5</v>
      </c>
      <c r="IX105">
        <v>2.86621</v>
      </c>
      <c r="IY105">
        <v>2.1936</v>
      </c>
      <c r="IZ105">
        <v>1.39648</v>
      </c>
      <c r="JA105">
        <v>2.34375</v>
      </c>
      <c r="JB105">
        <v>1.49536</v>
      </c>
      <c r="JC105">
        <v>2.37305</v>
      </c>
      <c r="JD105">
        <v>34.0318</v>
      </c>
      <c r="JE105">
        <v>14.9726</v>
      </c>
      <c r="JF105">
        <v>18</v>
      </c>
      <c r="JG105">
        <v>517.5839999999999</v>
      </c>
      <c r="JH105">
        <v>452.514</v>
      </c>
      <c r="JI105">
        <v>25</v>
      </c>
      <c r="JJ105">
        <v>26.5137</v>
      </c>
      <c r="JK105">
        <v>30.0001</v>
      </c>
      <c r="JL105">
        <v>26.466</v>
      </c>
      <c r="JM105">
        <v>26.3993</v>
      </c>
      <c r="JN105">
        <v>57.3443</v>
      </c>
      <c r="JO105">
        <v>25.2226</v>
      </c>
      <c r="JP105">
        <v>63.5754</v>
      </c>
      <c r="JQ105">
        <v>25</v>
      </c>
      <c r="JR105">
        <v>1490.16</v>
      </c>
      <c r="JS105">
        <v>18.3688</v>
      </c>
      <c r="JT105">
        <v>100.616</v>
      </c>
      <c r="JU105">
        <v>100.719</v>
      </c>
    </row>
    <row r="106" spans="1:281">
      <c r="A106">
        <v>90</v>
      </c>
      <c r="B106">
        <v>1659112894.6</v>
      </c>
      <c r="C106">
        <v>536.5</v>
      </c>
      <c r="D106" t="s">
        <v>603</v>
      </c>
      <c r="E106" t="s">
        <v>604</v>
      </c>
      <c r="F106">
        <v>5</v>
      </c>
      <c r="G106" t="s">
        <v>415</v>
      </c>
      <c r="H106" t="s">
        <v>416</v>
      </c>
      <c r="I106">
        <v>1659112886.814285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1505.051918510292</v>
      </c>
      <c r="AK106">
        <v>1445.808242424243</v>
      </c>
      <c r="AL106">
        <v>3.327200145589227</v>
      </c>
      <c r="AM106">
        <v>65.00448903359681</v>
      </c>
      <c r="AN106">
        <f>(AP106 - AO106 + DI106*1E3/(8.314*(DK106+273.15)) * AR106/DH106 * AQ106) * DH106/(100*CV106) * 1000/(1000 - AP106)</f>
        <v>0</v>
      </c>
      <c r="AO106">
        <v>18.38325761727273</v>
      </c>
      <c r="AP106">
        <v>23.40339636363636</v>
      </c>
      <c r="AQ106">
        <v>-0.0004312894019555405</v>
      </c>
      <c r="AR106">
        <v>88.8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417</v>
      </c>
      <c r="AY106" t="s">
        <v>417</v>
      </c>
      <c r="AZ106">
        <v>0</v>
      </c>
      <c r="BA106">
        <v>0</v>
      </c>
      <c r="BB106">
        <f>1-AZ106/BA106</f>
        <v>0</v>
      </c>
      <c r="BC106">
        <v>0</v>
      </c>
      <c r="BD106" t="s">
        <v>417</v>
      </c>
      <c r="BE106" t="s">
        <v>417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418</v>
      </c>
      <c r="CY106">
        <v>2</v>
      </c>
      <c r="CZ106" t="b">
        <v>1</v>
      </c>
      <c r="DA106">
        <v>1659112886.814285</v>
      </c>
      <c r="DB106">
        <v>1388.128214285715</v>
      </c>
      <c r="DC106">
        <v>1461.379642857143</v>
      </c>
      <c r="DD106">
        <v>23.42260357142857</v>
      </c>
      <c r="DE106">
        <v>18.38368571428571</v>
      </c>
      <c r="DF106">
        <v>1392.55</v>
      </c>
      <c r="DG106">
        <v>23.501925</v>
      </c>
      <c r="DH106">
        <v>500.0420357142856</v>
      </c>
      <c r="DI106">
        <v>90.7334357142857</v>
      </c>
      <c r="DJ106">
        <v>0.09999066428571425</v>
      </c>
      <c r="DK106">
        <v>27.21985714285714</v>
      </c>
      <c r="DL106">
        <v>27.20639642857143</v>
      </c>
      <c r="DM106">
        <v>999.9000000000002</v>
      </c>
      <c r="DN106">
        <v>0</v>
      </c>
      <c r="DO106">
        <v>0</v>
      </c>
      <c r="DP106">
        <v>10004.71035714286</v>
      </c>
      <c r="DQ106">
        <v>0</v>
      </c>
      <c r="DR106">
        <v>7.589523214285713</v>
      </c>
      <c r="DS106">
        <v>-73.25174642857144</v>
      </c>
      <c r="DT106">
        <v>1421.420357142857</v>
      </c>
      <c r="DU106">
        <v>1488.747857142857</v>
      </c>
      <c r="DV106">
        <v>5.038925000000001</v>
      </c>
      <c r="DW106">
        <v>1461.379642857143</v>
      </c>
      <c r="DX106">
        <v>18.38368571428571</v>
      </c>
      <c r="DY106">
        <v>2.1252125</v>
      </c>
      <c r="DZ106">
        <v>1.668013571428571</v>
      </c>
      <c r="EA106">
        <v>18.409425</v>
      </c>
      <c r="EB106">
        <v>14.60192142857143</v>
      </c>
      <c r="EC106">
        <v>1999.997857142858</v>
      </c>
      <c r="ED106">
        <v>0.9799949642857145</v>
      </c>
      <c r="EE106">
        <v>0.02000516785714286</v>
      </c>
      <c r="EF106">
        <v>0</v>
      </c>
      <c r="EG106">
        <v>739.1341785714287</v>
      </c>
      <c r="EH106">
        <v>5.00097</v>
      </c>
      <c r="EI106">
        <v>14721.71428571429</v>
      </c>
      <c r="EJ106">
        <v>16707.54285714286</v>
      </c>
      <c r="EK106">
        <v>37.625</v>
      </c>
      <c r="EL106">
        <v>38.04207142857143</v>
      </c>
      <c r="EM106">
        <v>37.5</v>
      </c>
      <c r="EN106">
        <v>37.812</v>
      </c>
      <c r="EO106">
        <v>38.312</v>
      </c>
      <c r="EP106">
        <v>1955.086785714285</v>
      </c>
      <c r="EQ106">
        <v>39.91107142857143</v>
      </c>
      <c r="ER106">
        <v>0</v>
      </c>
      <c r="ES106">
        <v>1659112894.4</v>
      </c>
      <c r="ET106">
        <v>0</v>
      </c>
      <c r="EU106">
        <v>739.1113461538462</v>
      </c>
      <c r="EV106">
        <v>-0.3856752080044779</v>
      </c>
      <c r="EW106">
        <v>-8.629059830280296</v>
      </c>
      <c r="EX106">
        <v>14721.80769230769</v>
      </c>
      <c r="EY106">
        <v>15</v>
      </c>
      <c r="EZ106">
        <v>0</v>
      </c>
      <c r="FA106" t="s">
        <v>419</v>
      </c>
      <c r="FB106">
        <v>1658962562</v>
      </c>
      <c r="FC106">
        <v>1658962559</v>
      </c>
      <c r="FD106">
        <v>0</v>
      </c>
      <c r="FE106">
        <v>0.025</v>
      </c>
      <c r="FF106">
        <v>-0.013</v>
      </c>
      <c r="FG106">
        <v>-1.97</v>
      </c>
      <c r="FH106">
        <v>-0.111</v>
      </c>
      <c r="FI106">
        <v>420</v>
      </c>
      <c r="FJ106">
        <v>18</v>
      </c>
      <c r="FK106">
        <v>0.6899999999999999</v>
      </c>
      <c r="FL106">
        <v>0.5</v>
      </c>
      <c r="FM106">
        <v>-73.2926375</v>
      </c>
      <c r="FN106">
        <v>-0.8964303939961275</v>
      </c>
      <c r="FO106">
        <v>0.3158254752925269</v>
      </c>
      <c r="FP106">
        <v>0</v>
      </c>
      <c r="FQ106">
        <v>739.0915</v>
      </c>
      <c r="FR106">
        <v>0.2817570699931414</v>
      </c>
      <c r="FS106">
        <v>0.2353058397815374</v>
      </c>
      <c r="FT106">
        <v>1</v>
      </c>
      <c r="FU106">
        <v>5.044371</v>
      </c>
      <c r="FV106">
        <v>-0.1401136210131342</v>
      </c>
      <c r="FW106">
        <v>0.0139978564073217</v>
      </c>
      <c r="FX106">
        <v>0</v>
      </c>
      <c r="FY106">
        <v>1</v>
      </c>
      <c r="FZ106">
        <v>3</v>
      </c>
      <c r="GA106" t="s">
        <v>426</v>
      </c>
      <c r="GB106">
        <v>2.98329</v>
      </c>
      <c r="GC106">
        <v>2.71555</v>
      </c>
      <c r="GD106">
        <v>0.21559</v>
      </c>
      <c r="GE106">
        <v>0.219758</v>
      </c>
      <c r="GF106">
        <v>0.105954</v>
      </c>
      <c r="GG106">
        <v>0.08775860000000001</v>
      </c>
      <c r="GH106">
        <v>24836.6</v>
      </c>
      <c r="GI106">
        <v>24833.2</v>
      </c>
      <c r="GJ106">
        <v>29425.9</v>
      </c>
      <c r="GK106">
        <v>29433.1</v>
      </c>
      <c r="GL106">
        <v>34843.4</v>
      </c>
      <c r="GM106">
        <v>35691.3</v>
      </c>
      <c r="GN106">
        <v>41441.7</v>
      </c>
      <c r="GO106">
        <v>41934.4</v>
      </c>
      <c r="GP106">
        <v>1.95578</v>
      </c>
      <c r="GQ106">
        <v>1.92348</v>
      </c>
      <c r="GR106">
        <v>0.104487</v>
      </c>
      <c r="GS106">
        <v>0</v>
      </c>
      <c r="GT106">
        <v>25.4976</v>
      </c>
      <c r="GU106">
        <v>999.9</v>
      </c>
      <c r="GV106">
        <v>52.3</v>
      </c>
      <c r="GW106">
        <v>29.5</v>
      </c>
      <c r="GX106">
        <v>23.8615</v>
      </c>
      <c r="GY106">
        <v>63.3024</v>
      </c>
      <c r="GZ106">
        <v>33.73</v>
      </c>
      <c r="HA106">
        <v>1</v>
      </c>
      <c r="HB106">
        <v>-0.0673425</v>
      </c>
      <c r="HC106">
        <v>0.374444</v>
      </c>
      <c r="HD106">
        <v>20.385</v>
      </c>
      <c r="HE106">
        <v>5.21744</v>
      </c>
      <c r="HF106">
        <v>12.0099</v>
      </c>
      <c r="HG106">
        <v>4.9892</v>
      </c>
      <c r="HH106">
        <v>3.28848</v>
      </c>
      <c r="HI106">
        <v>9999</v>
      </c>
      <c r="HJ106">
        <v>9999</v>
      </c>
      <c r="HK106">
        <v>9999</v>
      </c>
      <c r="HL106">
        <v>172.4</v>
      </c>
      <c r="HM106">
        <v>1.86708</v>
      </c>
      <c r="HN106">
        <v>1.86615</v>
      </c>
      <c r="HO106">
        <v>1.86567</v>
      </c>
      <c r="HP106">
        <v>1.86554</v>
      </c>
      <c r="HQ106">
        <v>1.86737</v>
      </c>
      <c r="HR106">
        <v>1.86994</v>
      </c>
      <c r="HS106">
        <v>1.86859</v>
      </c>
      <c r="HT106">
        <v>1.87</v>
      </c>
      <c r="HU106">
        <v>0</v>
      </c>
      <c r="HV106">
        <v>0</v>
      </c>
      <c r="HW106">
        <v>0</v>
      </c>
      <c r="HX106">
        <v>0</v>
      </c>
      <c r="HY106" t="s">
        <v>421</v>
      </c>
      <c r="HZ106" t="s">
        <v>422</v>
      </c>
      <c r="IA106" t="s">
        <v>423</v>
      </c>
      <c r="IB106" t="s">
        <v>423</v>
      </c>
      <c r="IC106" t="s">
        <v>423</v>
      </c>
      <c r="ID106" t="s">
        <v>423</v>
      </c>
      <c r="IE106">
        <v>0</v>
      </c>
      <c r="IF106">
        <v>100</v>
      </c>
      <c r="IG106">
        <v>100</v>
      </c>
      <c r="IH106">
        <v>-4.47</v>
      </c>
      <c r="II106">
        <v>-0.0795</v>
      </c>
      <c r="IJ106">
        <v>-1.577111384215205</v>
      </c>
      <c r="IK106">
        <v>-0.002609718516926934</v>
      </c>
      <c r="IL106">
        <v>7.477057286243006E-07</v>
      </c>
      <c r="IM106">
        <v>-2.446628426827821E-10</v>
      </c>
      <c r="IN106">
        <v>-0.2036813970316619</v>
      </c>
      <c r="IO106">
        <v>-0.007460779758470672</v>
      </c>
      <c r="IP106">
        <v>0.0009378809001863145</v>
      </c>
      <c r="IQ106">
        <v>-1.681860573090938E-05</v>
      </c>
      <c r="IR106">
        <v>18</v>
      </c>
      <c r="IS106">
        <v>2242</v>
      </c>
      <c r="IT106">
        <v>1</v>
      </c>
      <c r="IU106">
        <v>24</v>
      </c>
      <c r="IV106">
        <v>2505.5</v>
      </c>
      <c r="IW106">
        <v>2505.6</v>
      </c>
      <c r="IX106">
        <v>2.89062</v>
      </c>
      <c r="IY106">
        <v>2.19604</v>
      </c>
      <c r="IZ106">
        <v>1.39648</v>
      </c>
      <c r="JA106">
        <v>2.34253</v>
      </c>
      <c r="JB106">
        <v>1.49536</v>
      </c>
      <c r="JC106">
        <v>2.34863</v>
      </c>
      <c r="JD106">
        <v>34.0545</v>
      </c>
      <c r="JE106">
        <v>14.9638</v>
      </c>
      <c r="JF106">
        <v>18</v>
      </c>
      <c r="JG106">
        <v>517.6</v>
      </c>
      <c r="JH106">
        <v>452.406</v>
      </c>
      <c r="JI106">
        <v>25.0002</v>
      </c>
      <c r="JJ106">
        <v>26.5137</v>
      </c>
      <c r="JK106">
        <v>30</v>
      </c>
      <c r="JL106">
        <v>26.466</v>
      </c>
      <c r="JM106">
        <v>26.3993</v>
      </c>
      <c r="JN106">
        <v>57.8239</v>
      </c>
      <c r="JO106">
        <v>25.2226</v>
      </c>
      <c r="JP106">
        <v>63.5754</v>
      </c>
      <c r="JQ106">
        <v>25</v>
      </c>
      <c r="JR106">
        <v>1503.57</v>
      </c>
      <c r="JS106">
        <v>18.3688</v>
      </c>
      <c r="JT106">
        <v>100.617</v>
      </c>
      <c r="JU106">
        <v>100.721</v>
      </c>
    </row>
    <row r="107" spans="1:281">
      <c r="A107">
        <v>91</v>
      </c>
      <c r="B107">
        <v>1659112899.6</v>
      </c>
      <c r="C107">
        <v>541.5</v>
      </c>
      <c r="D107" t="s">
        <v>605</v>
      </c>
      <c r="E107" t="s">
        <v>606</v>
      </c>
      <c r="F107">
        <v>5</v>
      </c>
      <c r="G107" t="s">
        <v>415</v>
      </c>
      <c r="H107" t="s">
        <v>416</v>
      </c>
      <c r="I107">
        <v>1659112892.1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1522.005483297685</v>
      </c>
      <c r="AK107">
        <v>1462.651878787878</v>
      </c>
      <c r="AL107">
        <v>3.374667394613195</v>
      </c>
      <c r="AM107">
        <v>65.00448903359681</v>
      </c>
      <c r="AN107">
        <f>(AP107 - AO107 + DI107*1E3/(8.314*(DK107+273.15)) * AR107/DH107 * AQ107) * DH107/(100*CV107) * 1000/(1000 - AP107)</f>
        <v>0</v>
      </c>
      <c r="AO107">
        <v>18.38291811454546</v>
      </c>
      <c r="AP107">
        <v>23.39228</v>
      </c>
      <c r="AQ107">
        <v>-0.000228252252252049</v>
      </c>
      <c r="AR107">
        <v>88.8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417</v>
      </c>
      <c r="AY107" t="s">
        <v>417</v>
      </c>
      <c r="AZ107">
        <v>0</v>
      </c>
      <c r="BA107">
        <v>0</v>
      </c>
      <c r="BB107">
        <f>1-AZ107/BA107</f>
        <v>0</v>
      </c>
      <c r="BC107">
        <v>0</v>
      </c>
      <c r="BD107" t="s">
        <v>417</v>
      </c>
      <c r="BE107" t="s">
        <v>417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418</v>
      </c>
      <c r="CY107">
        <v>2</v>
      </c>
      <c r="CZ107" t="b">
        <v>1</v>
      </c>
      <c r="DA107">
        <v>1659112892.1</v>
      </c>
      <c r="DB107">
        <v>1405.442592592593</v>
      </c>
      <c r="DC107">
        <v>1478.975555555556</v>
      </c>
      <c r="DD107">
        <v>23.4087037037037</v>
      </c>
      <c r="DE107">
        <v>18.38295555555555</v>
      </c>
      <c r="DF107">
        <v>1409.898148148148</v>
      </c>
      <c r="DG107">
        <v>23.48814444444444</v>
      </c>
      <c r="DH107">
        <v>500.042037037037</v>
      </c>
      <c r="DI107">
        <v>90.73482222222222</v>
      </c>
      <c r="DJ107">
        <v>0.09998003703703702</v>
      </c>
      <c r="DK107">
        <v>27.22038518518519</v>
      </c>
      <c r="DL107">
        <v>27.20724074074074</v>
      </c>
      <c r="DM107">
        <v>999.9000000000001</v>
      </c>
      <c r="DN107">
        <v>0</v>
      </c>
      <c r="DO107">
        <v>0</v>
      </c>
      <c r="DP107">
        <v>10003.28777777778</v>
      </c>
      <c r="DQ107">
        <v>0</v>
      </c>
      <c r="DR107">
        <v>7.580679629629632</v>
      </c>
      <c r="DS107">
        <v>-73.53427777777777</v>
      </c>
      <c r="DT107">
        <v>1439.129259259259</v>
      </c>
      <c r="DU107">
        <v>1506.673703703703</v>
      </c>
      <c r="DV107">
        <v>5.025752962962962</v>
      </c>
      <c r="DW107">
        <v>1478.975555555556</v>
      </c>
      <c r="DX107">
        <v>18.38295555555555</v>
      </c>
      <c r="DY107">
        <v>2.123983703703704</v>
      </c>
      <c r="DZ107">
        <v>1.667972962962963</v>
      </c>
      <c r="EA107">
        <v>18.40021111111111</v>
      </c>
      <c r="EB107">
        <v>14.60154444444445</v>
      </c>
      <c r="EC107">
        <v>1999.994444444444</v>
      </c>
      <c r="ED107">
        <v>0.9799950000000002</v>
      </c>
      <c r="EE107">
        <v>0.02000513333333333</v>
      </c>
      <c r="EF107">
        <v>0</v>
      </c>
      <c r="EG107">
        <v>739.0726666666667</v>
      </c>
      <c r="EH107">
        <v>5.00097</v>
      </c>
      <c r="EI107">
        <v>14720.97777777778</v>
      </c>
      <c r="EJ107">
        <v>16707.51111111111</v>
      </c>
      <c r="EK107">
        <v>37.625</v>
      </c>
      <c r="EL107">
        <v>38.02755555555555</v>
      </c>
      <c r="EM107">
        <v>37.5</v>
      </c>
      <c r="EN107">
        <v>37.812</v>
      </c>
      <c r="EO107">
        <v>38.312</v>
      </c>
      <c r="EP107">
        <v>1955.083333333334</v>
      </c>
      <c r="EQ107">
        <v>39.91074074074074</v>
      </c>
      <c r="ER107">
        <v>0</v>
      </c>
      <c r="ES107">
        <v>1659112899.2</v>
      </c>
      <c r="ET107">
        <v>0</v>
      </c>
      <c r="EU107">
        <v>739.0208076923076</v>
      </c>
      <c r="EV107">
        <v>-0.6545299201190933</v>
      </c>
      <c r="EW107">
        <v>-9.090598388864027</v>
      </c>
      <c r="EX107">
        <v>14721.11153846154</v>
      </c>
      <c r="EY107">
        <v>15</v>
      </c>
      <c r="EZ107">
        <v>0</v>
      </c>
      <c r="FA107" t="s">
        <v>419</v>
      </c>
      <c r="FB107">
        <v>1658962562</v>
      </c>
      <c r="FC107">
        <v>1658962559</v>
      </c>
      <c r="FD107">
        <v>0</v>
      </c>
      <c r="FE107">
        <v>0.025</v>
      </c>
      <c r="FF107">
        <v>-0.013</v>
      </c>
      <c r="FG107">
        <v>-1.97</v>
      </c>
      <c r="FH107">
        <v>-0.111</v>
      </c>
      <c r="FI107">
        <v>420</v>
      </c>
      <c r="FJ107">
        <v>18</v>
      </c>
      <c r="FK107">
        <v>0.6899999999999999</v>
      </c>
      <c r="FL107">
        <v>0.5</v>
      </c>
      <c r="FM107">
        <v>-73.326095</v>
      </c>
      <c r="FN107">
        <v>-2.584552345215625</v>
      </c>
      <c r="FO107">
        <v>0.3392075175685242</v>
      </c>
      <c r="FP107">
        <v>0</v>
      </c>
      <c r="FQ107">
        <v>739.0735588235293</v>
      </c>
      <c r="FR107">
        <v>-0.8961497312863599</v>
      </c>
      <c r="FS107">
        <v>0.2576243493214913</v>
      </c>
      <c r="FT107">
        <v>1</v>
      </c>
      <c r="FU107">
        <v>5.035474750000001</v>
      </c>
      <c r="FV107">
        <v>-0.1550527204502953</v>
      </c>
      <c r="FW107">
        <v>0.01500864317443446</v>
      </c>
      <c r="FX107">
        <v>0</v>
      </c>
      <c r="FY107">
        <v>1</v>
      </c>
      <c r="FZ107">
        <v>3</v>
      </c>
      <c r="GA107" t="s">
        <v>426</v>
      </c>
      <c r="GB107">
        <v>2.98325</v>
      </c>
      <c r="GC107">
        <v>2.71563</v>
      </c>
      <c r="GD107">
        <v>0.217126</v>
      </c>
      <c r="GE107">
        <v>0.221251</v>
      </c>
      <c r="GF107">
        <v>0.105923</v>
      </c>
      <c r="GG107">
        <v>0.08775860000000001</v>
      </c>
      <c r="GH107">
        <v>24787.9</v>
      </c>
      <c r="GI107">
        <v>24785.6</v>
      </c>
      <c r="GJ107">
        <v>29425.8</v>
      </c>
      <c r="GK107">
        <v>29433</v>
      </c>
      <c r="GL107">
        <v>34844.7</v>
      </c>
      <c r="GM107">
        <v>35691.2</v>
      </c>
      <c r="GN107">
        <v>41441.8</v>
      </c>
      <c r="GO107">
        <v>41934.3</v>
      </c>
      <c r="GP107">
        <v>1.9558</v>
      </c>
      <c r="GQ107">
        <v>1.92385</v>
      </c>
      <c r="GR107">
        <v>0.104718</v>
      </c>
      <c r="GS107">
        <v>0</v>
      </c>
      <c r="GT107">
        <v>25.4944</v>
      </c>
      <c r="GU107">
        <v>999.9</v>
      </c>
      <c r="GV107">
        <v>52.3</v>
      </c>
      <c r="GW107">
        <v>29.5</v>
      </c>
      <c r="GX107">
        <v>23.8617</v>
      </c>
      <c r="GY107">
        <v>62.9224</v>
      </c>
      <c r="GZ107">
        <v>33.6098</v>
      </c>
      <c r="HA107">
        <v>1</v>
      </c>
      <c r="HB107">
        <v>-0.0671697</v>
      </c>
      <c r="HC107">
        <v>0.376814</v>
      </c>
      <c r="HD107">
        <v>20.3848</v>
      </c>
      <c r="HE107">
        <v>5.21819</v>
      </c>
      <c r="HF107">
        <v>12.0099</v>
      </c>
      <c r="HG107">
        <v>4.98935</v>
      </c>
      <c r="HH107">
        <v>3.2885</v>
      </c>
      <c r="HI107">
        <v>9999</v>
      </c>
      <c r="HJ107">
        <v>9999</v>
      </c>
      <c r="HK107">
        <v>9999</v>
      </c>
      <c r="HL107">
        <v>172.4</v>
      </c>
      <c r="HM107">
        <v>1.8671</v>
      </c>
      <c r="HN107">
        <v>1.86615</v>
      </c>
      <c r="HO107">
        <v>1.86568</v>
      </c>
      <c r="HP107">
        <v>1.86554</v>
      </c>
      <c r="HQ107">
        <v>1.86737</v>
      </c>
      <c r="HR107">
        <v>1.86994</v>
      </c>
      <c r="HS107">
        <v>1.86859</v>
      </c>
      <c r="HT107">
        <v>1.87001</v>
      </c>
      <c r="HU107">
        <v>0</v>
      </c>
      <c r="HV107">
        <v>0</v>
      </c>
      <c r="HW107">
        <v>0</v>
      </c>
      <c r="HX107">
        <v>0</v>
      </c>
      <c r="HY107" t="s">
        <v>421</v>
      </c>
      <c r="HZ107" t="s">
        <v>422</v>
      </c>
      <c r="IA107" t="s">
        <v>423</v>
      </c>
      <c r="IB107" t="s">
        <v>423</v>
      </c>
      <c r="IC107" t="s">
        <v>423</v>
      </c>
      <c r="ID107" t="s">
        <v>423</v>
      </c>
      <c r="IE107">
        <v>0</v>
      </c>
      <c r="IF107">
        <v>100</v>
      </c>
      <c r="IG107">
        <v>100</v>
      </c>
      <c r="IH107">
        <v>-4.51</v>
      </c>
      <c r="II107">
        <v>-0.0796</v>
      </c>
      <c r="IJ107">
        <v>-1.577111384215205</v>
      </c>
      <c r="IK107">
        <v>-0.002609718516926934</v>
      </c>
      <c r="IL107">
        <v>7.477057286243006E-07</v>
      </c>
      <c r="IM107">
        <v>-2.446628426827821E-10</v>
      </c>
      <c r="IN107">
        <v>-0.2036813970316619</v>
      </c>
      <c r="IO107">
        <v>-0.007460779758470672</v>
      </c>
      <c r="IP107">
        <v>0.0009378809001863145</v>
      </c>
      <c r="IQ107">
        <v>-1.681860573090938E-05</v>
      </c>
      <c r="IR107">
        <v>18</v>
      </c>
      <c r="IS107">
        <v>2242</v>
      </c>
      <c r="IT107">
        <v>1</v>
      </c>
      <c r="IU107">
        <v>24</v>
      </c>
      <c r="IV107">
        <v>2505.6</v>
      </c>
      <c r="IW107">
        <v>2505.7</v>
      </c>
      <c r="IX107">
        <v>2.91748</v>
      </c>
      <c r="IY107">
        <v>2.1936</v>
      </c>
      <c r="IZ107">
        <v>1.39648</v>
      </c>
      <c r="JA107">
        <v>2.34375</v>
      </c>
      <c r="JB107">
        <v>1.49536</v>
      </c>
      <c r="JC107">
        <v>2.30225</v>
      </c>
      <c r="JD107">
        <v>34.0318</v>
      </c>
      <c r="JE107">
        <v>14.9638</v>
      </c>
      <c r="JF107">
        <v>18</v>
      </c>
      <c r="JG107">
        <v>517.616</v>
      </c>
      <c r="JH107">
        <v>452.638</v>
      </c>
      <c r="JI107">
        <v>25.0004</v>
      </c>
      <c r="JJ107">
        <v>26.5137</v>
      </c>
      <c r="JK107">
        <v>30.0002</v>
      </c>
      <c r="JL107">
        <v>26.466</v>
      </c>
      <c r="JM107">
        <v>26.3993</v>
      </c>
      <c r="JN107">
        <v>58.3684</v>
      </c>
      <c r="JO107">
        <v>25.2226</v>
      </c>
      <c r="JP107">
        <v>63.5754</v>
      </c>
      <c r="JQ107">
        <v>25</v>
      </c>
      <c r="JR107">
        <v>1523.64</v>
      </c>
      <c r="JS107">
        <v>18.3688</v>
      </c>
      <c r="JT107">
        <v>100.617</v>
      </c>
      <c r="JU107">
        <v>100.72</v>
      </c>
    </row>
    <row r="108" spans="1:281">
      <c r="A108">
        <v>92</v>
      </c>
      <c r="B108">
        <v>1659112904.6</v>
      </c>
      <c r="C108">
        <v>546.5</v>
      </c>
      <c r="D108" t="s">
        <v>607</v>
      </c>
      <c r="E108" t="s">
        <v>608</v>
      </c>
      <c r="F108">
        <v>5</v>
      </c>
      <c r="G108" t="s">
        <v>415</v>
      </c>
      <c r="H108" t="s">
        <v>416</v>
      </c>
      <c r="I108">
        <v>1659112896.814285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1538.886742855929</v>
      </c>
      <c r="AK108">
        <v>1479.576969696969</v>
      </c>
      <c r="AL108">
        <v>3.37413391569079</v>
      </c>
      <c r="AM108">
        <v>65.00448903359681</v>
      </c>
      <c r="AN108">
        <f>(AP108 - AO108 + DI108*1E3/(8.314*(DK108+273.15)) * AR108/DH108 * AQ108) * DH108/(100*CV108) * 1000/(1000 - AP108)</f>
        <v>0</v>
      </c>
      <c r="AO108">
        <v>18.38212710575758</v>
      </c>
      <c r="AP108">
        <v>23.3813212121212</v>
      </c>
      <c r="AQ108">
        <v>-0.0001729803813203245</v>
      </c>
      <c r="AR108">
        <v>88.8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417</v>
      </c>
      <c r="AY108" t="s">
        <v>417</v>
      </c>
      <c r="AZ108">
        <v>0</v>
      </c>
      <c r="BA108">
        <v>0</v>
      </c>
      <c r="BB108">
        <f>1-AZ108/BA108</f>
        <v>0</v>
      </c>
      <c r="BC108">
        <v>0</v>
      </c>
      <c r="BD108" t="s">
        <v>417</v>
      </c>
      <c r="BE108" t="s">
        <v>417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418</v>
      </c>
      <c r="CY108">
        <v>2</v>
      </c>
      <c r="CZ108" t="b">
        <v>1</v>
      </c>
      <c r="DA108">
        <v>1659112896.814285</v>
      </c>
      <c r="DB108">
        <v>1420.958214285714</v>
      </c>
      <c r="DC108">
        <v>1494.532857142857</v>
      </c>
      <c r="DD108">
        <v>23.39784642857142</v>
      </c>
      <c r="DE108">
        <v>18.38277142857143</v>
      </c>
      <c r="DF108">
        <v>1425.443928571429</v>
      </c>
      <c r="DG108">
        <v>23.47738928571428</v>
      </c>
      <c r="DH108">
        <v>500.0523928571428</v>
      </c>
      <c r="DI108">
        <v>90.73644999999999</v>
      </c>
      <c r="DJ108">
        <v>0.1000087607142857</v>
      </c>
      <c r="DK108">
        <v>27.22095714285714</v>
      </c>
      <c r="DL108">
        <v>27.20739642857142</v>
      </c>
      <c r="DM108">
        <v>999.9000000000002</v>
      </c>
      <c r="DN108">
        <v>0</v>
      </c>
      <c r="DO108">
        <v>0</v>
      </c>
      <c r="DP108">
        <v>10004.34928571428</v>
      </c>
      <c r="DQ108">
        <v>0</v>
      </c>
      <c r="DR108">
        <v>7.653960714285716</v>
      </c>
      <c r="DS108">
        <v>-73.57642142857142</v>
      </c>
      <c r="DT108">
        <v>1455.000357142857</v>
      </c>
      <c r="DU108">
        <v>1522.5225</v>
      </c>
      <c r="DV108">
        <v>5.015088928571428</v>
      </c>
      <c r="DW108">
        <v>1494.532857142857</v>
      </c>
      <c r="DX108">
        <v>18.38277142857143</v>
      </c>
      <c r="DY108">
        <v>2.123037857142857</v>
      </c>
      <c r="DZ108">
        <v>1.667986785714286</v>
      </c>
      <c r="EA108">
        <v>18.39309285714286</v>
      </c>
      <c r="EB108">
        <v>14.60166785714286</v>
      </c>
      <c r="EC108">
        <v>1999.996071428572</v>
      </c>
      <c r="ED108">
        <v>0.9799950714285716</v>
      </c>
      <c r="EE108">
        <v>0.02000506428571429</v>
      </c>
      <c r="EF108">
        <v>0</v>
      </c>
      <c r="EG108">
        <v>738.9785714285714</v>
      </c>
      <c r="EH108">
        <v>5.00097</v>
      </c>
      <c r="EI108">
        <v>14720.23214285714</v>
      </c>
      <c r="EJ108">
        <v>16707.53214285715</v>
      </c>
      <c r="EK108">
        <v>37.625</v>
      </c>
      <c r="EL108">
        <v>38.03764285714285</v>
      </c>
      <c r="EM108">
        <v>37.5</v>
      </c>
      <c r="EN108">
        <v>37.812</v>
      </c>
      <c r="EO108">
        <v>38.312</v>
      </c>
      <c r="EP108">
        <v>1955.085</v>
      </c>
      <c r="EQ108">
        <v>39.91071428571428</v>
      </c>
      <c r="ER108">
        <v>0</v>
      </c>
      <c r="ES108">
        <v>1659112904.6</v>
      </c>
      <c r="ET108">
        <v>0</v>
      </c>
      <c r="EU108">
        <v>738.9443199999998</v>
      </c>
      <c r="EV108">
        <v>-1.59115385684773</v>
      </c>
      <c r="EW108">
        <v>-12.36153853230675</v>
      </c>
      <c r="EX108">
        <v>14720.164</v>
      </c>
      <c r="EY108">
        <v>15</v>
      </c>
      <c r="EZ108">
        <v>0</v>
      </c>
      <c r="FA108" t="s">
        <v>419</v>
      </c>
      <c r="FB108">
        <v>1658962562</v>
      </c>
      <c r="FC108">
        <v>1658962559</v>
      </c>
      <c r="FD108">
        <v>0</v>
      </c>
      <c r="FE108">
        <v>0.025</v>
      </c>
      <c r="FF108">
        <v>-0.013</v>
      </c>
      <c r="FG108">
        <v>-1.97</v>
      </c>
      <c r="FH108">
        <v>-0.111</v>
      </c>
      <c r="FI108">
        <v>420</v>
      </c>
      <c r="FJ108">
        <v>18</v>
      </c>
      <c r="FK108">
        <v>0.6899999999999999</v>
      </c>
      <c r="FL108">
        <v>0.5</v>
      </c>
      <c r="FM108">
        <v>-73.5696925</v>
      </c>
      <c r="FN108">
        <v>-0.8576769230767736</v>
      </c>
      <c r="FO108">
        <v>0.1242423345472477</v>
      </c>
      <c r="FP108">
        <v>0</v>
      </c>
      <c r="FQ108">
        <v>738.9733235294118</v>
      </c>
      <c r="FR108">
        <v>-0.9291825837205476</v>
      </c>
      <c r="FS108">
        <v>0.2574830343455306</v>
      </c>
      <c r="FT108">
        <v>1</v>
      </c>
      <c r="FU108">
        <v>5.02066925</v>
      </c>
      <c r="FV108">
        <v>-0.1362660787992647</v>
      </c>
      <c r="FW108">
        <v>0.01311697247605178</v>
      </c>
      <c r="FX108">
        <v>0</v>
      </c>
      <c r="FY108">
        <v>1</v>
      </c>
      <c r="FZ108">
        <v>3</v>
      </c>
      <c r="GA108" t="s">
        <v>426</v>
      </c>
      <c r="GB108">
        <v>2.98327</v>
      </c>
      <c r="GC108">
        <v>2.71566</v>
      </c>
      <c r="GD108">
        <v>0.218649</v>
      </c>
      <c r="GE108">
        <v>0.222735</v>
      </c>
      <c r="GF108">
        <v>0.105893</v>
      </c>
      <c r="GG108">
        <v>0.0877623</v>
      </c>
      <c r="GH108">
        <v>24739.7</v>
      </c>
      <c r="GI108">
        <v>24738</v>
      </c>
      <c r="GJ108">
        <v>29425.7</v>
      </c>
      <c r="GK108">
        <v>29432.6</v>
      </c>
      <c r="GL108">
        <v>34845.3</v>
      </c>
      <c r="GM108">
        <v>35690.6</v>
      </c>
      <c r="GN108">
        <v>41441.1</v>
      </c>
      <c r="GO108">
        <v>41933.7</v>
      </c>
      <c r="GP108">
        <v>1.95575</v>
      </c>
      <c r="GQ108">
        <v>1.924</v>
      </c>
      <c r="GR108">
        <v>0.104293</v>
      </c>
      <c r="GS108">
        <v>0</v>
      </c>
      <c r="GT108">
        <v>25.4912</v>
      </c>
      <c r="GU108">
        <v>999.9</v>
      </c>
      <c r="GV108">
        <v>52.3</v>
      </c>
      <c r="GW108">
        <v>29.5</v>
      </c>
      <c r="GX108">
        <v>23.8608</v>
      </c>
      <c r="GY108">
        <v>63.4124</v>
      </c>
      <c r="GZ108">
        <v>33.2171</v>
      </c>
      <c r="HA108">
        <v>1</v>
      </c>
      <c r="HB108">
        <v>-0.0673984</v>
      </c>
      <c r="HC108">
        <v>0.379368</v>
      </c>
      <c r="HD108">
        <v>20.3849</v>
      </c>
      <c r="HE108">
        <v>5.21849</v>
      </c>
      <c r="HF108">
        <v>12.0099</v>
      </c>
      <c r="HG108">
        <v>4.9896</v>
      </c>
      <c r="HH108">
        <v>3.28865</v>
      </c>
      <c r="HI108">
        <v>9999</v>
      </c>
      <c r="HJ108">
        <v>9999</v>
      </c>
      <c r="HK108">
        <v>9999</v>
      </c>
      <c r="HL108">
        <v>172.4</v>
      </c>
      <c r="HM108">
        <v>1.86709</v>
      </c>
      <c r="HN108">
        <v>1.86615</v>
      </c>
      <c r="HO108">
        <v>1.86569</v>
      </c>
      <c r="HP108">
        <v>1.86555</v>
      </c>
      <c r="HQ108">
        <v>1.86737</v>
      </c>
      <c r="HR108">
        <v>1.86994</v>
      </c>
      <c r="HS108">
        <v>1.86857</v>
      </c>
      <c r="HT108">
        <v>1.87001</v>
      </c>
      <c r="HU108">
        <v>0</v>
      </c>
      <c r="HV108">
        <v>0</v>
      </c>
      <c r="HW108">
        <v>0</v>
      </c>
      <c r="HX108">
        <v>0</v>
      </c>
      <c r="HY108" t="s">
        <v>421</v>
      </c>
      <c r="HZ108" t="s">
        <v>422</v>
      </c>
      <c r="IA108" t="s">
        <v>423</v>
      </c>
      <c r="IB108" t="s">
        <v>423</v>
      </c>
      <c r="IC108" t="s">
        <v>423</v>
      </c>
      <c r="ID108" t="s">
        <v>423</v>
      </c>
      <c r="IE108">
        <v>0</v>
      </c>
      <c r="IF108">
        <v>100</v>
      </c>
      <c r="IG108">
        <v>100</v>
      </c>
      <c r="IH108">
        <v>-4.54</v>
      </c>
      <c r="II108">
        <v>-0.07969999999999999</v>
      </c>
      <c r="IJ108">
        <v>-1.577111384215205</v>
      </c>
      <c r="IK108">
        <v>-0.002609718516926934</v>
      </c>
      <c r="IL108">
        <v>7.477057286243006E-07</v>
      </c>
      <c r="IM108">
        <v>-2.446628426827821E-10</v>
      </c>
      <c r="IN108">
        <v>-0.2036813970316619</v>
      </c>
      <c r="IO108">
        <v>-0.007460779758470672</v>
      </c>
      <c r="IP108">
        <v>0.0009378809001863145</v>
      </c>
      <c r="IQ108">
        <v>-1.681860573090938E-05</v>
      </c>
      <c r="IR108">
        <v>18</v>
      </c>
      <c r="IS108">
        <v>2242</v>
      </c>
      <c r="IT108">
        <v>1</v>
      </c>
      <c r="IU108">
        <v>24</v>
      </c>
      <c r="IV108">
        <v>2505.7</v>
      </c>
      <c r="IW108">
        <v>2505.8</v>
      </c>
      <c r="IX108">
        <v>2.94189</v>
      </c>
      <c r="IY108">
        <v>2.18384</v>
      </c>
      <c r="IZ108">
        <v>1.39648</v>
      </c>
      <c r="JA108">
        <v>2.34375</v>
      </c>
      <c r="JB108">
        <v>1.49536</v>
      </c>
      <c r="JC108">
        <v>2.40234</v>
      </c>
      <c r="JD108">
        <v>34.0318</v>
      </c>
      <c r="JE108">
        <v>14.9814</v>
      </c>
      <c r="JF108">
        <v>18</v>
      </c>
      <c r="JG108">
        <v>517.5839999999999</v>
      </c>
      <c r="JH108">
        <v>452.731</v>
      </c>
      <c r="JI108">
        <v>25.0004</v>
      </c>
      <c r="JJ108">
        <v>26.5137</v>
      </c>
      <c r="JK108">
        <v>30.0001</v>
      </c>
      <c r="JL108">
        <v>26.466</v>
      </c>
      <c r="JM108">
        <v>26.3993</v>
      </c>
      <c r="JN108">
        <v>58.8516</v>
      </c>
      <c r="JO108">
        <v>25.2226</v>
      </c>
      <c r="JP108">
        <v>63.2</v>
      </c>
      <c r="JQ108">
        <v>25</v>
      </c>
      <c r="JR108">
        <v>1537</v>
      </c>
      <c r="JS108">
        <v>18.3688</v>
      </c>
      <c r="JT108">
        <v>100.616</v>
      </c>
      <c r="JU108">
        <v>100.719</v>
      </c>
    </row>
    <row r="109" spans="1:281">
      <c r="A109">
        <v>93</v>
      </c>
      <c r="B109">
        <v>1659112909.6</v>
      </c>
      <c r="C109">
        <v>551.5</v>
      </c>
      <c r="D109" t="s">
        <v>609</v>
      </c>
      <c r="E109" t="s">
        <v>610</v>
      </c>
      <c r="F109">
        <v>5</v>
      </c>
      <c r="G109" t="s">
        <v>415</v>
      </c>
      <c r="H109" t="s">
        <v>416</v>
      </c>
      <c r="I109">
        <v>1659112902.1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1556.036938860064</v>
      </c>
      <c r="AK109">
        <v>1496.570545454545</v>
      </c>
      <c r="AL109">
        <v>3.41306792844103</v>
      </c>
      <c r="AM109">
        <v>65.00448903359681</v>
      </c>
      <c r="AN109">
        <f>(AP109 - AO109 + DI109*1E3/(8.314*(DK109+273.15)) * AR109/DH109 * AQ109) * DH109/(100*CV109) * 1000/(1000 - AP109)</f>
        <v>0</v>
      </c>
      <c r="AO109">
        <v>18.38311813454546</v>
      </c>
      <c r="AP109">
        <v>23.37156727272727</v>
      </c>
      <c r="AQ109">
        <v>-0.0001149522290571029</v>
      </c>
      <c r="AR109">
        <v>88.8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417</v>
      </c>
      <c r="AY109" t="s">
        <v>417</v>
      </c>
      <c r="AZ109">
        <v>0</v>
      </c>
      <c r="BA109">
        <v>0</v>
      </c>
      <c r="BB109">
        <f>1-AZ109/BA109</f>
        <v>0</v>
      </c>
      <c r="BC109">
        <v>0</v>
      </c>
      <c r="BD109" t="s">
        <v>417</v>
      </c>
      <c r="BE109" t="s">
        <v>417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418</v>
      </c>
      <c r="CY109">
        <v>2</v>
      </c>
      <c r="CZ109" t="b">
        <v>1</v>
      </c>
      <c r="DA109">
        <v>1659112902.1</v>
      </c>
      <c r="DB109">
        <v>1438.378888888889</v>
      </c>
      <c r="DC109">
        <v>1512.149259259259</v>
      </c>
      <c r="DD109">
        <v>23.38637037037037</v>
      </c>
      <c r="DE109">
        <v>18.38272962962963</v>
      </c>
      <c r="DF109">
        <v>1442.89962962963</v>
      </c>
      <c r="DG109">
        <v>23.46601481481481</v>
      </c>
      <c r="DH109">
        <v>500.0518518518519</v>
      </c>
      <c r="DI109">
        <v>90.7384962962963</v>
      </c>
      <c r="DJ109">
        <v>0.09999330000000001</v>
      </c>
      <c r="DK109">
        <v>27.22084444444444</v>
      </c>
      <c r="DL109">
        <v>27.20429259259259</v>
      </c>
      <c r="DM109">
        <v>999.9000000000001</v>
      </c>
      <c r="DN109">
        <v>0</v>
      </c>
      <c r="DO109">
        <v>0</v>
      </c>
      <c r="DP109">
        <v>10000.87333333333</v>
      </c>
      <c r="DQ109">
        <v>0</v>
      </c>
      <c r="DR109">
        <v>7.673056666666668</v>
      </c>
      <c r="DS109">
        <v>-73.77192592592593</v>
      </c>
      <c r="DT109">
        <v>1472.822222222222</v>
      </c>
      <c r="DU109">
        <v>1540.469259259259</v>
      </c>
      <c r="DV109">
        <v>5.003654074074075</v>
      </c>
      <c r="DW109">
        <v>1512.149259259259</v>
      </c>
      <c r="DX109">
        <v>18.38272962962963</v>
      </c>
      <c r="DY109">
        <v>2.122044444444445</v>
      </c>
      <c r="DZ109">
        <v>1.668021111111111</v>
      </c>
      <c r="EA109">
        <v>18.38563333333333</v>
      </c>
      <c r="EB109">
        <v>14.60198888888889</v>
      </c>
      <c r="EC109">
        <v>2000.016296296296</v>
      </c>
      <c r="ED109">
        <v>0.9799953333333334</v>
      </c>
      <c r="EE109">
        <v>0.02000481111111111</v>
      </c>
      <c r="EF109">
        <v>0</v>
      </c>
      <c r="EG109">
        <v>738.824037037037</v>
      </c>
      <c r="EH109">
        <v>5.00097</v>
      </c>
      <c r="EI109">
        <v>14719.62592592593</v>
      </c>
      <c r="EJ109">
        <v>16707.68518518518</v>
      </c>
      <c r="EK109">
        <v>37.625</v>
      </c>
      <c r="EL109">
        <v>38.02985185185185</v>
      </c>
      <c r="EM109">
        <v>37.5</v>
      </c>
      <c r="EN109">
        <v>37.812</v>
      </c>
      <c r="EO109">
        <v>38.312</v>
      </c>
      <c r="EP109">
        <v>1955.105185185185</v>
      </c>
      <c r="EQ109">
        <v>39.91074074074074</v>
      </c>
      <c r="ER109">
        <v>0</v>
      </c>
      <c r="ES109">
        <v>1659112909.4</v>
      </c>
      <c r="ET109">
        <v>0</v>
      </c>
      <c r="EU109">
        <v>738.8378400000001</v>
      </c>
      <c r="EV109">
        <v>-0.188846161973568</v>
      </c>
      <c r="EW109">
        <v>-10.92307682733159</v>
      </c>
      <c r="EX109">
        <v>14719.368</v>
      </c>
      <c r="EY109">
        <v>15</v>
      </c>
      <c r="EZ109">
        <v>0</v>
      </c>
      <c r="FA109" t="s">
        <v>419</v>
      </c>
      <c r="FB109">
        <v>1658962562</v>
      </c>
      <c r="FC109">
        <v>1658962559</v>
      </c>
      <c r="FD109">
        <v>0</v>
      </c>
      <c r="FE109">
        <v>0.025</v>
      </c>
      <c r="FF109">
        <v>-0.013</v>
      </c>
      <c r="FG109">
        <v>-1.97</v>
      </c>
      <c r="FH109">
        <v>-0.111</v>
      </c>
      <c r="FI109">
        <v>420</v>
      </c>
      <c r="FJ109">
        <v>18</v>
      </c>
      <c r="FK109">
        <v>0.6899999999999999</v>
      </c>
      <c r="FL109">
        <v>0.5</v>
      </c>
      <c r="FM109">
        <v>-73.6495225</v>
      </c>
      <c r="FN109">
        <v>-1.94299699812377</v>
      </c>
      <c r="FO109">
        <v>0.199071976289357</v>
      </c>
      <c r="FP109">
        <v>0</v>
      </c>
      <c r="FQ109">
        <v>738.9121764705882</v>
      </c>
      <c r="FR109">
        <v>-1.514682969363602</v>
      </c>
      <c r="FS109">
        <v>0.2928705265620384</v>
      </c>
      <c r="FT109">
        <v>0</v>
      </c>
      <c r="FU109">
        <v>5.01189875</v>
      </c>
      <c r="FV109">
        <v>-0.131961838649157</v>
      </c>
      <c r="FW109">
        <v>0.01271161618117464</v>
      </c>
      <c r="FX109">
        <v>0</v>
      </c>
      <c r="FY109">
        <v>0</v>
      </c>
      <c r="FZ109">
        <v>3</v>
      </c>
      <c r="GA109" t="s">
        <v>462</v>
      </c>
      <c r="GB109">
        <v>2.98318</v>
      </c>
      <c r="GC109">
        <v>2.71552</v>
      </c>
      <c r="GD109">
        <v>0.220166</v>
      </c>
      <c r="GE109">
        <v>0.224208</v>
      </c>
      <c r="GF109">
        <v>0.10586</v>
      </c>
      <c r="GG109">
        <v>0.0877619</v>
      </c>
      <c r="GH109">
        <v>24691.5</v>
      </c>
      <c r="GI109">
        <v>24691.3</v>
      </c>
      <c r="GJ109">
        <v>29425.5</v>
      </c>
      <c r="GK109">
        <v>29432.6</v>
      </c>
      <c r="GL109">
        <v>34846.6</v>
      </c>
      <c r="GM109">
        <v>35690.5</v>
      </c>
      <c r="GN109">
        <v>41441.1</v>
      </c>
      <c r="GO109">
        <v>41933.6</v>
      </c>
      <c r="GP109">
        <v>1.95583</v>
      </c>
      <c r="GQ109">
        <v>1.92435</v>
      </c>
      <c r="GR109">
        <v>0.105128</v>
      </c>
      <c r="GS109">
        <v>0</v>
      </c>
      <c r="GT109">
        <v>25.4885</v>
      </c>
      <c r="GU109">
        <v>999.9</v>
      </c>
      <c r="GV109">
        <v>52.3</v>
      </c>
      <c r="GW109">
        <v>29.5</v>
      </c>
      <c r="GX109">
        <v>23.8628</v>
      </c>
      <c r="GY109">
        <v>63.0324</v>
      </c>
      <c r="GZ109">
        <v>33.6018</v>
      </c>
      <c r="HA109">
        <v>1</v>
      </c>
      <c r="HB109">
        <v>-0.0674695</v>
      </c>
      <c r="HC109">
        <v>0.380681</v>
      </c>
      <c r="HD109">
        <v>20.3847</v>
      </c>
      <c r="HE109">
        <v>5.21774</v>
      </c>
      <c r="HF109">
        <v>12.0099</v>
      </c>
      <c r="HG109">
        <v>4.98935</v>
      </c>
      <c r="HH109">
        <v>3.2885</v>
      </c>
      <c r="HI109">
        <v>9999</v>
      </c>
      <c r="HJ109">
        <v>9999</v>
      </c>
      <c r="HK109">
        <v>9999</v>
      </c>
      <c r="HL109">
        <v>172.4</v>
      </c>
      <c r="HM109">
        <v>1.86708</v>
      </c>
      <c r="HN109">
        <v>1.86615</v>
      </c>
      <c r="HO109">
        <v>1.86569</v>
      </c>
      <c r="HP109">
        <v>1.86554</v>
      </c>
      <c r="HQ109">
        <v>1.86737</v>
      </c>
      <c r="HR109">
        <v>1.86987</v>
      </c>
      <c r="HS109">
        <v>1.86859</v>
      </c>
      <c r="HT109">
        <v>1.86997</v>
      </c>
      <c r="HU109">
        <v>0</v>
      </c>
      <c r="HV109">
        <v>0</v>
      </c>
      <c r="HW109">
        <v>0</v>
      </c>
      <c r="HX109">
        <v>0</v>
      </c>
      <c r="HY109" t="s">
        <v>421</v>
      </c>
      <c r="HZ109" t="s">
        <v>422</v>
      </c>
      <c r="IA109" t="s">
        <v>423</v>
      </c>
      <c r="IB109" t="s">
        <v>423</v>
      </c>
      <c r="IC109" t="s">
        <v>423</v>
      </c>
      <c r="ID109" t="s">
        <v>423</v>
      </c>
      <c r="IE109">
        <v>0</v>
      </c>
      <c r="IF109">
        <v>100</v>
      </c>
      <c r="IG109">
        <v>100</v>
      </c>
      <c r="IH109">
        <v>-4.57</v>
      </c>
      <c r="II109">
        <v>-0.0798</v>
      </c>
      <c r="IJ109">
        <v>-1.577111384215205</v>
      </c>
      <c r="IK109">
        <v>-0.002609718516926934</v>
      </c>
      <c r="IL109">
        <v>7.477057286243006E-07</v>
      </c>
      <c r="IM109">
        <v>-2.446628426827821E-10</v>
      </c>
      <c r="IN109">
        <v>-0.2036813970316619</v>
      </c>
      <c r="IO109">
        <v>-0.007460779758470672</v>
      </c>
      <c r="IP109">
        <v>0.0009378809001863145</v>
      </c>
      <c r="IQ109">
        <v>-1.681860573090938E-05</v>
      </c>
      <c r="IR109">
        <v>18</v>
      </c>
      <c r="IS109">
        <v>2242</v>
      </c>
      <c r="IT109">
        <v>1</v>
      </c>
      <c r="IU109">
        <v>24</v>
      </c>
      <c r="IV109">
        <v>2505.8</v>
      </c>
      <c r="IW109">
        <v>2505.8</v>
      </c>
      <c r="IX109">
        <v>2.96875</v>
      </c>
      <c r="IY109">
        <v>2.19482</v>
      </c>
      <c r="IZ109">
        <v>1.39648</v>
      </c>
      <c r="JA109">
        <v>2.34497</v>
      </c>
      <c r="JB109">
        <v>1.49536</v>
      </c>
      <c r="JC109">
        <v>2.38159</v>
      </c>
      <c r="JD109">
        <v>34.0318</v>
      </c>
      <c r="JE109">
        <v>14.9638</v>
      </c>
      <c r="JF109">
        <v>18</v>
      </c>
      <c r="JG109">
        <v>517.633</v>
      </c>
      <c r="JH109">
        <v>452.947</v>
      </c>
      <c r="JI109">
        <v>25.0003</v>
      </c>
      <c r="JJ109">
        <v>26.5125</v>
      </c>
      <c r="JK109">
        <v>30.0001</v>
      </c>
      <c r="JL109">
        <v>26.466</v>
      </c>
      <c r="JM109">
        <v>26.3993</v>
      </c>
      <c r="JN109">
        <v>59.3926</v>
      </c>
      <c r="JO109">
        <v>25.2226</v>
      </c>
      <c r="JP109">
        <v>63.2</v>
      </c>
      <c r="JQ109">
        <v>25</v>
      </c>
      <c r="JR109">
        <v>1557.05</v>
      </c>
      <c r="JS109">
        <v>18.3688</v>
      </c>
      <c r="JT109">
        <v>100.616</v>
      </c>
      <c r="JU109">
        <v>100.719</v>
      </c>
    </row>
    <row r="110" spans="1:281">
      <c r="A110">
        <v>94</v>
      </c>
      <c r="B110">
        <v>1659112914.1</v>
      </c>
      <c r="C110">
        <v>556</v>
      </c>
      <c r="D110" t="s">
        <v>611</v>
      </c>
      <c r="E110" t="s">
        <v>612</v>
      </c>
      <c r="F110">
        <v>5</v>
      </c>
      <c r="G110" t="s">
        <v>415</v>
      </c>
      <c r="H110" t="s">
        <v>416</v>
      </c>
      <c r="I110">
        <v>1659112906.544444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1571.343285368884</v>
      </c>
      <c r="AK110">
        <v>1511.866606060605</v>
      </c>
      <c r="AL110">
        <v>3.395380721917899</v>
      </c>
      <c r="AM110">
        <v>65.00448903359681</v>
      </c>
      <c r="AN110">
        <f>(AP110 - AO110 + DI110*1E3/(8.314*(DK110+273.15)) * AR110/DH110 * AQ110) * DH110/(100*CV110) * 1000/(1000 - AP110)</f>
        <v>0</v>
      </c>
      <c r="AO110">
        <v>18.38310981939394</v>
      </c>
      <c r="AP110">
        <v>23.3640387878788</v>
      </c>
      <c r="AQ110">
        <v>-0.000125059425423037</v>
      </c>
      <c r="AR110">
        <v>88.8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417</v>
      </c>
      <c r="AY110" t="s">
        <v>417</v>
      </c>
      <c r="AZ110">
        <v>0</v>
      </c>
      <c r="BA110">
        <v>0</v>
      </c>
      <c r="BB110">
        <f>1-AZ110/BA110</f>
        <v>0</v>
      </c>
      <c r="BC110">
        <v>0</v>
      </c>
      <c r="BD110" t="s">
        <v>417</v>
      </c>
      <c r="BE110" t="s">
        <v>417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418</v>
      </c>
      <c r="CY110">
        <v>2</v>
      </c>
      <c r="CZ110" t="b">
        <v>1</v>
      </c>
      <c r="DA110">
        <v>1659112906.544444</v>
      </c>
      <c r="DB110">
        <v>1453.108148148148</v>
      </c>
      <c r="DC110">
        <v>1527.011851851852</v>
      </c>
      <c r="DD110">
        <v>23.37715185185186</v>
      </c>
      <c r="DE110">
        <v>18.38292962962963</v>
      </c>
      <c r="DF110">
        <v>1457.658148148148</v>
      </c>
      <c r="DG110">
        <v>23.45687037037037</v>
      </c>
      <c r="DH110">
        <v>500.0552592592593</v>
      </c>
      <c r="DI110">
        <v>90.73840740740741</v>
      </c>
      <c r="DJ110">
        <v>0.1000121296296296</v>
      </c>
      <c r="DK110">
        <v>27.21994444444444</v>
      </c>
      <c r="DL110">
        <v>27.206</v>
      </c>
      <c r="DM110">
        <v>999.9000000000001</v>
      </c>
      <c r="DN110">
        <v>0</v>
      </c>
      <c r="DO110">
        <v>0</v>
      </c>
      <c r="DP110">
        <v>9994.622962962963</v>
      </c>
      <c r="DQ110">
        <v>0</v>
      </c>
      <c r="DR110">
        <v>7.613881851851851</v>
      </c>
      <c r="DS110">
        <v>-73.90387037037037</v>
      </c>
      <c r="DT110">
        <v>1487.890740740741</v>
      </c>
      <c r="DU110">
        <v>1555.608888888889</v>
      </c>
      <c r="DV110">
        <v>4.99422888888889</v>
      </c>
      <c r="DW110">
        <v>1527.011851851852</v>
      </c>
      <c r="DX110">
        <v>18.38292962962963</v>
      </c>
      <c r="DY110">
        <v>2.121206296296296</v>
      </c>
      <c r="DZ110">
        <v>1.668037407407408</v>
      </c>
      <c r="EA110">
        <v>18.37932222222222</v>
      </c>
      <c r="EB110">
        <v>14.60214814814815</v>
      </c>
      <c r="EC110">
        <v>2000.031111111111</v>
      </c>
      <c r="ED110">
        <v>0.9799953333333334</v>
      </c>
      <c r="EE110">
        <v>0.02000481111111111</v>
      </c>
      <c r="EF110">
        <v>0</v>
      </c>
      <c r="EG110">
        <v>738.783148148148</v>
      </c>
      <c r="EH110">
        <v>5.00097</v>
      </c>
      <c r="EI110">
        <v>14719.01851851852</v>
      </c>
      <c r="EJ110">
        <v>16707.81111111111</v>
      </c>
      <c r="EK110">
        <v>37.625</v>
      </c>
      <c r="EL110">
        <v>38.02755555555555</v>
      </c>
      <c r="EM110">
        <v>37.5</v>
      </c>
      <c r="EN110">
        <v>37.812</v>
      </c>
      <c r="EO110">
        <v>38.312</v>
      </c>
      <c r="EP110">
        <v>1955.11962962963</v>
      </c>
      <c r="EQ110">
        <v>39.91148148148148</v>
      </c>
      <c r="ER110">
        <v>0</v>
      </c>
      <c r="ES110">
        <v>1659112914.2</v>
      </c>
      <c r="ET110">
        <v>0</v>
      </c>
      <c r="EU110">
        <v>738.8250399999998</v>
      </c>
      <c r="EV110">
        <v>0.4874615298474164</v>
      </c>
      <c r="EW110">
        <v>-10.41538450349731</v>
      </c>
      <c r="EX110">
        <v>14718.588</v>
      </c>
      <c r="EY110">
        <v>15</v>
      </c>
      <c r="EZ110">
        <v>0</v>
      </c>
      <c r="FA110" t="s">
        <v>419</v>
      </c>
      <c r="FB110">
        <v>1658962562</v>
      </c>
      <c r="FC110">
        <v>1658962559</v>
      </c>
      <c r="FD110">
        <v>0</v>
      </c>
      <c r="FE110">
        <v>0.025</v>
      </c>
      <c r="FF110">
        <v>-0.013</v>
      </c>
      <c r="FG110">
        <v>-1.97</v>
      </c>
      <c r="FH110">
        <v>-0.111</v>
      </c>
      <c r="FI110">
        <v>420</v>
      </c>
      <c r="FJ110">
        <v>18</v>
      </c>
      <c r="FK110">
        <v>0.6899999999999999</v>
      </c>
      <c r="FL110">
        <v>0.5</v>
      </c>
      <c r="FM110">
        <v>-73.78190975609756</v>
      </c>
      <c r="FN110">
        <v>-1.940514982578343</v>
      </c>
      <c r="FO110">
        <v>0.1988915292128441</v>
      </c>
      <c r="FP110">
        <v>0</v>
      </c>
      <c r="FQ110">
        <v>738.8756470588233</v>
      </c>
      <c r="FR110">
        <v>-1.015981672661341</v>
      </c>
      <c r="FS110">
        <v>0.2938334744828278</v>
      </c>
      <c r="FT110">
        <v>0</v>
      </c>
      <c r="FU110">
        <v>5.002562682926829</v>
      </c>
      <c r="FV110">
        <v>-0.1268458536585386</v>
      </c>
      <c r="FW110">
        <v>0.01251476162999376</v>
      </c>
      <c r="FX110">
        <v>0</v>
      </c>
      <c r="FY110">
        <v>0</v>
      </c>
      <c r="FZ110">
        <v>3</v>
      </c>
      <c r="GA110" t="s">
        <v>462</v>
      </c>
      <c r="GB110">
        <v>2.98335</v>
      </c>
      <c r="GC110">
        <v>2.71549</v>
      </c>
      <c r="GD110">
        <v>0.221521</v>
      </c>
      <c r="GE110">
        <v>0.22553</v>
      </c>
      <c r="GF110">
        <v>0.105833</v>
      </c>
      <c r="GG110">
        <v>0.08776399999999999</v>
      </c>
      <c r="GH110">
        <v>24648.9</v>
      </c>
      <c r="GI110">
        <v>24649.2</v>
      </c>
      <c r="GJ110">
        <v>29425.8</v>
      </c>
      <c r="GK110">
        <v>29432.6</v>
      </c>
      <c r="GL110">
        <v>34847.8</v>
      </c>
      <c r="GM110">
        <v>35690.7</v>
      </c>
      <c r="GN110">
        <v>41441.2</v>
      </c>
      <c r="GO110">
        <v>41933.9</v>
      </c>
      <c r="GP110">
        <v>1.9558</v>
      </c>
      <c r="GQ110">
        <v>1.92425</v>
      </c>
      <c r="GR110">
        <v>0.105504</v>
      </c>
      <c r="GS110">
        <v>0</v>
      </c>
      <c r="GT110">
        <v>25.486</v>
      </c>
      <c r="GU110">
        <v>999.9</v>
      </c>
      <c r="GV110">
        <v>52.3</v>
      </c>
      <c r="GW110">
        <v>29.5</v>
      </c>
      <c r="GX110">
        <v>23.8623</v>
      </c>
      <c r="GY110">
        <v>63.3424</v>
      </c>
      <c r="GZ110">
        <v>33.5176</v>
      </c>
      <c r="HA110">
        <v>1</v>
      </c>
      <c r="HB110">
        <v>-0.0672104</v>
      </c>
      <c r="HC110">
        <v>0.37982</v>
      </c>
      <c r="HD110">
        <v>20.3848</v>
      </c>
      <c r="HE110">
        <v>5.21789</v>
      </c>
      <c r="HF110">
        <v>12.0099</v>
      </c>
      <c r="HG110">
        <v>4.9894</v>
      </c>
      <c r="HH110">
        <v>3.28863</v>
      </c>
      <c r="HI110">
        <v>9999</v>
      </c>
      <c r="HJ110">
        <v>9999</v>
      </c>
      <c r="HK110">
        <v>9999</v>
      </c>
      <c r="HL110">
        <v>172.4</v>
      </c>
      <c r="HM110">
        <v>1.86708</v>
      </c>
      <c r="HN110">
        <v>1.86615</v>
      </c>
      <c r="HO110">
        <v>1.86568</v>
      </c>
      <c r="HP110">
        <v>1.86554</v>
      </c>
      <c r="HQ110">
        <v>1.86737</v>
      </c>
      <c r="HR110">
        <v>1.8699</v>
      </c>
      <c r="HS110">
        <v>1.86859</v>
      </c>
      <c r="HT110">
        <v>1.86997</v>
      </c>
      <c r="HU110">
        <v>0</v>
      </c>
      <c r="HV110">
        <v>0</v>
      </c>
      <c r="HW110">
        <v>0</v>
      </c>
      <c r="HX110">
        <v>0</v>
      </c>
      <c r="HY110" t="s">
        <v>421</v>
      </c>
      <c r="HZ110" t="s">
        <v>422</v>
      </c>
      <c r="IA110" t="s">
        <v>423</v>
      </c>
      <c r="IB110" t="s">
        <v>423</v>
      </c>
      <c r="IC110" t="s">
        <v>423</v>
      </c>
      <c r="ID110" t="s">
        <v>423</v>
      </c>
      <c r="IE110">
        <v>0</v>
      </c>
      <c r="IF110">
        <v>100</v>
      </c>
      <c r="IG110">
        <v>100</v>
      </c>
      <c r="IH110">
        <v>-4.6</v>
      </c>
      <c r="II110">
        <v>-0.0798</v>
      </c>
      <c r="IJ110">
        <v>-1.577111384215205</v>
      </c>
      <c r="IK110">
        <v>-0.002609718516926934</v>
      </c>
      <c r="IL110">
        <v>7.477057286243006E-07</v>
      </c>
      <c r="IM110">
        <v>-2.446628426827821E-10</v>
      </c>
      <c r="IN110">
        <v>-0.2036813970316619</v>
      </c>
      <c r="IO110">
        <v>-0.007460779758470672</v>
      </c>
      <c r="IP110">
        <v>0.0009378809001863145</v>
      </c>
      <c r="IQ110">
        <v>-1.681860573090938E-05</v>
      </c>
      <c r="IR110">
        <v>18</v>
      </c>
      <c r="IS110">
        <v>2242</v>
      </c>
      <c r="IT110">
        <v>1</v>
      </c>
      <c r="IU110">
        <v>24</v>
      </c>
      <c r="IV110">
        <v>2505.9</v>
      </c>
      <c r="IW110">
        <v>2505.9</v>
      </c>
      <c r="IX110">
        <v>2.99072</v>
      </c>
      <c r="IY110">
        <v>2.18994</v>
      </c>
      <c r="IZ110">
        <v>1.39648</v>
      </c>
      <c r="JA110">
        <v>2.34497</v>
      </c>
      <c r="JB110">
        <v>1.49536</v>
      </c>
      <c r="JC110">
        <v>2.31201</v>
      </c>
      <c r="JD110">
        <v>34.0318</v>
      </c>
      <c r="JE110">
        <v>14.9638</v>
      </c>
      <c r="JF110">
        <v>18</v>
      </c>
      <c r="JG110">
        <v>517.616</v>
      </c>
      <c r="JH110">
        <v>452.885</v>
      </c>
      <c r="JI110">
        <v>25</v>
      </c>
      <c r="JJ110">
        <v>26.5114</v>
      </c>
      <c r="JK110">
        <v>30</v>
      </c>
      <c r="JL110">
        <v>26.466</v>
      </c>
      <c r="JM110">
        <v>26.3993</v>
      </c>
      <c r="JN110">
        <v>59.8341</v>
      </c>
      <c r="JO110">
        <v>25.2226</v>
      </c>
      <c r="JP110">
        <v>63.2</v>
      </c>
      <c r="JQ110">
        <v>25</v>
      </c>
      <c r="JR110">
        <v>1570.41</v>
      </c>
      <c r="JS110">
        <v>18.3733</v>
      </c>
      <c r="JT110">
        <v>100.616</v>
      </c>
      <c r="JU110">
        <v>100.719</v>
      </c>
    </row>
    <row r="111" spans="1:281">
      <c r="A111">
        <v>95</v>
      </c>
      <c r="B111">
        <v>1659112919.1</v>
      </c>
      <c r="C111">
        <v>561</v>
      </c>
      <c r="D111" t="s">
        <v>613</v>
      </c>
      <c r="E111" t="s">
        <v>614</v>
      </c>
      <c r="F111">
        <v>5</v>
      </c>
      <c r="G111" t="s">
        <v>415</v>
      </c>
      <c r="H111" t="s">
        <v>416</v>
      </c>
      <c r="I111">
        <v>1659112911.562963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1588.560161304342</v>
      </c>
      <c r="AK111">
        <v>1529.029575757575</v>
      </c>
      <c r="AL111">
        <v>3.414839963526757</v>
      </c>
      <c r="AM111">
        <v>65.00448903359681</v>
      </c>
      <c r="AN111">
        <f>(AP111 - AO111 + DI111*1E3/(8.314*(DK111+273.15)) * AR111/DH111 * AQ111) * DH111/(100*CV111) * 1000/(1000 - AP111)</f>
        <v>0</v>
      </c>
      <c r="AO111">
        <v>18.38472048818183</v>
      </c>
      <c r="AP111">
        <v>23.35491818181816</v>
      </c>
      <c r="AQ111">
        <v>-9.594395078577906E-05</v>
      </c>
      <c r="AR111">
        <v>88.8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417</v>
      </c>
      <c r="AY111" t="s">
        <v>417</v>
      </c>
      <c r="AZ111">
        <v>0</v>
      </c>
      <c r="BA111">
        <v>0</v>
      </c>
      <c r="BB111">
        <f>1-AZ111/BA111</f>
        <v>0</v>
      </c>
      <c r="BC111">
        <v>0</v>
      </c>
      <c r="BD111" t="s">
        <v>417</v>
      </c>
      <c r="BE111" t="s">
        <v>417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418</v>
      </c>
      <c r="CY111">
        <v>2</v>
      </c>
      <c r="CZ111" t="b">
        <v>1</v>
      </c>
      <c r="DA111">
        <v>1659112911.562963</v>
      </c>
      <c r="DB111">
        <v>1469.813703703704</v>
      </c>
      <c r="DC111">
        <v>1543.87037037037</v>
      </c>
      <c r="DD111">
        <v>23.36762592592592</v>
      </c>
      <c r="DE111">
        <v>18.38371481481482</v>
      </c>
      <c r="DF111">
        <v>1474.397037037037</v>
      </c>
      <c r="DG111">
        <v>23.44742592592592</v>
      </c>
      <c r="DH111">
        <v>500.0507037037037</v>
      </c>
      <c r="DI111">
        <v>90.73778888888889</v>
      </c>
      <c r="DJ111">
        <v>0.09998970740740741</v>
      </c>
      <c r="DK111">
        <v>27.21847777777778</v>
      </c>
      <c r="DL111">
        <v>27.2066</v>
      </c>
      <c r="DM111">
        <v>999.9000000000001</v>
      </c>
      <c r="DN111">
        <v>0</v>
      </c>
      <c r="DO111">
        <v>0</v>
      </c>
      <c r="DP111">
        <v>9990.041851851853</v>
      </c>
      <c r="DQ111">
        <v>0</v>
      </c>
      <c r="DR111">
        <v>7.548775555555556</v>
      </c>
      <c r="DS111">
        <v>-74.05724444444445</v>
      </c>
      <c r="DT111">
        <v>1504.980740740741</v>
      </c>
      <c r="DU111">
        <v>1572.784444444444</v>
      </c>
      <c r="DV111">
        <v>4.983910370370371</v>
      </c>
      <c r="DW111">
        <v>1543.87037037037</v>
      </c>
      <c r="DX111">
        <v>18.38371481481482</v>
      </c>
      <c r="DY111">
        <v>2.120327407407407</v>
      </c>
      <c r="DZ111">
        <v>1.668097407407407</v>
      </c>
      <c r="EA111">
        <v>18.37271481481481</v>
      </c>
      <c r="EB111">
        <v>14.60270740740741</v>
      </c>
      <c r="EC111">
        <v>2000.024074074074</v>
      </c>
      <c r="ED111">
        <v>0.9799952222222224</v>
      </c>
      <c r="EE111">
        <v>0.02000491851851852</v>
      </c>
      <c r="EF111">
        <v>0</v>
      </c>
      <c r="EG111">
        <v>738.7787407407408</v>
      </c>
      <c r="EH111">
        <v>5.00097</v>
      </c>
      <c r="EI111">
        <v>14717.83703703704</v>
      </c>
      <c r="EJ111">
        <v>16707.74814814815</v>
      </c>
      <c r="EK111">
        <v>37.625</v>
      </c>
      <c r="EL111">
        <v>38.01837037037038</v>
      </c>
      <c r="EM111">
        <v>37.5</v>
      </c>
      <c r="EN111">
        <v>37.812</v>
      </c>
      <c r="EO111">
        <v>38.312</v>
      </c>
      <c r="EP111">
        <v>1955.112592592593</v>
      </c>
      <c r="EQ111">
        <v>39.91148148148148</v>
      </c>
      <c r="ER111">
        <v>0</v>
      </c>
      <c r="ES111">
        <v>1659112919</v>
      </c>
      <c r="ET111">
        <v>0</v>
      </c>
      <c r="EU111">
        <v>738.7940400000001</v>
      </c>
      <c r="EV111">
        <v>-0.1381538522402438</v>
      </c>
      <c r="EW111">
        <v>-14.89230758448637</v>
      </c>
      <c r="EX111">
        <v>14717.54</v>
      </c>
      <c r="EY111">
        <v>15</v>
      </c>
      <c r="EZ111">
        <v>0</v>
      </c>
      <c r="FA111" t="s">
        <v>419</v>
      </c>
      <c r="FB111">
        <v>1658962562</v>
      </c>
      <c r="FC111">
        <v>1658962559</v>
      </c>
      <c r="FD111">
        <v>0</v>
      </c>
      <c r="FE111">
        <v>0.025</v>
      </c>
      <c r="FF111">
        <v>-0.013</v>
      </c>
      <c r="FG111">
        <v>-1.97</v>
      </c>
      <c r="FH111">
        <v>-0.111</v>
      </c>
      <c r="FI111">
        <v>420</v>
      </c>
      <c r="FJ111">
        <v>18</v>
      </c>
      <c r="FK111">
        <v>0.6899999999999999</v>
      </c>
      <c r="FL111">
        <v>0.5</v>
      </c>
      <c r="FM111">
        <v>-73.949285</v>
      </c>
      <c r="FN111">
        <v>-1.853018386491495</v>
      </c>
      <c r="FO111">
        <v>0.188240599433278</v>
      </c>
      <c r="FP111">
        <v>0</v>
      </c>
      <c r="FQ111">
        <v>738.8004117647059</v>
      </c>
      <c r="FR111">
        <v>0.01472879841219544</v>
      </c>
      <c r="FS111">
        <v>0.2664801192945616</v>
      </c>
      <c r="FT111">
        <v>1</v>
      </c>
      <c r="FU111">
        <v>4.990493499999999</v>
      </c>
      <c r="FV111">
        <v>-0.1243357598499111</v>
      </c>
      <c r="FW111">
        <v>0.0119682606401265</v>
      </c>
      <c r="FX111">
        <v>0</v>
      </c>
      <c r="FY111">
        <v>1</v>
      </c>
      <c r="FZ111">
        <v>3</v>
      </c>
      <c r="GA111" t="s">
        <v>426</v>
      </c>
      <c r="GB111">
        <v>2.98321</v>
      </c>
      <c r="GC111">
        <v>2.71562</v>
      </c>
      <c r="GD111">
        <v>0.223035</v>
      </c>
      <c r="GE111">
        <v>0.226987</v>
      </c>
      <c r="GF111">
        <v>0.105809</v>
      </c>
      <c r="GG111">
        <v>0.0877648</v>
      </c>
      <c r="GH111">
        <v>24600.9</v>
      </c>
      <c r="GI111">
        <v>24602.7</v>
      </c>
      <c r="GJ111">
        <v>29425.7</v>
      </c>
      <c r="GK111">
        <v>29432.4</v>
      </c>
      <c r="GL111">
        <v>34849.1</v>
      </c>
      <c r="GM111">
        <v>35690.1</v>
      </c>
      <c r="GN111">
        <v>41441.6</v>
      </c>
      <c r="GO111">
        <v>41933.1</v>
      </c>
      <c r="GP111">
        <v>1.95578</v>
      </c>
      <c r="GQ111">
        <v>1.92435</v>
      </c>
      <c r="GR111">
        <v>0.105202</v>
      </c>
      <c r="GS111">
        <v>0</v>
      </c>
      <c r="GT111">
        <v>25.4835</v>
      </c>
      <c r="GU111">
        <v>999.9</v>
      </c>
      <c r="GV111">
        <v>52.3</v>
      </c>
      <c r="GW111">
        <v>29.5</v>
      </c>
      <c r="GX111">
        <v>23.8594</v>
      </c>
      <c r="GY111">
        <v>63.2925</v>
      </c>
      <c r="GZ111">
        <v>33.5777</v>
      </c>
      <c r="HA111">
        <v>1</v>
      </c>
      <c r="HB111">
        <v>-0.0674314</v>
      </c>
      <c r="HC111">
        <v>0.379276</v>
      </c>
      <c r="HD111">
        <v>20.3847</v>
      </c>
      <c r="HE111">
        <v>5.21789</v>
      </c>
      <c r="HF111">
        <v>12.0099</v>
      </c>
      <c r="HG111">
        <v>4.9893</v>
      </c>
      <c r="HH111">
        <v>3.2885</v>
      </c>
      <c r="HI111">
        <v>9999</v>
      </c>
      <c r="HJ111">
        <v>9999</v>
      </c>
      <c r="HK111">
        <v>9999</v>
      </c>
      <c r="HL111">
        <v>172.4</v>
      </c>
      <c r="HM111">
        <v>1.86708</v>
      </c>
      <c r="HN111">
        <v>1.86615</v>
      </c>
      <c r="HO111">
        <v>1.86566</v>
      </c>
      <c r="HP111">
        <v>1.86554</v>
      </c>
      <c r="HQ111">
        <v>1.86737</v>
      </c>
      <c r="HR111">
        <v>1.86991</v>
      </c>
      <c r="HS111">
        <v>1.86859</v>
      </c>
      <c r="HT111">
        <v>1.86996</v>
      </c>
      <c r="HU111">
        <v>0</v>
      </c>
      <c r="HV111">
        <v>0</v>
      </c>
      <c r="HW111">
        <v>0</v>
      </c>
      <c r="HX111">
        <v>0</v>
      </c>
      <c r="HY111" t="s">
        <v>421</v>
      </c>
      <c r="HZ111" t="s">
        <v>422</v>
      </c>
      <c r="IA111" t="s">
        <v>423</v>
      </c>
      <c r="IB111" t="s">
        <v>423</v>
      </c>
      <c r="IC111" t="s">
        <v>423</v>
      </c>
      <c r="ID111" t="s">
        <v>423</v>
      </c>
      <c r="IE111">
        <v>0</v>
      </c>
      <c r="IF111">
        <v>100</v>
      </c>
      <c r="IG111">
        <v>100</v>
      </c>
      <c r="IH111">
        <v>-4.64</v>
      </c>
      <c r="II111">
        <v>-0.0799</v>
      </c>
      <c r="IJ111">
        <v>-1.577111384215205</v>
      </c>
      <c r="IK111">
        <v>-0.002609718516926934</v>
      </c>
      <c r="IL111">
        <v>7.477057286243006E-07</v>
      </c>
      <c r="IM111">
        <v>-2.446628426827821E-10</v>
      </c>
      <c r="IN111">
        <v>-0.2036813970316619</v>
      </c>
      <c r="IO111">
        <v>-0.007460779758470672</v>
      </c>
      <c r="IP111">
        <v>0.0009378809001863145</v>
      </c>
      <c r="IQ111">
        <v>-1.681860573090938E-05</v>
      </c>
      <c r="IR111">
        <v>18</v>
      </c>
      <c r="IS111">
        <v>2242</v>
      </c>
      <c r="IT111">
        <v>1</v>
      </c>
      <c r="IU111">
        <v>24</v>
      </c>
      <c r="IV111">
        <v>2506</v>
      </c>
      <c r="IW111">
        <v>2506</v>
      </c>
      <c r="IX111">
        <v>3.01392</v>
      </c>
      <c r="IY111">
        <v>2.18872</v>
      </c>
      <c r="IZ111">
        <v>1.39648</v>
      </c>
      <c r="JA111">
        <v>2.34497</v>
      </c>
      <c r="JB111">
        <v>1.49536</v>
      </c>
      <c r="JC111">
        <v>2.40723</v>
      </c>
      <c r="JD111">
        <v>34.0318</v>
      </c>
      <c r="JE111">
        <v>14.9638</v>
      </c>
      <c r="JF111">
        <v>18</v>
      </c>
      <c r="JG111">
        <v>517.6</v>
      </c>
      <c r="JH111">
        <v>452.947</v>
      </c>
      <c r="JI111">
        <v>24.9998</v>
      </c>
      <c r="JJ111">
        <v>26.5114</v>
      </c>
      <c r="JK111">
        <v>30.0001</v>
      </c>
      <c r="JL111">
        <v>26.466</v>
      </c>
      <c r="JM111">
        <v>26.3993</v>
      </c>
      <c r="JN111">
        <v>60.3055</v>
      </c>
      <c r="JO111">
        <v>25.2226</v>
      </c>
      <c r="JP111">
        <v>63.2</v>
      </c>
      <c r="JQ111">
        <v>25</v>
      </c>
      <c r="JR111">
        <v>1590.46</v>
      </c>
      <c r="JS111">
        <v>18.3828</v>
      </c>
      <c r="JT111">
        <v>100.617</v>
      </c>
      <c r="JU111">
        <v>100.718</v>
      </c>
    </row>
    <row r="112" spans="1:281">
      <c r="A112">
        <v>96</v>
      </c>
      <c r="B112">
        <v>1659112924.1</v>
      </c>
      <c r="C112">
        <v>566</v>
      </c>
      <c r="D112" t="s">
        <v>615</v>
      </c>
      <c r="E112" t="s">
        <v>616</v>
      </c>
      <c r="F112">
        <v>5</v>
      </c>
      <c r="G112" t="s">
        <v>415</v>
      </c>
      <c r="H112" t="s">
        <v>416</v>
      </c>
      <c r="I112">
        <v>1659112916.581481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1605.582944765046</v>
      </c>
      <c r="AK112">
        <v>1546.081939393939</v>
      </c>
      <c r="AL112">
        <v>3.429958677638826</v>
      </c>
      <c r="AM112">
        <v>65.00448903359681</v>
      </c>
      <c r="AN112">
        <f>(AP112 - AO112 + DI112*1E3/(8.314*(DK112+273.15)) * AR112/DH112 * AQ112) * DH112/(100*CV112) * 1000/(1000 - AP112)</f>
        <v>0</v>
      </c>
      <c r="AO112">
        <v>18.38472318121212</v>
      </c>
      <c r="AP112">
        <v>23.34608242424243</v>
      </c>
      <c r="AQ112">
        <v>-9.71734621966291E-05</v>
      </c>
      <c r="AR112">
        <v>88.8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417</v>
      </c>
      <c r="AY112" t="s">
        <v>417</v>
      </c>
      <c r="AZ112">
        <v>0</v>
      </c>
      <c r="BA112">
        <v>0</v>
      </c>
      <c r="BB112">
        <f>1-AZ112/BA112</f>
        <v>0</v>
      </c>
      <c r="BC112">
        <v>0</v>
      </c>
      <c r="BD112" t="s">
        <v>417</v>
      </c>
      <c r="BE112" t="s">
        <v>417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418</v>
      </c>
      <c r="CY112">
        <v>2</v>
      </c>
      <c r="CZ112" t="b">
        <v>1</v>
      </c>
      <c r="DA112">
        <v>1659112916.581481</v>
      </c>
      <c r="DB112">
        <v>1486.547407407407</v>
      </c>
      <c r="DC112">
        <v>1560.734074074074</v>
      </c>
      <c r="DD112">
        <v>23.35855925925926</v>
      </c>
      <c r="DE112">
        <v>18.38443703703703</v>
      </c>
      <c r="DF112">
        <v>1491.164444444445</v>
      </c>
      <c r="DG112">
        <v>23.43843333333333</v>
      </c>
      <c r="DH112">
        <v>500.0528148148148</v>
      </c>
      <c r="DI112">
        <v>90.73683333333332</v>
      </c>
      <c r="DJ112">
        <v>0.1000048777777778</v>
      </c>
      <c r="DK112">
        <v>27.21765925925926</v>
      </c>
      <c r="DL112">
        <v>27.20724074074074</v>
      </c>
      <c r="DM112">
        <v>999.9000000000001</v>
      </c>
      <c r="DN112">
        <v>0</v>
      </c>
      <c r="DO112">
        <v>0</v>
      </c>
      <c r="DP112">
        <v>9990.273703703704</v>
      </c>
      <c r="DQ112">
        <v>0</v>
      </c>
      <c r="DR112">
        <v>7.562827037037038</v>
      </c>
      <c r="DS112">
        <v>-74.18674074074073</v>
      </c>
      <c r="DT112">
        <v>1522.10037037037</v>
      </c>
      <c r="DU112">
        <v>1589.964444444444</v>
      </c>
      <c r="DV112">
        <v>4.974118518518519</v>
      </c>
      <c r="DW112">
        <v>1560.734074074074</v>
      </c>
      <c r="DX112">
        <v>18.38443703703703</v>
      </c>
      <c r="DY112">
        <v>2.119481851851852</v>
      </c>
      <c r="DZ112">
        <v>1.668145555555556</v>
      </c>
      <c r="EA112">
        <v>18.36635185185185</v>
      </c>
      <c r="EB112">
        <v>14.60314444444444</v>
      </c>
      <c r="EC112">
        <v>2000.011851851852</v>
      </c>
      <c r="ED112">
        <v>0.9799950000000002</v>
      </c>
      <c r="EE112">
        <v>0.02000513333333333</v>
      </c>
      <c r="EF112">
        <v>0</v>
      </c>
      <c r="EG112">
        <v>738.7325925925926</v>
      </c>
      <c r="EH112">
        <v>5.00097</v>
      </c>
      <c r="EI112">
        <v>14716.34444444444</v>
      </c>
      <c r="EJ112">
        <v>16707.65185185185</v>
      </c>
      <c r="EK112">
        <v>37.625</v>
      </c>
      <c r="EL112">
        <v>38.01377777777778</v>
      </c>
      <c r="EM112">
        <v>37.5</v>
      </c>
      <c r="EN112">
        <v>37.812</v>
      </c>
      <c r="EO112">
        <v>38.312</v>
      </c>
      <c r="EP112">
        <v>1955.1</v>
      </c>
      <c r="EQ112">
        <v>39.9111111111111</v>
      </c>
      <c r="ER112">
        <v>0</v>
      </c>
      <c r="ES112">
        <v>1659112923.8</v>
      </c>
      <c r="ET112">
        <v>0</v>
      </c>
      <c r="EU112">
        <v>738.7566</v>
      </c>
      <c r="EV112">
        <v>-1.253153847097938</v>
      </c>
      <c r="EW112">
        <v>-19.19999999386628</v>
      </c>
      <c r="EX112">
        <v>14716.172</v>
      </c>
      <c r="EY112">
        <v>15</v>
      </c>
      <c r="EZ112">
        <v>0</v>
      </c>
      <c r="FA112" t="s">
        <v>419</v>
      </c>
      <c r="FB112">
        <v>1658962562</v>
      </c>
      <c r="FC112">
        <v>1658962559</v>
      </c>
      <c r="FD112">
        <v>0</v>
      </c>
      <c r="FE112">
        <v>0.025</v>
      </c>
      <c r="FF112">
        <v>-0.013</v>
      </c>
      <c r="FG112">
        <v>-1.97</v>
      </c>
      <c r="FH112">
        <v>-0.111</v>
      </c>
      <c r="FI112">
        <v>420</v>
      </c>
      <c r="FJ112">
        <v>18</v>
      </c>
      <c r="FK112">
        <v>0.6899999999999999</v>
      </c>
      <c r="FL112">
        <v>0.5</v>
      </c>
      <c r="FM112">
        <v>-74.0981075</v>
      </c>
      <c r="FN112">
        <v>-1.536293808630342</v>
      </c>
      <c r="FO112">
        <v>0.164358698260085</v>
      </c>
      <c r="FP112">
        <v>0</v>
      </c>
      <c r="FQ112">
        <v>738.7634705882352</v>
      </c>
      <c r="FR112">
        <v>-0.8949732638610832</v>
      </c>
      <c r="FS112">
        <v>0.2709681156947905</v>
      </c>
      <c r="FT112">
        <v>1</v>
      </c>
      <c r="FU112">
        <v>4.980662499999999</v>
      </c>
      <c r="FV112">
        <v>-0.1171220262664236</v>
      </c>
      <c r="FW112">
        <v>0.01129698007212547</v>
      </c>
      <c r="FX112">
        <v>0</v>
      </c>
      <c r="FY112">
        <v>1</v>
      </c>
      <c r="FZ112">
        <v>3</v>
      </c>
      <c r="GA112" t="s">
        <v>426</v>
      </c>
      <c r="GB112">
        <v>2.98335</v>
      </c>
      <c r="GC112">
        <v>2.71547</v>
      </c>
      <c r="GD112">
        <v>0.224527</v>
      </c>
      <c r="GE112">
        <v>0.228456</v>
      </c>
      <c r="GF112">
        <v>0.105778</v>
      </c>
      <c r="GG112">
        <v>0.0877706</v>
      </c>
      <c r="GH112">
        <v>24553.6</v>
      </c>
      <c r="GI112">
        <v>24555.7</v>
      </c>
      <c r="GJ112">
        <v>29425.6</v>
      </c>
      <c r="GK112">
        <v>29432.1</v>
      </c>
      <c r="GL112">
        <v>34850.1</v>
      </c>
      <c r="GM112">
        <v>35689.8</v>
      </c>
      <c r="GN112">
        <v>41441.2</v>
      </c>
      <c r="GO112">
        <v>41933.1</v>
      </c>
      <c r="GP112">
        <v>1.95605</v>
      </c>
      <c r="GQ112">
        <v>1.92442</v>
      </c>
      <c r="GR112">
        <v>0.105739</v>
      </c>
      <c r="GS112">
        <v>0</v>
      </c>
      <c r="GT112">
        <v>25.481</v>
      </c>
      <c r="GU112">
        <v>999.9</v>
      </c>
      <c r="GV112">
        <v>52.3</v>
      </c>
      <c r="GW112">
        <v>29.5</v>
      </c>
      <c r="GX112">
        <v>23.8624</v>
      </c>
      <c r="GY112">
        <v>63.1225</v>
      </c>
      <c r="GZ112">
        <v>33.3494</v>
      </c>
      <c r="HA112">
        <v>1</v>
      </c>
      <c r="HB112">
        <v>-0.06740599999999999</v>
      </c>
      <c r="HC112">
        <v>0.379875</v>
      </c>
      <c r="HD112">
        <v>20.3847</v>
      </c>
      <c r="HE112">
        <v>5.21744</v>
      </c>
      <c r="HF112">
        <v>12.0099</v>
      </c>
      <c r="HG112">
        <v>4.9893</v>
      </c>
      <c r="HH112">
        <v>3.2885</v>
      </c>
      <c r="HI112">
        <v>9999</v>
      </c>
      <c r="HJ112">
        <v>9999</v>
      </c>
      <c r="HK112">
        <v>9999</v>
      </c>
      <c r="HL112">
        <v>172.4</v>
      </c>
      <c r="HM112">
        <v>1.86708</v>
      </c>
      <c r="HN112">
        <v>1.86615</v>
      </c>
      <c r="HO112">
        <v>1.86567</v>
      </c>
      <c r="HP112">
        <v>1.86554</v>
      </c>
      <c r="HQ112">
        <v>1.86737</v>
      </c>
      <c r="HR112">
        <v>1.86992</v>
      </c>
      <c r="HS112">
        <v>1.86859</v>
      </c>
      <c r="HT112">
        <v>1.86997</v>
      </c>
      <c r="HU112">
        <v>0</v>
      </c>
      <c r="HV112">
        <v>0</v>
      </c>
      <c r="HW112">
        <v>0</v>
      </c>
      <c r="HX112">
        <v>0</v>
      </c>
      <c r="HY112" t="s">
        <v>421</v>
      </c>
      <c r="HZ112" t="s">
        <v>422</v>
      </c>
      <c r="IA112" t="s">
        <v>423</v>
      </c>
      <c r="IB112" t="s">
        <v>423</v>
      </c>
      <c r="IC112" t="s">
        <v>423</v>
      </c>
      <c r="ID112" t="s">
        <v>423</v>
      </c>
      <c r="IE112">
        <v>0</v>
      </c>
      <c r="IF112">
        <v>100</v>
      </c>
      <c r="IG112">
        <v>100</v>
      </c>
      <c r="IH112">
        <v>-4.67</v>
      </c>
      <c r="II112">
        <v>-0.08</v>
      </c>
      <c r="IJ112">
        <v>-1.577111384215205</v>
      </c>
      <c r="IK112">
        <v>-0.002609718516926934</v>
      </c>
      <c r="IL112">
        <v>7.477057286243006E-07</v>
      </c>
      <c r="IM112">
        <v>-2.446628426827821E-10</v>
      </c>
      <c r="IN112">
        <v>-0.2036813970316619</v>
      </c>
      <c r="IO112">
        <v>-0.007460779758470672</v>
      </c>
      <c r="IP112">
        <v>0.0009378809001863145</v>
      </c>
      <c r="IQ112">
        <v>-1.681860573090938E-05</v>
      </c>
      <c r="IR112">
        <v>18</v>
      </c>
      <c r="IS112">
        <v>2242</v>
      </c>
      <c r="IT112">
        <v>1</v>
      </c>
      <c r="IU112">
        <v>24</v>
      </c>
      <c r="IV112">
        <v>2506</v>
      </c>
      <c r="IW112">
        <v>2506.1</v>
      </c>
      <c r="IX112">
        <v>3.04077</v>
      </c>
      <c r="IY112">
        <v>2.1875</v>
      </c>
      <c r="IZ112">
        <v>1.39648</v>
      </c>
      <c r="JA112">
        <v>2.34619</v>
      </c>
      <c r="JB112">
        <v>1.49536</v>
      </c>
      <c r="JC112">
        <v>2.33643</v>
      </c>
      <c r="JD112">
        <v>34.0545</v>
      </c>
      <c r="JE112">
        <v>14.9726</v>
      </c>
      <c r="JF112">
        <v>18</v>
      </c>
      <c r="JG112">
        <v>517.779</v>
      </c>
      <c r="JH112">
        <v>452.994</v>
      </c>
      <c r="JI112">
        <v>25</v>
      </c>
      <c r="JJ112">
        <v>26.5114</v>
      </c>
      <c r="JK112">
        <v>30.0001</v>
      </c>
      <c r="JL112">
        <v>26.466</v>
      </c>
      <c r="JM112">
        <v>26.3993</v>
      </c>
      <c r="JN112">
        <v>60.8336</v>
      </c>
      <c r="JO112">
        <v>25.2226</v>
      </c>
      <c r="JP112">
        <v>63.2</v>
      </c>
      <c r="JQ112">
        <v>25</v>
      </c>
      <c r="JR112">
        <v>1603.82</v>
      </c>
      <c r="JS112">
        <v>18.3948</v>
      </c>
      <c r="JT112">
        <v>100.616</v>
      </c>
      <c r="JU112">
        <v>100.717</v>
      </c>
    </row>
    <row r="113" spans="1:281">
      <c r="A113">
        <v>97</v>
      </c>
      <c r="B113">
        <v>1659114866.5</v>
      </c>
      <c r="C113">
        <v>2508.400000095367</v>
      </c>
      <c r="D113" t="s">
        <v>617</v>
      </c>
      <c r="E113" t="s">
        <v>618</v>
      </c>
      <c r="F113">
        <v>5</v>
      </c>
      <c r="G113" t="s">
        <v>619</v>
      </c>
      <c r="H113" t="s">
        <v>416</v>
      </c>
      <c r="I113">
        <v>1659114858.75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426.2186655422092</v>
      </c>
      <c r="AK113">
        <v>394.4050242424241</v>
      </c>
      <c r="AL113">
        <v>0.0004352270914856995</v>
      </c>
      <c r="AM113">
        <v>65.11702429361108</v>
      </c>
      <c r="AN113">
        <f>(AP113 - AO113 + DI113*1E3/(8.314*(DK113+273.15)) * AR113/DH113 * AQ113) * DH113/(100*CV113) * 1000/(1000 - AP113)</f>
        <v>0</v>
      </c>
      <c r="AO113">
        <v>14.78976327266688</v>
      </c>
      <c r="AP113">
        <v>22.96546363636364</v>
      </c>
      <c r="AQ113">
        <v>0.0005311520572011543</v>
      </c>
      <c r="AR113">
        <v>88.44605130014408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417</v>
      </c>
      <c r="AY113" t="s">
        <v>417</v>
      </c>
      <c r="AZ113">
        <v>0</v>
      </c>
      <c r="BA113">
        <v>0</v>
      </c>
      <c r="BB113">
        <f>1-AZ113/BA113</f>
        <v>0</v>
      </c>
      <c r="BC113">
        <v>0</v>
      </c>
      <c r="BD113" t="s">
        <v>417</v>
      </c>
      <c r="BE113" t="s">
        <v>417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418</v>
      </c>
      <c r="CY113">
        <v>2</v>
      </c>
      <c r="CZ113" t="b">
        <v>1</v>
      </c>
      <c r="DA113">
        <v>1659114858.75</v>
      </c>
      <c r="DB113">
        <v>385.3434</v>
      </c>
      <c r="DC113">
        <v>419.898</v>
      </c>
      <c r="DD113">
        <v>22.94676333333334</v>
      </c>
      <c r="DE113">
        <v>14.77295666666667</v>
      </c>
      <c r="DF113">
        <v>387.8345333333334</v>
      </c>
      <c r="DG113">
        <v>23.03027000000001</v>
      </c>
      <c r="DH113">
        <v>500.0523333333333</v>
      </c>
      <c r="DI113">
        <v>90.72269333333335</v>
      </c>
      <c r="DJ113">
        <v>0.09997932333333334</v>
      </c>
      <c r="DK113">
        <v>27.32134</v>
      </c>
      <c r="DL113">
        <v>27.07264666666667</v>
      </c>
      <c r="DM113">
        <v>999.9000000000002</v>
      </c>
      <c r="DN113">
        <v>0</v>
      </c>
      <c r="DO113">
        <v>0</v>
      </c>
      <c r="DP113">
        <v>9998.394</v>
      </c>
      <c r="DQ113">
        <v>0</v>
      </c>
      <c r="DR113">
        <v>7.416956666666666</v>
      </c>
      <c r="DS113">
        <v>-34.55456</v>
      </c>
      <c r="DT113">
        <v>394.3935333333333</v>
      </c>
      <c r="DU113">
        <v>426.1941333333332</v>
      </c>
      <c r="DV113">
        <v>8.173807333333333</v>
      </c>
      <c r="DW113">
        <v>419.898</v>
      </c>
      <c r="DX113">
        <v>14.77295666666667</v>
      </c>
      <c r="DY113">
        <v>2.081792</v>
      </c>
      <c r="DZ113">
        <v>1.340243000000001</v>
      </c>
      <c r="EA113">
        <v>18.08054</v>
      </c>
      <c r="EB113">
        <v>11.25787666666667</v>
      </c>
      <c r="EC113">
        <v>1999.977333333333</v>
      </c>
      <c r="ED113">
        <v>0.9799957000000001</v>
      </c>
      <c r="EE113">
        <v>0.020004</v>
      </c>
      <c r="EF113">
        <v>0</v>
      </c>
      <c r="EG113">
        <v>800.4948999999998</v>
      </c>
      <c r="EH113">
        <v>5.000969999999999</v>
      </c>
      <c r="EI113">
        <v>16012.03666666666</v>
      </c>
      <c r="EJ113">
        <v>16707.35666666667</v>
      </c>
      <c r="EK113">
        <v>39.18699999999999</v>
      </c>
      <c r="EL113">
        <v>39.56199999999998</v>
      </c>
      <c r="EM113">
        <v>39.06199999999999</v>
      </c>
      <c r="EN113">
        <v>39.375</v>
      </c>
      <c r="EO113">
        <v>39.75</v>
      </c>
      <c r="EP113">
        <v>1955.067333333334</v>
      </c>
      <c r="EQ113">
        <v>39.91</v>
      </c>
      <c r="ER113">
        <v>0</v>
      </c>
      <c r="ES113">
        <v>1659114866.6</v>
      </c>
      <c r="ET113">
        <v>0</v>
      </c>
      <c r="EU113">
        <v>800.5104000000001</v>
      </c>
      <c r="EV113">
        <v>0.1960000054502158</v>
      </c>
      <c r="EW113">
        <v>2.430769213093828</v>
      </c>
      <c r="EX113">
        <v>16012.112</v>
      </c>
      <c r="EY113">
        <v>15</v>
      </c>
      <c r="EZ113">
        <v>0</v>
      </c>
      <c r="FA113" t="s">
        <v>419</v>
      </c>
      <c r="FB113">
        <v>1658962562</v>
      </c>
      <c r="FC113">
        <v>1658962559</v>
      </c>
      <c r="FD113">
        <v>0</v>
      </c>
      <c r="FE113">
        <v>0.025</v>
      </c>
      <c r="FF113">
        <v>-0.013</v>
      </c>
      <c r="FG113">
        <v>-1.97</v>
      </c>
      <c r="FH113">
        <v>-0.111</v>
      </c>
      <c r="FI113">
        <v>420</v>
      </c>
      <c r="FJ113">
        <v>18</v>
      </c>
      <c r="FK113">
        <v>0.6899999999999999</v>
      </c>
      <c r="FL113">
        <v>0.5</v>
      </c>
      <c r="FM113">
        <v>-34.55681</v>
      </c>
      <c r="FN113">
        <v>0.01248180112577332</v>
      </c>
      <c r="FO113">
        <v>0.04183895194672037</v>
      </c>
      <c r="FP113">
        <v>1</v>
      </c>
      <c r="FQ113">
        <v>800.5308823529411</v>
      </c>
      <c r="FR113">
        <v>-0.2651489639352715</v>
      </c>
      <c r="FS113">
        <v>0.1987470702271574</v>
      </c>
      <c r="FT113">
        <v>1</v>
      </c>
      <c r="FU113">
        <v>8.182576000000001</v>
      </c>
      <c r="FV113">
        <v>-0.1879105440900761</v>
      </c>
      <c r="FW113">
        <v>0.02125187648185455</v>
      </c>
      <c r="FX113">
        <v>0</v>
      </c>
      <c r="FY113">
        <v>2</v>
      </c>
      <c r="FZ113">
        <v>3</v>
      </c>
      <c r="GA113" t="s">
        <v>431</v>
      </c>
      <c r="GB113">
        <v>2.98278</v>
      </c>
      <c r="GC113">
        <v>2.71555</v>
      </c>
      <c r="GD113">
        <v>0.0890485</v>
      </c>
      <c r="GE113">
        <v>0.09366579999999999</v>
      </c>
      <c r="GF113">
        <v>0.104489</v>
      </c>
      <c r="GG113">
        <v>0.0750839</v>
      </c>
      <c r="GH113">
        <v>28819.8</v>
      </c>
      <c r="GI113">
        <v>28818.7</v>
      </c>
      <c r="GJ113">
        <v>29405.7</v>
      </c>
      <c r="GK113">
        <v>29408</v>
      </c>
      <c r="GL113">
        <v>34875.2</v>
      </c>
      <c r="GM113">
        <v>36162.7</v>
      </c>
      <c r="GN113">
        <v>41412.1</v>
      </c>
      <c r="GO113">
        <v>41901.1</v>
      </c>
      <c r="GP113">
        <v>1.9604</v>
      </c>
      <c r="GQ113">
        <v>1.90025</v>
      </c>
      <c r="GR113">
        <v>0.0905432</v>
      </c>
      <c r="GS113">
        <v>0</v>
      </c>
      <c r="GT113">
        <v>25.5884</v>
      </c>
      <c r="GU113">
        <v>999.9</v>
      </c>
      <c r="GV113">
        <v>44.7</v>
      </c>
      <c r="GW113">
        <v>30.2</v>
      </c>
      <c r="GX113">
        <v>21.2323</v>
      </c>
      <c r="GY113">
        <v>63.6827</v>
      </c>
      <c r="GZ113">
        <v>33.5296</v>
      </c>
      <c r="HA113">
        <v>1</v>
      </c>
      <c r="HB113">
        <v>-0.0350178</v>
      </c>
      <c r="HC113">
        <v>0.585101</v>
      </c>
      <c r="HD113">
        <v>20.3844</v>
      </c>
      <c r="HE113">
        <v>5.22028</v>
      </c>
      <c r="HF113">
        <v>12.0099</v>
      </c>
      <c r="HG113">
        <v>4.9903</v>
      </c>
      <c r="HH113">
        <v>3.2892</v>
      </c>
      <c r="HI113">
        <v>9999</v>
      </c>
      <c r="HJ113">
        <v>9999</v>
      </c>
      <c r="HK113">
        <v>9999</v>
      </c>
      <c r="HL113">
        <v>173</v>
      </c>
      <c r="HM113">
        <v>1.86709</v>
      </c>
      <c r="HN113">
        <v>1.86615</v>
      </c>
      <c r="HO113">
        <v>1.86567</v>
      </c>
      <c r="HP113">
        <v>1.86554</v>
      </c>
      <c r="HQ113">
        <v>1.86737</v>
      </c>
      <c r="HR113">
        <v>1.86994</v>
      </c>
      <c r="HS113">
        <v>1.86859</v>
      </c>
      <c r="HT113">
        <v>1.86997</v>
      </c>
      <c r="HU113">
        <v>0</v>
      </c>
      <c r="HV113">
        <v>0</v>
      </c>
      <c r="HW113">
        <v>0</v>
      </c>
      <c r="HX113">
        <v>0</v>
      </c>
      <c r="HY113" t="s">
        <v>421</v>
      </c>
      <c r="HZ113" t="s">
        <v>422</v>
      </c>
      <c r="IA113" t="s">
        <v>423</v>
      </c>
      <c r="IB113" t="s">
        <v>423</v>
      </c>
      <c r="IC113" t="s">
        <v>423</v>
      </c>
      <c r="ID113" t="s">
        <v>423</v>
      </c>
      <c r="IE113">
        <v>0</v>
      </c>
      <c r="IF113">
        <v>100</v>
      </c>
      <c r="IG113">
        <v>100</v>
      </c>
      <c r="IH113">
        <v>-2.492</v>
      </c>
      <c r="II113">
        <v>-0.0833</v>
      </c>
      <c r="IJ113">
        <v>-1.577111384215205</v>
      </c>
      <c r="IK113">
        <v>-0.002609718516926934</v>
      </c>
      <c r="IL113">
        <v>7.477057286243006E-07</v>
      </c>
      <c r="IM113">
        <v>-2.446628426827821E-10</v>
      </c>
      <c r="IN113">
        <v>-0.2036813970316619</v>
      </c>
      <c r="IO113">
        <v>-0.007460779758470672</v>
      </c>
      <c r="IP113">
        <v>0.0009378809001863145</v>
      </c>
      <c r="IQ113">
        <v>-1.681860573090938E-05</v>
      </c>
      <c r="IR113">
        <v>18</v>
      </c>
      <c r="IS113">
        <v>2242</v>
      </c>
      <c r="IT113">
        <v>1</v>
      </c>
      <c r="IU113">
        <v>24</v>
      </c>
      <c r="IV113">
        <v>2538.4</v>
      </c>
      <c r="IW113">
        <v>2538.5</v>
      </c>
      <c r="IX113">
        <v>1.0437</v>
      </c>
      <c r="IY113">
        <v>2.21436</v>
      </c>
      <c r="IZ113">
        <v>1.39648</v>
      </c>
      <c r="JA113">
        <v>2.33765</v>
      </c>
      <c r="JB113">
        <v>1.49536</v>
      </c>
      <c r="JC113">
        <v>2.3645</v>
      </c>
      <c r="JD113">
        <v>34.4408</v>
      </c>
      <c r="JE113">
        <v>14.5873</v>
      </c>
      <c r="JF113">
        <v>18</v>
      </c>
      <c r="JG113">
        <v>523.872</v>
      </c>
      <c r="JH113">
        <v>441.058</v>
      </c>
      <c r="JI113">
        <v>25.0002</v>
      </c>
      <c r="JJ113">
        <v>26.8793</v>
      </c>
      <c r="JK113">
        <v>30.0002</v>
      </c>
      <c r="JL113">
        <v>26.8268</v>
      </c>
      <c r="JM113">
        <v>26.7641</v>
      </c>
      <c r="JN113">
        <v>20.9075</v>
      </c>
      <c r="JO113">
        <v>28.9187</v>
      </c>
      <c r="JP113">
        <v>34.6656</v>
      </c>
      <c r="JQ113">
        <v>25</v>
      </c>
      <c r="JR113">
        <v>413.202</v>
      </c>
      <c r="JS113">
        <v>14.9092</v>
      </c>
      <c r="JT113">
        <v>100.546</v>
      </c>
      <c r="JU113">
        <v>100.638</v>
      </c>
    </row>
    <row r="114" spans="1:281">
      <c r="A114">
        <v>98</v>
      </c>
      <c r="B114">
        <v>1659114871.5</v>
      </c>
      <c r="C114">
        <v>2513.400000095367</v>
      </c>
      <c r="D114" t="s">
        <v>620</v>
      </c>
      <c r="E114" t="s">
        <v>621</v>
      </c>
      <c r="F114">
        <v>5</v>
      </c>
      <c r="G114" t="s">
        <v>619</v>
      </c>
      <c r="H114" t="s">
        <v>416</v>
      </c>
      <c r="I114">
        <v>1659114863.655172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426.1111288321549</v>
      </c>
      <c r="AK114">
        <v>394.3516909090907</v>
      </c>
      <c r="AL114">
        <v>-0.02034365413208509</v>
      </c>
      <c r="AM114">
        <v>65.11702429361108</v>
      </c>
      <c r="AN114">
        <f>(AP114 - AO114 + DI114*1E3/(8.314*(DK114+273.15)) * AR114/DH114 * AQ114) * DH114/(100*CV114) * 1000/(1000 - AP114)</f>
        <v>0</v>
      </c>
      <c r="AO114">
        <v>14.83020132565554</v>
      </c>
      <c r="AP114">
        <v>22.98566424242424</v>
      </c>
      <c r="AQ114">
        <v>0.0008606790945238749</v>
      </c>
      <c r="AR114">
        <v>88.44605130014408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417</v>
      </c>
      <c r="AY114" t="s">
        <v>417</v>
      </c>
      <c r="AZ114">
        <v>0</v>
      </c>
      <c r="BA114">
        <v>0</v>
      </c>
      <c r="BB114">
        <f>1-AZ114/BA114</f>
        <v>0</v>
      </c>
      <c r="BC114">
        <v>0</v>
      </c>
      <c r="BD114" t="s">
        <v>417</v>
      </c>
      <c r="BE114" t="s">
        <v>417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418</v>
      </c>
      <c r="CY114">
        <v>2</v>
      </c>
      <c r="CZ114" t="b">
        <v>1</v>
      </c>
      <c r="DA114">
        <v>1659114863.655172</v>
      </c>
      <c r="DB114">
        <v>385.3442758620689</v>
      </c>
      <c r="DC114">
        <v>419.7294827586207</v>
      </c>
      <c r="DD114">
        <v>22.96163793103449</v>
      </c>
      <c r="DE114">
        <v>14.80281034482758</v>
      </c>
      <c r="DF114">
        <v>387.8353793103447</v>
      </c>
      <c r="DG114">
        <v>23.04500689655173</v>
      </c>
      <c r="DH114">
        <v>500.0370689655172</v>
      </c>
      <c r="DI114">
        <v>90.72318275862068</v>
      </c>
      <c r="DJ114">
        <v>0.09994594137931033</v>
      </c>
      <c r="DK114">
        <v>27.32323448275862</v>
      </c>
      <c r="DL114">
        <v>27.07307931034483</v>
      </c>
      <c r="DM114">
        <v>999.9000000000002</v>
      </c>
      <c r="DN114">
        <v>0</v>
      </c>
      <c r="DO114">
        <v>0</v>
      </c>
      <c r="DP114">
        <v>9999.523448275862</v>
      </c>
      <c r="DQ114">
        <v>0</v>
      </c>
      <c r="DR114">
        <v>7.291567931034481</v>
      </c>
      <c r="DS114">
        <v>-34.38513448275862</v>
      </c>
      <c r="DT114">
        <v>394.4003793103448</v>
      </c>
      <c r="DU114">
        <v>426.0360000000001</v>
      </c>
      <c r="DV114">
        <v>8.158825517241379</v>
      </c>
      <c r="DW114">
        <v>419.7294827586207</v>
      </c>
      <c r="DX114">
        <v>14.80281034482758</v>
      </c>
      <c r="DY114">
        <v>2.083153103448276</v>
      </c>
      <c r="DZ114">
        <v>1.342958275862069</v>
      </c>
      <c r="EA114">
        <v>18.09094137931034</v>
      </c>
      <c r="EB114">
        <v>11.28841724137931</v>
      </c>
      <c r="EC114">
        <v>1999.965172413793</v>
      </c>
      <c r="ED114">
        <v>0.9799956551724139</v>
      </c>
      <c r="EE114">
        <v>0.02000404482758621</v>
      </c>
      <c r="EF114">
        <v>0</v>
      </c>
      <c r="EG114">
        <v>800.447724137931</v>
      </c>
      <c r="EH114">
        <v>5.000969999999999</v>
      </c>
      <c r="EI114">
        <v>16011.67931034483</v>
      </c>
      <c r="EJ114">
        <v>16707.24827586207</v>
      </c>
      <c r="EK114">
        <v>39.18699999999999</v>
      </c>
      <c r="EL114">
        <v>39.56199999999998</v>
      </c>
      <c r="EM114">
        <v>39.06199999999999</v>
      </c>
      <c r="EN114">
        <v>39.375</v>
      </c>
      <c r="EO114">
        <v>39.75</v>
      </c>
      <c r="EP114">
        <v>1955.055172413794</v>
      </c>
      <c r="EQ114">
        <v>39.91</v>
      </c>
      <c r="ER114">
        <v>0</v>
      </c>
      <c r="ES114">
        <v>1659114871.4</v>
      </c>
      <c r="ET114">
        <v>0</v>
      </c>
      <c r="EU114">
        <v>800.50444</v>
      </c>
      <c r="EV114">
        <v>1.006769239306857</v>
      </c>
      <c r="EW114">
        <v>-3.530769224206559</v>
      </c>
      <c r="EX114">
        <v>16011.9</v>
      </c>
      <c r="EY114">
        <v>15</v>
      </c>
      <c r="EZ114">
        <v>0</v>
      </c>
      <c r="FA114" t="s">
        <v>419</v>
      </c>
      <c r="FB114">
        <v>1658962562</v>
      </c>
      <c r="FC114">
        <v>1658962559</v>
      </c>
      <c r="FD114">
        <v>0</v>
      </c>
      <c r="FE114">
        <v>0.025</v>
      </c>
      <c r="FF114">
        <v>-0.013</v>
      </c>
      <c r="FG114">
        <v>-1.97</v>
      </c>
      <c r="FH114">
        <v>-0.111</v>
      </c>
      <c r="FI114">
        <v>420</v>
      </c>
      <c r="FJ114">
        <v>18</v>
      </c>
      <c r="FK114">
        <v>0.6899999999999999</v>
      </c>
      <c r="FL114">
        <v>0.5</v>
      </c>
      <c r="FM114">
        <v>-34.5104875</v>
      </c>
      <c r="FN114">
        <v>0.6770893058161628</v>
      </c>
      <c r="FO114">
        <v>0.1561362100659225</v>
      </c>
      <c r="FP114">
        <v>0</v>
      </c>
      <c r="FQ114">
        <v>800.4952647058824</v>
      </c>
      <c r="FR114">
        <v>-0.02993124238494979</v>
      </c>
      <c r="FS114">
        <v>0.188220194706905</v>
      </c>
      <c r="FT114">
        <v>1</v>
      </c>
      <c r="FU114">
        <v>8.17008525</v>
      </c>
      <c r="FV114">
        <v>-0.1744999249531209</v>
      </c>
      <c r="FW114">
        <v>0.02018062238726801</v>
      </c>
      <c r="FX114">
        <v>0</v>
      </c>
      <c r="FY114">
        <v>1</v>
      </c>
      <c r="FZ114">
        <v>3</v>
      </c>
      <c r="GA114" t="s">
        <v>426</v>
      </c>
      <c r="GB114">
        <v>2.98274</v>
      </c>
      <c r="GC114">
        <v>2.71579</v>
      </c>
      <c r="GD114">
        <v>0.0890136</v>
      </c>
      <c r="GE114">
        <v>0.0931917</v>
      </c>
      <c r="GF114">
        <v>0.104549</v>
      </c>
      <c r="GG114">
        <v>0.07514270000000001</v>
      </c>
      <c r="GH114">
        <v>28821.4</v>
      </c>
      <c r="GI114">
        <v>28833.6</v>
      </c>
      <c r="GJ114">
        <v>29406.2</v>
      </c>
      <c r="GK114">
        <v>29407.8</v>
      </c>
      <c r="GL114">
        <v>34873.7</v>
      </c>
      <c r="GM114">
        <v>36160.2</v>
      </c>
      <c r="GN114">
        <v>41413.1</v>
      </c>
      <c r="GO114">
        <v>41901</v>
      </c>
      <c r="GP114">
        <v>1.9603</v>
      </c>
      <c r="GQ114">
        <v>1.90042</v>
      </c>
      <c r="GR114">
        <v>0.09060650000000001</v>
      </c>
      <c r="GS114">
        <v>0</v>
      </c>
      <c r="GT114">
        <v>25.5902</v>
      </c>
      <c r="GU114">
        <v>999.9</v>
      </c>
      <c r="GV114">
        <v>44.7</v>
      </c>
      <c r="GW114">
        <v>30.2</v>
      </c>
      <c r="GX114">
        <v>21.2343</v>
      </c>
      <c r="GY114">
        <v>63.4827</v>
      </c>
      <c r="GZ114">
        <v>33.3974</v>
      </c>
      <c r="HA114">
        <v>1</v>
      </c>
      <c r="HB114">
        <v>-0.0350229</v>
      </c>
      <c r="HC114">
        <v>0.586531</v>
      </c>
      <c r="HD114">
        <v>20.3838</v>
      </c>
      <c r="HE114">
        <v>5.21729</v>
      </c>
      <c r="HF114">
        <v>12.0099</v>
      </c>
      <c r="HG114">
        <v>4.98935</v>
      </c>
      <c r="HH114">
        <v>3.28865</v>
      </c>
      <c r="HI114">
        <v>9999</v>
      </c>
      <c r="HJ114">
        <v>9999</v>
      </c>
      <c r="HK114">
        <v>9999</v>
      </c>
      <c r="HL114">
        <v>173</v>
      </c>
      <c r="HM114">
        <v>1.86713</v>
      </c>
      <c r="HN114">
        <v>1.86615</v>
      </c>
      <c r="HO114">
        <v>1.86567</v>
      </c>
      <c r="HP114">
        <v>1.86555</v>
      </c>
      <c r="HQ114">
        <v>1.86737</v>
      </c>
      <c r="HR114">
        <v>1.86994</v>
      </c>
      <c r="HS114">
        <v>1.86859</v>
      </c>
      <c r="HT114">
        <v>1.86999</v>
      </c>
      <c r="HU114">
        <v>0</v>
      </c>
      <c r="HV114">
        <v>0</v>
      </c>
      <c r="HW114">
        <v>0</v>
      </c>
      <c r="HX114">
        <v>0</v>
      </c>
      <c r="HY114" t="s">
        <v>421</v>
      </c>
      <c r="HZ114" t="s">
        <v>422</v>
      </c>
      <c r="IA114" t="s">
        <v>423</v>
      </c>
      <c r="IB114" t="s">
        <v>423</v>
      </c>
      <c r="IC114" t="s">
        <v>423</v>
      </c>
      <c r="ID114" t="s">
        <v>423</v>
      </c>
      <c r="IE114">
        <v>0</v>
      </c>
      <c r="IF114">
        <v>100</v>
      </c>
      <c r="IG114">
        <v>100</v>
      </c>
      <c r="IH114">
        <v>-2.49</v>
      </c>
      <c r="II114">
        <v>-0.0832</v>
      </c>
      <c r="IJ114">
        <v>-1.577111384215205</v>
      </c>
      <c r="IK114">
        <v>-0.002609718516926934</v>
      </c>
      <c r="IL114">
        <v>7.477057286243006E-07</v>
      </c>
      <c r="IM114">
        <v>-2.446628426827821E-10</v>
      </c>
      <c r="IN114">
        <v>-0.2036813970316619</v>
      </c>
      <c r="IO114">
        <v>-0.007460779758470672</v>
      </c>
      <c r="IP114">
        <v>0.0009378809001863145</v>
      </c>
      <c r="IQ114">
        <v>-1.681860573090938E-05</v>
      </c>
      <c r="IR114">
        <v>18</v>
      </c>
      <c r="IS114">
        <v>2242</v>
      </c>
      <c r="IT114">
        <v>1</v>
      </c>
      <c r="IU114">
        <v>24</v>
      </c>
      <c r="IV114">
        <v>2538.5</v>
      </c>
      <c r="IW114">
        <v>2538.5</v>
      </c>
      <c r="IX114">
        <v>1.01807</v>
      </c>
      <c r="IY114">
        <v>2.21191</v>
      </c>
      <c r="IZ114">
        <v>1.39648</v>
      </c>
      <c r="JA114">
        <v>2.33765</v>
      </c>
      <c r="JB114">
        <v>1.49536</v>
      </c>
      <c r="JC114">
        <v>2.40234</v>
      </c>
      <c r="JD114">
        <v>34.4408</v>
      </c>
      <c r="JE114">
        <v>14.5873</v>
      </c>
      <c r="JF114">
        <v>18</v>
      </c>
      <c r="JG114">
        <v>523.821</v>
      </c>
      <c r="JH114">
        <v>441.181</v>
      </c>
      <c r="JI114">
        <v>25.0002</v>
      </c>
      <c r="JJ114">
        <v>26.8815</v>
      </c>
      <c r="JK114">
        <v>30.0002</v>
      </c>
      <c r="JL114">
        <v>26.8286</v>
      </c>
      <c r="JM114">
        <v>26.7663</v>
      </c>
      <c r="JN114">
        <v>20.3758</v>
      </c>
      <c r="JO114">
        <v>28.6369</v>
      </c>
      <c r="JP114">
        <v>34.2908</v>
      </c>
      <c r="JQ114">
        <v>25</v>
      </c>
      <c r="JR114">
        <v>399.747</v>
      </c>
      <c r="JS114">
        <v>14.9177</v>
      </c>
      <c r="JT114">
        <v>100.548</v>
      </c>
      <c r="JU114">
        <v>100.638</v>
      </c>
    </row>
    <row r="115" spans="1:281">
      <c r="A115">
        <v>99</v>
      </c>
      <c r="B115">
        <v>1659114876.5</v>
      </c>
      <c r="C115">
        <v>2518.400000095367</v>
      </c>
      <c r="D115" t="s">
        <v>622</v>
      </c>
      <c r="E115" t="s">
        <v>623</v>
      </c>
      <c r="F115">
        <v>5</v>
      </c>
      <c r="G115" t="s">
        <v>619</v>
      </c>
      <c r="H115" t="s">
        <v>416</v>
      </c>
      <c r="I115">
        <v>1659114868.732143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418.1994157816034</v>
      </c>
      <c r="AK115">
        <v>390.9216424242422</v>
      </c>
      <c r="AL115">
        <v>-0.8737109803334068</v>
      </c>
      <c r="AM115">
        <v>65.11702429361108</v>
      </c>
      <c r="AN115">
        <f>(AP115 - AO115 + DI115*1E3/(8.314*(DK115+273.15)) * AR115/DH115 * AQ115) * DH115/(100*CV115) * 1000/(1000 - AP115)</f>
        <v>0</v>
      </c>
      <c r="AO115">
        <v>14.83712360167292</v>
      </c>
      <c r="AP115">
        <v>22.99351272727272</v>
      </c>
      <c r="AQ115">
        <v>0.0002530747890503677</v>
      </c>
      <c r="AR115">
        <v>88.44605130014408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417</v>
      </c>
      <c r="AY115" t="s">
        <v>417</v>
      </c>
      <c r="AZ115">
        <v>0</v>
      </c>
      <c r="BA115">
        <v>0</v>
      </c>
      <c r="BB115">
        <f>1-AZ115/BA115</f>
        <v>0</v>
      </c>
      <c r="BC115">
        <v>0</v>
      </c>
      <c r="BD115" t="s">
        <v>417</v>
      </c>
      <c r="BE115" t="s">
        <v>417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418</v>
      </c>
      <c r="CY115">
        <v>2</v>
      </c>
      <c r="CZ115" t="b">
        <v>1</v>
      </c>
      <c r="DA115">
        <v>1659114868.732143</v>
      </c>
      <c r="DB115">
        <v>384.83025</v>
      </c>
      <c r="DC115">
        <v>416.8846071428571</v>
      </c>
      <c r="DD115">
        <v>22.97617857142857</v>
      </c>
      <c r="DE115">
        <v>14.82314642857143</v>
      </c>
      <c r="DF115">
        <v>387.3202142857143</v>
      </c>
      <c r="DG115">
        <v>23.05941071428571</v>
      </c>
      <c r="DH115">
        <v>500.0393571428572</v>
      </c>
      <c r="DI115">
        <v>90.72343571428573</v>
      </c>
      <c r="DJ115">
        <v>0.09993575714285712</v>
      </c>
      <c r="DK115">
        <v>27.32426785714285</v>
      </c>
      <c r="DL115">
        <v>27.07397857142857</v>
      </c>
      <c r="DM115">
        <v>999.9000000000002</v>
      </c>
      <c r="DN115">
        <v>0</v>
      </c>
      <c r="DO115">
        <v>0</v>
      </c>
      <c r="DP115">
        <v>10000.59928571429</v>
      </c>
      <c r="DQ115">
        <v>0</v>
      </c>
      <c r="DR115">
        <v>6.921002499999999</v>
      </c>
      <c r="DS115">
        <v>-32.05424285714285</v>
      </c>
      <c r="DT115">
        <v>393.8801785714285</v>
      </c>
      <c r="DU115">
        <v>423.1571071428571</v>
      </c>
      <c r="DV115">
        <v>8.153028928571429</v>
      </c>
      <c r="DW115">
        <v>416.8846071428571</v>
      </c>
      <c r="DX115">
        <v>14.82314642857143</v>
      </c>
      <c r="DY115">
        <v>2.084477857142857</v>
      </c>
      <c r="DZ115">
        <v>1.344807142857143</v>
      </c>
      <c r="EA115">
        <v>18.10105357142857</v>
      </c>
      <c r="EB115">
        <v>11.30917142857143</v>
      </c>
      <c r="EC115">
        <v>1999.989642857143</v>
      </c>
      <c r="ED115">
        <v>0.9799958214285714</v>
      </c>
      <c r="EE115">
        <v>0.02000387857142857</v>
      </c>
      <c r="EF115">
        <v>0</v>
      </c>
      <c r="EG115">
        <v>800.4922142857142</v>
      </c>
      <c r="EH115">
        <v>5.00097</v>
      </c>
      <c r="EI115">
        <v>16011.75</v>
      </c>
      <c r="EJ115">
        <v>16707.46071428572</v>
      </c>
      <c r="EK115">
        <v>39.187</v>
      </c>
      <c r="EL115">
        <v>39.56199999999999</v>
      </c>
      <c r="EM115">
        <v>39.062</v>
      </c>
      <c r="EN115">
        <v>39.375</v>
      </c>
      <c r="EO115">
        <v>39.75</v>
      </c>
      <c r="EP115">
        <v>1955.079642857143</v>
      </c>
      <c r="EQ115">
        <v>39.91</v>
      </c>
      <c r="ER115">
        <v>0</v>
      </c>
      <c r="ES115">
        <v>1659114876.8</v>
      </c>
      <c r="ET115">
        <v>0</v>
      </c>
      <c r="EU115">
        <v>800.5508846153846</v>
      </c>
      <c r="EV115">
        <v>0.1300854842429511</v>
      </c>
      <c r="EW115">
        <v>-8.05470082835212</v>
      </c>
      <c r="EX115">
        <v>16011.66923076923</v>
      </c>
      <c r="EY115">
        <v>15</v>
      </c>
      <c r="EZ115">
        <v>0</v>
      </c>
      <c r="FA115" t="s">
        <v>419</v>
      </c>
      <c r="FB115">
        <v>1658962562</v>
      </c>
      <c r="FC115">
        <v>1658962559</v>
      </c>
      <c r="FD115">
        <v>0</v>
      </c>
      <c r="FE115">
        <v>0.025</v>
      </c>
      <c r="FF115">
        <v>-0.013</v>
      </c>
      <c r="FG115">
        <v>-1.97</v>
      </c>
      <c r="FH115">
        <v>-0.111</v>
      </c>
      <c r="FI115">
        <v>420</v>
      </c>
      <c r="FJ115">
        <v>18</v>
      </c>
      <c r="FK115">
        <v>0.6899999999999999</v>
      </c>
      <c r="FL115">
        <v>0.5</v>
      </c>
      <c r="FM115">
        <v>-32.7322875</v>
      </c>
      <c r="FN115">
        <v>25.54508555347093</v>
      </c>
      <c r="FO115">
        <v>3.20123227087535</v>
      </c>
      <c r="FP115">
        <v>0</v>
      </c>
      <c r="FQ115">
        <v>800.5238235294119</v>
      </c>
      <c r="FR115">
        <v>0.5597249865553819</v>
      </c>
      <c r="FS115">
        <v>0.2216256078042553</v>
      </c>
      <c r="FT115">
        <v>1</v>
      </c>
      <c r="FU115">
        <v>8.1549985</v>
      </c>
      <c r="FV115">
        <v>-0.08689891181991566</v>
      </c>
      <c r="FW115">
        <v>0.01231291467322015</v>
      </c>
      <c r="FX115">
        <v>1</v>
      </c>
      <c r="FY115">
        <v>2</v>
      </c>
      <c r="FZ115">
        <v>3</v>
      </c>
      <c r="GA115" t="s">
        <v>431</v>
      </c>
      <c r="GB115">
        <v>2.98269</v>
      </c>
      <c r="GC115">
        <v>2.71558</v>
      </c>
      <c r="GD115">
        <v>0.0883133</v>
      </c>
      <c r="GE115">
        <v>0.0909393</v>
      </c>
      <c r="GF115">
        <v>0.104573</v>
      </c>
      <c r="GG115">
        <v>0.07532949999999999</v>
      </c>
      <c r="GH115">
        <v>28843.2</v>
      </c>
      <c r="GI115">
        <v>28904.9</v>
      </c>
      <c r="GJ115">
        <v>29405.8</v>
      </c>
      <c r="GK115">
        <v>29407.5</v>
      </c>
      <c r="GL115">
        <v>34872.2</v>
      </c>
      <c r="GM115">
        <v>36152.6</v>
      </c>
      <c r="GN115">
        <v>41412.5</v>
      </c>
      <c r="GO115">
        <v>41900.7</v>
      </c>
      <c r="GP115">
        <v>1.9602</v>
      </c>
      <c r="GQ115">
        <v>1.89998</v>
      </c>
      <c r="GR115">
        <v>0.0906922</v>
      </c>
      <c r="GS115">
        <v>0</v>
      </c>
      <c r="GT115">
        <v>25.5928</v>
      </c>
      <c r="GU115">
        <v>999.9</v>
      </c>
      <c r="GV115">
        <v>44.7</v>
      </c>
      <c r="GW115">
        <v>30.2</v>
      </c>
      <c r="GX115">
        <v>21.2317</v>
      </c>
      <c r="GY115">
        <v>63.7327</v>
      </c>
      <c r="GZ115">
        <v>33.7099</v>
      </c>
      <c r="HA115">
        <v>1</v>
      </c>
      <c r="HB115">
        <v>-0.0349619</v>
      </c>
      <c r="HC115">
        <v>0.586465</v>
      </c>
      <c r="HD115">
        <v>20.3837</v>
      </c>
      <c r="HE115">
        <v>5.21654</v>
      </c>
      <c r="HF115">
        <v>12.0099</v>
      </c>
      <c r="HG115">
        <v>4.98925</v>
      </c>
      <c r="HH115">
        <v>3.28865</v>
      </c>
      <c r="HI115">
        <v>9999</v>
      </c>
      <c r="HJ115">
        <v>9999</v>
      </c>
      <c r="HK115">
        <v>9999</v>
      </c>
      <c r="HL115">
        <v>173</v>
      </c>
      <c r="HM115">
        <v>1.86708</v>
      </c>
      <c r="HN115">
        <v>1.86615</v>
      </c>
      <c r="HO115">
        <v>1.86563</v>
      </c>
      <c r="HP115">
        <v>1.86554</v>
      </c>
      <c r="HQ115">
        <v>1.86737</v>
      </c>
      <c r="HR115">
        <v>1.86992</v>
      </c>
      <c r="HS115">
        <v>1.86859</v>
      </c>
      <c r="HT115">
        <v>1.86996</v>
      </c>
      <c r="HU115">
        <v>0</v>
      </c>
      <c r="HV115">
        <v>0</v>
      </c>
      <c r="HW115">
        <v>0</v>
      </c>
      <c r="HX115">
        <v>0</v>
      </c>
      <c r="HY115" t="s">
        <v>421</v>
      </c>
      <c r="HZ115" t="s">
        <v>422</v>
      </c>
      <c r="IA115" t="s">
        <v>423</v>
      </c>
      <c r="IB115" t="s">
        <v>423</v>
      </c>
      <c r="IC115" t="s">
        <v>423</v>
      </c>
      <c r="ID115" t="s">
        <v>423</v>
      </c>
      <c r="IE115">
        <v>0</v>
      </c>
      <c r="IF115">
        <v>100</v>
      </c>
      <c r="IG115">
        <v>100</v>
      </c>
      <c r="IH115">
        <v>-2.483</v>
      </c>
      <c r="II115">
        <v>-0.083</v>
      </c>
      <c r="IJ115">
        <v>-1.577111384215205</v>
      </c>
      <c r="IK115">
        <v>-0.002609718516926934</v>
      </c>
      <c r="IL115">
        <v>7.477057286243006E-07</v>
      </c>
      <c r="IM115">
        <v>-2.446628426827821E-10</v>
      </c>
      <c r="IN115">
        <v>-0.2036813970316619</v>
      </c>
      <c r="IO115">
        <v>-0.007460779758470672</v>
      </c>
      <c r="IP115">
        <v>0.0009378809001863145</v>
      </c>
      <c r="IQ115">
        <v>-1.681860573090938E-05</v>
      </c>
      <c r="IR115">
        <v>18</v>
      </c>
      <c r="IS115">
        <v>2242</v>
      </c>
      <c r="IT115">
        <v>1</v>
      </c>
      <c r="IU115">
        <v>24</v>
      </c>
      <c r="IV115">
        <v>2538.6</v>
      </c>
      <c r="IW115">
        <v>2538.6</v>
      </c>
      <c r="IX115">
        <v>0.987549</v>
      </c>
      <c r="IY115">
        <v>2.22168</v>
      </c>
      <c r="IZ115">
        <v>1.39648</v>
      </c>
      <c r="JA115">
        <v>2.33765</v>
      </c>
      <c r="JB115">
        <v>1.49536</v>
      </c>
      <c r="JC115">
        <v>2.30347</v>
      </c>
      <c r="JD115">
        <v>34.4408</v>
      </c>
      <c r="JE115">
        <v>14.5698</v>
      </c>
      <c r="JF115">
        <v>18</v>
      </c>
      <c r="JG115">
        <v>523.76</v>
      </c>
      <c r="JH115">
        <v>440.911</v>
      </c>
      <c r="JI115">
        <v>25</v>
      </c>
      <c r="JJ115">
        <v>26.8815</v>
      </c>
      <c r="JK115">
        <v>30.0002</v>
      </c>
      <c r="JL115">
        <v>26.8291</v>
      </c>
      <c r="JM115">
        <v>26.7668</v>
      </c>
      <c r="JN115">
        <v>19.7898</v>
      </c>
      <c r="JO115">
        <v>28.6369</v>
      </c>
      <c r="JP115">
        <v>34.2908</v>
      </c>
      <c r="JQ115">
        <v>25</v>
      </c>
      <c r="JR115">
        <v>379.713</v>
      </c>
      <c r="JS115">
        <v>14.9289</v>
      </c>
      <c r="JT115">
        <v>100.547</v>
      </c>
      <c r="JU115">
        <v>100.637</v>
      </c>
    </row>
    <row r="116" spans="1:281">
      <c r="A116">
        <v>100</v>
      </c>
      <c r="B116">
        <v>1659114881.5</v>
      </c>
      <c r="C116">
        <v>2523.400000095367</v>
      </c>
      <c r="D116" t="s">
        <v>624</v>
      </c>
      <c r="E116" t="s">
        <v>625</v>
      </c>
      <c r="F116">
        <v>5</v>
      </c>
      <c r="G116" t="s">
        <v>619</v>
      </c>
      <c r="H116" t="s">
        <v>416</v>
      </c>
      <c r="I116">
        <v>1659114874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403.054049746364</v>
      </c>
      <c r="AK116">
        <v>381.7786484848485</v>
      </c>
      <c r="AL116">
        <v>-1.973908781984293</v>
      </c>
      <c r="AM116">
        <v>65.11702429361108</v>
      </c>
      <c r="AN116">
        <f>(AP116 - AO116 + DI116*1E3/(8.314*(DK116+273.15)) * AR116/DH116 * AQ116) * DH116/(100*CV116) * 1000/(1000 - AP116)</f>
        <v>0</v>
      </c>
      <c r="AO116">
        <v>14.89385616094879</v>
      </c>
      <c r="AP116">
        <v>23.02150727272727</v>
      </c>
      <c r="AQ116">
        <v>0.006532697735158006</v>
      </c>
      <c r="AR116">
        <v>88.44605130014408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417</v>
      </c>
      <c r="AY116" t="s">
        <v>417</v>
      </c>
      <c r="AZ116">
        <v>0</v>
      </c>
      <c r="BA116">
        <v>0</v>
      </c>
      <c r="BB116">
        <f>1-AZ116/BA116</f>
        <v>0</v>
      </c>
      <c r="BC116">
        <v>0</v>
      </c>
      <c r="BD116" t="s">
        <v>417</v>
      </c>
      <c r="BE116" t="s">
        <v>417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418</v>
      </c>
      <c r="CY116">
        <v>2</v>
      </c>
      <c r="CZ116" t="b">
        <v>1</v>
      </c>
      <c r="DA116">
        <v>1659114874</v>
      </c>
      <c r="DB116">
        <v>382.005</v>
      </c>
      <c r="DC116">
        <v>408.8392962962963</v>
      </c>
      <c r="DD116">
        <v>22.99278148148148</v>
      </c>
      <c r="DE116">
        <v>14.85755925925926</v>
      </c>
      <c r="DF116">
        <v>384.4888518518518</v>
      </c>
      <c r="DG116">
        <v>23.07587037037037</v>
      </c>
      <c r="DH116">
        <v>500.0479999999999</v>
      </c>
      <c r="DI116">
        <v>90.72284444444446</v>
      </c>
      <c r="DJ116">
        <v>0.09997081851851852</v>
      </c>
      <c r="DK116">
        <v>27.32444814814815</v>
      </c>
      <c r="DL116">
        <v>27.07502962962963</v>
      </c>
      <c r="DM116">
        <v>999.9000000000001</v>
      </c>
      <c r="DN116">
        <v>0</v>
      </c>
      <c r="DO116">
        <v>0</v>
      </c>
      <c r="DP116">
        <v>9993.865555555556</v>
      </c>
      <c r="DQ116">
        <v>0</v>
      </c>
      <c r="DR116">
        <v>6.790337777777777</v>
      </c>
      <c r="DS116">
        <v>-26.8341</v>
      </c>
      <c r="DT116">
        <v>390.9952222222222</v>
      </c>
      <c r="DU116">
        <v>415.0049259259259</v>
      </c>
      <c r="DV116">
        <v>8.13521925925926</v>
      </c>
      <c r="DW116">
        <v>408.8392962962963</v>
      </c>
      <c r="DX116">
        <v>14.85755925925926</v>
      </c>
      <c r="DY116">
        <v>2.085970740740741</v>
      </c>
      <c r="DZ116">
        <v>1.34792</v>
      </c>
      <c r="EA116">
        <v>18.11245185185185</v>
      </c>
      <c r="EB116">
        <v>11.34406666666667</v>
      </c>
      <c r="EC116">
        <v>1999.96</v>
      </c>
      <c r="ED116">
        <v>0.9799956666666667</v>
      </c>
      <c r="EE116">
        <v>0.02000403333333334</v>
      </c>
      <c r="EF116">
        <v>0</v>
      </c>
      <c r="EG116">
        <v>800.2255925925924</v>
      </c>
      <c r="EH116">
        <v>5.00097</v>
      </c>
      <c r="EI116">
        <v>16005.64814814815</v>
      </c>
      <c r="EJ116">
        <v>16707.22222222223</v>
      </c>
      <c r="EK116">
        <v>39.187</v>
      </c>
      <c r="EL116">
        <v>39.56199999999999</v>
      </c>
      <c r="EM116">
        <v>39.062</v>
      </c>
      <c r="EN116">
        <v>39.375</v>
      </c>
      <c r="EO116">
        <v>39.75</v>
      </c>
      <c r="EP116">
        <v>1955.05</v>
      </c>
      <c r="EQ116">
        <v>39.91</v>
      </c>
      <c r="ER116">
        <v>0</v>
      </c>
      <c r="ES116">
        <v>1659114881.6</v>
      </c>
      <c r="ET116">
        <v>0</v>
      </c>
      <c r="EU116">
        <v>800.2136538461539</v>
      </c>
      <c r="EV116">
        <v>-5.868341864578051</v>
      </c>
      <c r="EW116">
        <v>-121.1692305784381</v>
      </c>
      <c r="EX116">
        <v>16004.76153846154</v>
      </c>
      <c r="EY116">
        <v>15</v>
      </c>
      <c r="EZ116">
        <v>0</v>
      </c>
      <c r="FA116" t="s">
        <v>419</v>
      </c>
      <c r="FB116">
        <v>1658962562</v>
      </c>
      <c r="FC116">
        <v>1658962559</v>
      </c>
      <c r="FD116">
        <v>0</v>
      </c>
      <c r="FE116">
        <v>0.025</v>
      </c>
      <c r="FF116">
        <v>-0.013</v>
      </c>
      <c r="FG116">
        <v>-1.97</v>
      </c>
      <c r="FH116">
        <v>-0.111</v>
      </c>
      <c r="FI116">
        <v>420</v>
      </c>
      <c r="FJ116">
        <v>18</v>
      </c>
      <c r="FK116">
        <v>0.6899999999999999</v>
      </c>
      <c r="FL116">
        <v>0.5</v>
      </c>
      <c r="FM116">
        <v>-29.865725</v>
      </c>
      <c r="FN116">
        <v>54.68694709193246</v>
      </c>
      <c r="FO116">
        <v>5.779757178539164</v>
      </c>
      <c r="FP116">
        <v>0</v>
      </c>
      <c r="FQ116">
        <v>800.4377058823528</v>
      </c>
      <c r="FR116">
        <v>-1.23535522477452</v>
      </c>
      <c r="FS116">
        <v>0.3298999428892631</v>
      </c>
      <c r="FT116">
        <v>0</v>
      </c>
      <c r="FU116">
        <v>8.14590875</v>
      </c>
      <c r="FV116">
        <v>-0.1873210131332107</v>
      </c>
      <c r="FW116">
        <v>0.02012451070057358</v>
      </c>
      <c r="FX116">
        <v>0</v>
      </c>
      <c r="FY116">
        <v>0</v>
      </c>
      <c r="FZ116">
        <v>3</v>
      </c>
      <c r="GA116" t="s">
        <v>462</v>
      </c>
      <c r="GB116">
        <v>2.98268</v>
      </c>
      <c r="GC116">
        <v>2.71548</v>
      </c>
      <c r="GD116">
        <v>0.0866268</v>
      </c>
      <c r="GE116">
        <v>0.0881859</v>
      </c>
      <c r="GF116">
        <v>0.104659</v>
      </c>
      <c r="GG116">
        <v>0.0753892</v>
      </c>
      <c r="GH116">
        <v>28896.5</v>
      </c>
      <c r="GI116">
        <v>28992.9</v>
      </c>
      <c r="GJ116">
        <v>29405.8</v>
      </c>
      <c r="GK116">
        <v>29407.9</v>
      </c>
      <c r="GL116">
        <v>34868.8</v>
      </c>
      <c r="GM116">
        <v>36150.7</v>
      </c>
      <c r="GN116">
        <v>41412.5</v>
      </c>
      <c r="GO116">
        <v>41901.4</v>
      </c>
      <c r="GP116">
        <v>1.96033</v>
      </c>
      <c r="GQ116">
        <v>1.9</v>
      </c>
      <c r="GR116">
        <v>0.09042020000000001</v>
      </c>
      <c r="GS116">
        <v>0</v>
      </c>
      <c r="GT116">
        <v>25.594</v>
      </c>
      <c r="GU116">
        <v>999.9</v>
      </c>
      <c r="GV116">
        <v>44.7</v>
      </c>
      <c r="GW116">
        <v>30.2</v>
      </c>
      <c r="GX116">
        <v>21.2336</v>
      </c>
      <c r="GY116">
        <v>63.8327</v>
      </c>
      <c r="GZ116">
        <v>33.3694</v>
      </c>
      <c r="HA116">
        <v>1</v>
      </c>
      <c r="HB116">
        <v>-0.0346138</v>
      </c>
      <c r="HC116">
        <v>0.586438</v>
      </c>
      <c r="HD116">
        <v>20.384</v>
      </c>
      <c r="HE116">
        <v>5.21669</v>
      </c>
      <c r="HF116">
        <v>12.0099</v>
      </c>
      <c r="HG116">
        <v>4.9892</v>
      </c>
      <c r="HH116">
        <v>3.28865</v>
      </c>
      <c r="HI116">
        <v>9999</v>
      </c>
      <c r="HJ116">
        <v>9999</v>
      </c>
      <c r="HK116">
        <v>9999</v>
      </c>
      <c r="HL116">
        <v>173</v>
      </c>
      <c r="HM116">
        <v>1.86708</v>
      </c>
      <c r="HN116">
        <v>1.86615</v>
      </c>
      <c r="HO116">
        <v>1.86565</v>
      </c>
      <c r="HP116">
        <v>1.86554</v>
      </c>
      <c r="HQ116">
        <v>1.86737</v>
      </c>
      <c r="HR116">
        <v>1.86994</v>
      </c>
      <c r="HS116">
        <v>1.86859</v>
      </c>
      <c r="HT116">
        <v>1.86997</v>
      </c>
      <c r="HU116">
        <v>0</v>
      </c>
      <c r="HV116">
        <v>0</v>
      </c>
      <c r="HW116">
        <v>0</v>
      </c>
      <c r="HX116">
        <v>0</v>
      </c>
      <c r="HY116" t="s">
        <v>421</v>
      </c>
      <c r="HZ116" t="s">
        <v>422</v>
      </c>
      <c r="IA116" t="s">
        <v>423</v>
      </c>
      <c r="IB116" t="s">
        <v>423</v>
      </c>
      <c r="IC116" t="s">
        <v>423</v>
      </c>
      <c r="ID116" t="s">
        <v>423</v>
      </c>
      <c r="IE116">
        <v>0</v>
      </c>
      <c r="IF116">
        <v>100</v>
      </c>
      <c r="IG116">
        <v>100</v>
      </c>
      <c r="IH116">
        <v>-2.462</v>
      </c>
      <c r="II116">
        <v>-0.0828</v>
      </c>
      <c r="IJ116">
        <v>-1.577111384215205</v>
      </c>
      <c r="IK116">
        <v>-0.002609718516926934</v>
      </c>
      <c r="IL116">
        <v>7.477057286243006E-07</v>
      </c>
      <c r="IM116">
        <v>-2.446628426827821E-10</v>
      </c>
      <c r="IN116">
        <v>-0.2036813970316619</v>
      </c>
      <c r="IO116">
        <v>-0.007460779758470672</v>
      </c>
      <c r="IP116">
        <v>0.0009378809001863145</v>
      </c>
      <c r="IQ116">
        <v>-1.681860573090938E-05</v>
      </c>
      <c r="IR116">
        <v>18</v>
      </c>
      <c r="IS116">
        <v>2242</v>
      </c>
      <c r="IT116">
        <v>1</v>
      </c>
      <c r="IU116">
        <v>24</v>
      </c>
      <c r="IV116">
        <v>2538.7</v>
      </c>
      <c r="IW116">
        <v>2538.7</v>
      </c>
      <c r="IX116">
        <v>0.953369</v>
      </c>
      <c r="IY116">
        <v>2.2229</v>
      </c>
      <c r="IZ116">
        <v>1.39771</v>
      </c>
      <c r="JA116">
        <v>2.33765</v>
      </c>
      <c r="JB116">
        <v>1.49536</v>
      </c>
      <c r="JC116">
        <v>2.41089</v>
      </c>
      <c r="JD116">
        <v>34.4408</v>
      </c>
      <c r="JE116">
        <v>14.5786</v>
      </c>
      <c r="JF116">
        <v>18</v>
      </c>
      <c r="JG116">
        <v>523.8630000000001</v>
      </c>
      <c r="JH116">
        <v>440.941</v>
      </c>
      <c r="JI116">
        <v>25</v>
      </c>
      <c r="JJ116">
        <v>26.8838</v>
      </c>
      <c r="JK116">
        <v>30.0001</v>
      </c>
      <c r="JL116">
        <v>26.8313</v>
      </c>
      <c r="JM116">
        <v>26.7686</v>
      </c>
      <c r="JN116">
        <v>19.0934</v>
      </c>
      <c r="JO116">
        <v>28.6369</v>
      </c>
      <c r="JP116">
        <v>34.2908</v>
      </c>
      <c r="JQ116">
        <v>25</v>
      </c>
      <c r="JR116">
        <v>366.355</v>
      </c>
      <c r="JS116">
        <v>14.9229</v>
      </c>
      <c r="JT116">
        <v>100.547</v>
      </c>
      <c r="JU116">
        <v>100.638</v>
      </c>
    </row>
    <row r="117" spans="1:281">
      <c r="A117">
        <v>101</v>
      </c>
      <c r="B117">
        <v>1659114886.5</v>
      </c>
      <c r="C117">
        <v>2528.400000095367</v>
      </c>
      <c r="D117" t="s">
        <v>626</v>
      </c>
      <c r="E117" t="s">
        <v>627</v>
      </c>
      <c r="F117">
        <v>5</v>
      </c>
      <c r="G117" t="s">
        <v>619</v>
      </c>
      <c r="H117" t="s">
        <v>416</v>
      </c>
      <c r="I117">
        <v>1659114878.714286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386.5683189236254</v>
      </c>
      <c r="AK117">
        <v>369.1239636363636</v>
      </c>
      <c r="AL117">
        <v>-2.623309964210359</v>
      </c>
      <c r="AM117">
        <v>65.11702429361108</v>
      </c>
      <c r="AN117">
        <f>(AP117 - AO117 + DI117*1E3/(8.314*(DK117+273.15)) * AR117/DH117 * AQ117) * DH117/(100*CV117) * 1000/(1000 - AP117)</f>
        <v>0</v>
      </c>
      <c r="AO117">
        <v>14.90081669029379</v>
      </c>
      <c r="AP117">
        <v>23.03697151515151</v>
      </c>
      <c r="AQ117">
        <v>0.001449132761955906</v>
      </c>
      <c r="AR117">
        <v>88.44605130014408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417</v>
      </c>
      <c r="AY117" t="s">
        <v>417</v>
      </c>
      <c r="AZ117">
        <v>0</v>
      </c>
      <c r="BA117">
        <v>0</v>
      </c>
      <c r="BB117">
        <f>1-AZ117/BA117</f>
        <v>0</v>
      </c>
      <c r="BC117">
        <v>0</v>
      </c>
      <c r="BD117" t="s">
        <v>417</v>
      </c>
      <c r="BE117" t="s">
        <v>417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418</v>
      </c>
      <c r="CY117">
        <v>2</v>
      </c>
      <c r="CZ117" t="b">
        <v>1</v>
      </c>
      <c r="DA117">
        <v>1659114878.714286</v>
      </c>
      <c r="DB117">
        <v>375.8382499999999</v>
      </c>
      <c r="DC117">
        <v>396.4736428571429</v>
      </c>
      <c r="DD117">
        <v>23.00988214285714</v>
      </c>
      <c r="DE117">
        <v>14.87923214285714</v>
      </c>
      <c r="DF117">
        <v>378.3088214285715</v>
      </c>
      <c r="DG117">
        <v>23.09281785714286</v>
      </c>
      <c r="DH117">
        <v>500.0682857142857</v>
      </c>
      <c r="DI117">
        <v>90.72248571428572</v>
      </c>
      <c r="DJ117">
        <v>0.09999804642857142</v>
      </c>
      <c r="DK117">
        <v>27.32484285714286</v>
      </c>
      <c r="DL117">
        <v>27.075325</v>
      </c>
      <c r="DM117">
        <v>999.9000000000002</v>
      </c>
      <c r="DN117">
        <v>0</v>
      </c>
      <c r="DO117">
        <v>0</v>
      </c>
      <c r="DP117">
        <v>9992.166071428572</v>
      </c>
      <c r="DQ117">
        <v>0</v>
      </c>
      <c r="DR117">
        <v>6.921003571428569</v>
      </c>
      <c r="DS117">
        <v>-20.63528571428571</v>
      </c>
      <c r="DT117">
        <v>384.6898928571428</v>
      </c>
      <c r="DU117">
        <v>402.4616071428571</v>
      </c>
      <c r="DV117">
        <v>8.1306475</v>
      </c>
      <c r="DW117">
        <v>396.4736428571429</v>
      </c>
      <c r="DX117">
        <v>14.87923214285714</v>
      </c>
      <c r="DY117">
        <v>2.087513571428572</v>
      </c>
      <c r="DZ117">
        <v>1.349880714285714</v>
      </c>
      <c r="EA117">
        <v>18.12421785714286</v>
      </c>
      <c r="EB117">
        <v>11.36601428571429</v>
      </c>
      <c r="EC117">
        <v>1999.98</v>
      </c>
      <c r="ED117">
        <v>0.9799958214285714</v>
      </c>
      <c r="EE117">
        <v>0.02000387857142858</v>
      </c>
      <c r="EF117">
        <v>0</v>
      </c>
      <c r="EG117">
        <v>799.1236071428572</v>
      </c>
      <c r="EH117">
        <v>5.00097</v>
      </c>
      <c r="EI117">
        <v>15984.675</v>
      </c>
      <c r="EJ117">
        <v>16707.4</v>
      </c>
      <c r="EK117">
        <v>39.187</v>
      </c>
      <c r="EL117">
        <v>39.56649999999998</v>
      </c>
      <c r="EM117">
        <v>39.062</v>
      </c>
      <c r="EN117">
        <v>39.375</v>
      </c>
      <c r="EO117">
        <v>39.75</v>
      </c>
      <c r="EP117">
        <v>1955.07</v>
      </c>
      <c r="EQ117">
        <v>39.91</v>
      </c>
      <c r="ER117">
        <v>0</v>
      </c>
      <c r="ES117">
        <v>1659114886.4</v>
      </c>
      <c r="ET117">
        <v>0</v>
      </c>
      <c r="EU117">
        <v>799.1113461538462</v>
      </c>
      <c r="EV117">
        <v>-21.23470084501665</v>
      </c>
      <c r="EW117">
        <v>-395.4598292976368</v>
      </c>
      <c r="EX117">
        <v>15983.13076923077</v>
      </c>
      <c r="EY117">
        <v>15</v>
      </c>
      <c r="EZ117">
        <v>0</v>
      </c>
      <c r="FA117" t="s">
        <v>419</v>
      </c>
      <c r="FB117">
        <v>1658962562</v>
      </c>
      <c r="FC117">
        <v>1658962559</v>
      </c>
      <c r="FD117">
        <v>0</v>
      </c>
      <c r="FE117">
        <v>0.025</v>
      </c>
      <c r="FF117">
        <v>-0.013</v>
      </c>
      <c r="FG117">
        <v>-1.97</v>
      </c>
      <c r="FH117">
        <v>-0.111</v>
      </c>
      <c r="FI117">
        <v>420</v>
      </c>
      <c r="FJ117">
        <v>18</v>
      </c>
      <c r="FK117">
        <v>0.6899999999999999</v>
      </c>
      <c r="FL117">
        <v>0.5</v>
      </c>
      <c r="FM117">
        <v>-23.9159075</v>
      </c>
      <c r="FN117">
        <v>80.09298799249538</v>
      </c>
      <c r="FO117">
        <v>7.781432014847509</v>
      </c>
      <c r="FP117">
        <v>0</v>
      </c>
      <c r="FQ117">
        <v>799.5721764705883</v>
      </c>
      <c r="FR117">
        <v>-12.55309395024434</v>
      </c>
      <c r="FS117">
        <v>1.471170431814874</v>
      </c>
      <c r="FT117">
        <v>0</v>
      </c>
      <c r="FU117">
        <v>8.134348750000001</v>
      </c>
      <c r="FV117">
        <v>-0.0935181613508393</v>
      </c>
      <c r="FW117">
        <v>0.0148550934341558</v>
      </c>
      <c r="FX117">
        <v>1</v>
      </c>
      <c r="FY117">
        <v>1</v>
      </c>
      <c r="FZ117">
        <v>3</v>
      </c>
      <c r="GA117" t="s">
        <v>426</v>
      </c>
      <c r="GB117">
        <v>2.98282</v>
      </c>
      <c r="GC117">
        <v>2.71552</v>
      </c>
      <c r="GD117">
        <v>0.0843267</v>
      </c>
      <c r="GE117">
        <v>0.0852649</v>
      </c>
      <c r="GF117">
        <v>0.104704</v>
      </c>
      <c r="GG117">
        <v>0.07538549999999999</v>
      </c>
      <c r="GH117">
        <v>28969.2</v>
      </c>
      <c r="GI117">
        <v>29085.5</v>
      </c>
      <c r="GJ117">
        <v>29405.7</v>
      </c>
      <c r="GK117">
        <v>29407.7</v>
      </c>
      <c r="GL117">
        <v>34867.1</v>
      </c>
      <c r="GM117">
        <v>36150.3</v>
      </c>
      <c r="GN117">
        <v>41412.7</v>
      </c>
      <c r="GO117">
        <v>41900.7</v>
      </c>
      <c r="GP117">
        <v>1.96025</v>
      </c>
      <c r="GQ117">
        <v>1.90027</v>
      </c>
      <c r="GR117">
        <v>0.0906624</v>
      </c>
      <c r="GS117">
        <v>0</v>
      </c>
      <c r="GT117">
        <v>25.5951</v>
      </c>
      <c r="GU117">
        <v>999.9</v>
      </c>
      <c r="GV117">
        <v>44.6</v>
      </c>
      <c r="GW117">
        <v>30.2</v>
      </c>
      <c r="GX117">
        <v>21.1877</v>
      </c>
      <c r="GY117">
        <v>63.6327</v>
      </c>
      <c r="GZ117">
        <v>33.2292</v>
      </c>
      <c r="HA117">
        <v>1</v>
      </c>
      <c r="HB117">
        <v>-0.0348425</v>
      </c>
      <c r="HC117">
        <v>0.586302</v>
      </c>
      <c r="HD117">
        <v>20.3839</v>
      </c>
      <c r="HE117">
        <v>5.21519</v>
      </c>
      <c r="HF117">
        <v>12.0099</v>
      </c>
      <c r="HG117">
        <v>4.98905</v>
      </c>
      <c r="HH117">
        <v>3.28855</v>
      </c>
      <c r="HI117">
        <v>9999</v>
      </c>
      <c r="HJ117">
        <v>9999</v>
      </c>
      <c r="HK117">
        <v>9999</v>
      </c>
      <c r="HL117">
        <v>173</v>
      </c>
      <c r="HM117">
        <v>1.8671</v>
      </c>
      <c r="HN117">
        <v>1.86615</v>
      </c>
      <c r="HO117">
        <v>1.86563</v>
      </c>
      <c r="HP117">
        <v>1.86554</v>
      </c>
      <c r="HQ117">
        <v>1.86737</v>
      </c>
      <c r="HR117">
        <v>1.86994</v>
      </c>
      <c r="HS117">
        <v>1.86859</v>
      </c>
      <c r="HT117">
        <v>1.86996</v>
      </c>
      <c r="HU117">
        <v>0</v>
      </c>
      <c r="HV117">
        <v>0</v>
      </c>
      <c r="HW117">
        <v>0</v>
      </c>
      <c r="HX117">
        <v>0</v>
      </c>
      <c r="HY117" t="s">
        <v>421</v>
      </c>
      <c r="HZ117" t="s">
        <v>422</v>
      </c>
      <c r="IA117" t="s">
        <v>423</v>
      </c>
      <c r="IB117" t="s">
        <v>423</v>
      </c>
      <c r="IC117" t="s">
        <v>423</v>
      </c>
      <c r="ID117" t="s">
        <v>423</v>
      </c>
      <c r="IE117">
        <v>0</v>
      </c>
      <c r="IF117">
        <v>100</v>
      </c>
      <c r="IG117">
        <v>100</v>
      </c>
      <c r="IH117">
        <v>-2.434</v>
      </c>
      <c r="II117">
        <v>-0.0827</v>
      </c>
      <c r="IJ117">
        <v>-1.577111384215205</v>
      </c>
      <c r="IK117">
        <v>-0.002609718516926934</v>
      </c>
      <c r="IL117">
        <v>7.477057286243006E-07</v>
      </c>
      <c r="IM117">
        <v>-2.446628426827821E-10</v>
      </c>
      <c r="IN117">
        <v>-0.2036813970316619</v>
      </c>
      <c r="IO117">
        <v>-0.007460779758470672</v>
      </c>
      <c r="IP117">
        <v>0.0009378809001863145</v>
      </c>
      <c r="IQ117">
        <v>-1.681860573090938E-05</v>
      </c>
      <c r="IR117">
        <v>18</v>
      </c>
      <c r="IS117">
        <v>2242</v>
      </c>
      <c r="IT117">
        <v>1</v>
      </c>
      <c r="IU117">
        <v>24</v>
      </c>
      <c r="IV117">
        <v>2538.7</v>
      </c>
      <c r="IW117">
        <v>2538.8</v>
      </c>
      <c r="IX117">
        <v>0.921631</v>
      </c>
      <c r="IY117">
        <v>2.2229</v>
      </c>
      <c r="IZ117">
        <v>1.39648</v>
      </c>
      <c r="JA117">
        <v>2.33765</v>
      </c>
      <c r="JB117">
        <v>1.49536</v>
      </c>
      <c r="JC117">
        <v>2.31445</v>
      </c>
      <c r="JD117">
        <v>34.4408</v>
      </c>
      <c r="JE117">
        <v>14.5698</v>
      </c>
      <c r="JF117">
        <v>18</v>
      </c>
      <c r="JG117">
        <v>523.813</v>
      </c>
      <c r="JH117">
        <v>441.111</v>
      </c>
      <c r="JI117">
        <v>25</v>
      </c>
      <c r="JJ117">
        <v>26.8843</v>
      </c>
      <c r="JK117">
        <v>30.0002</v>
      </c>
      <c r="JL117">
        <v>26.8313</v>
      </c>
      <c r="JM117">
        <v>26.769</v>
      </c>
      <c r="JN117">
        <v>18.4658</v>
      </c>
      <c r="JO117">
        <v>28.6369</v>
      </c>
      <c r="JP117">
        <v>33.9196</v>
      </c>
      <c r="JQ117">
        <v>25</v>
      </c>
      <c r="JR117">
        <v>346.319</v>
      </c>
      <c r="JS117">
        <v>14.9178</v>
      </c>
      <c r="JT117">
        <v>100.547</v>
      </c>
      <c r="JU117">
        <v>100.637</v>
      </c>
    </row>
    <row r="118" spans="1:281">
      <c r="A118">
        <v>102</v>
      </c>
      <c r="B118">
        <v>1659114891.5</v>
      </c>
      <c r="C118">
        <v>2533.400000095367</v>
      </c>
      <c r="D118" t="s">
        <v>628</v>
      </c>
      <c r="E118" t="s">
        <v>629</v>
      </c>
      <c r="F118">
        <v>5</v>
      </c>
      <c r="G118" t="s">
        <v>619</v>
      </c>
      <c r="H118" t="s">
        <v>416</v>
      </c>
      <c r="I118">
        <v>1659114884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369.8555925158843</v>
      </c>
      <c r="AK118">
        <v>354.8215151515151</v>
      </c>
      <c r="AL118">
        <v>-2.895351922575141</v>
      </c>
      <c r="AM118">
        <v>65.11702429361108</v>
      </c>
      <c r="AN118">
        <f>(AP118 - AO118 + DI118*1E3/(8.314*(DK118+273.15)) * AR118/DH118 * AQ118) * DH118/(100*CV118) * 1000/(1000 - AP118)</f>
        <v>0</v>
      </c>
      <c r="AO118">
        <v>14.89538163849573</v>
      </c>
      <c r="AP118">
        <v>23.04281272727272</v>
      </c>
      <c r="AQ118">
        <v>0.0004025776130928453</v>
      </c>
      <c r="AR118">
        <v>88.44605130014408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417</v>
      </c>
      <c r="AY118" t="s">
        <v>417</v>
      </c>
      <c r="AZ118">
        <v>0</v>
      </c>
      <c r="BA118">
        <v>0</v>
      </c>
      <c r="BB118">
        <f>1-AZ118/BA118</f>
        <v>0</v>
      </c>
      <c r="BC118">
        <v>0</v>
      </c>
      <c r="BD118" t="s">
        <v>417</v>
      </c>
      <c r="BE118" t="s">
        <v>417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418</v>
      </c>
      <c r="CY118">
        <v>2</v>
      </c>
      <c r="CZ118" t="b">
        <v>1</v>
      </c>
      <c r="DA118">
        <v>1659114884</v>
      </c>
      <c r="DB118">
        <v>365.0095925925926</v>
      </c>
      <c r="DC118">
        <v>379.7911111111111</v>
      </c>
      <c r="DD118">
        <v>23.02779629629629</v>
      </c>
      <c r="DE118">
        <v>14.89655555555555</v>
      </c>
      <c r="DF118">
        <v>367.4567407407407</v>
      </c>
      <c r="DG118">
        <v>23.11057407407407</v>
      </c>
      <c r="DH118">
        <v>500.0526296296296</v>
      </c>
      <c r="DI118">
        <v>90.72202592592593</v>
      </c>
      <c r="DJ118">
        <v>0.09997831481481484</v>
      </c>
      <c r="DK118">
        <v>27.32600740740741</v>
      </c>
      <c r="DL118">
        <v>27.07700740740741</v>
      </c>
      <c r="DM118">
        <v>999.9000000000001</v>
      </c>
      <c r="DN118">
        <v>0</v>
      </c>
      <c r="DO118">
        <v>0</v>
      </c>
      <c r="DP118">
        <v>9995.326296296296</v>
      </c>
      <c r="DQ118">
        <v>0</v>
      </c>
      <c r="DR118">
        <v>7.341795555555556</v>
      </c>
      <c r="DS118">
        <v>-14.78145185185185</v>
      </c>
      <c r="DT118">
        <v>373.613</v>
      </c>
      <c r="DU118">
        <v>385.5341111111111</v>
      </c>
      <c r="DV118">
        <v>8.131236296296295</v>
      </c>
      <c r="DW118">
        <v>379.7911111111111</v>
      </c>
      <c r="DX118">
        <v>14.89655555555555</v>
      </c>
      <c r="DY118">
        <v>2.089128148148148</v>
      </c>
      <c r="DZ118">
        <v>1.351445555555556</v>
      </c>
      <c r="EA118">
        <v>18.13652962962963</v>
      </c>
      <c r="EB118">
        <v>11.38352962962963</v>
      </c>
      <c r="EC118">
        <v>1999.972592592593</v>
      </c>
      <c r="ED118">
        <v>0.9799958888888889</v>
      </c>
      <c r="EE118">
        <v>0.02000381111111112</v>
      </c>
      <c r="EF118">
        <v>0</v>
      </c>
      <c r="EG118">
        <v>796.7219629629629</v>
      </c>
      <c r="EH118">
        <v>5.00097</v>
      </c>
      <c r="EI118">
        <v>15937.63703703704</v>
      </c>
      <c r="EJ118">
        <v>16707.33333333333</v>
      </c>
      <c r="EK118">
        <v>39.187</v>
      </c>
      <c r="EL118">
        <v>39.56666666666666</v>
      </c>
      <c r="EM118">
        <v>39.062</v>
      </c>
      <c r="EN118">
        <v>39.375</v>
      </c>
      <c r="EO118">
        <v>39.75</v>
      </c>
      <c r="EP118">
        <v>1955.062592592593</v>
      </c>
      <c r="EQ118">
        <v>39.91</v>
      </c>
      <c r="ER118">
        <v>0</v>
      </c>
      <c r="ES118">
        <v>1659114891.2</v>
      </c>
      <c r="ET118">
        <v>0</v>
      </c>
      <c r="EU118">
        <v>796.8914230769229</v>
      </c>
      <c r="EV118">
        <v>-35.3637948809726</v>
      </c>
      <c r="EW118">
        <v>-691.4564107812913</v>
      </c>
      <c r="EX118">
        <v>15940.32692307692</v>
      </c>
      <c r="EY118">
        <v>15</v>
      </c>
      <c r="EZ118">
        <v>0</v>
      </c>
      <c r="FA118" t="s">
        <v>419</v>
      </c>
      <c r="FB118">
        <v>1658962562</v>
      </c>
      <c r="FC118">
        <v>1658962559</v>
      </c>
      <c r="FD118">
        <v>0</v>
      </c>
      <c r="FE118">
        <v>0.025</v>
      </c>
      <c r="FF118">
        <v>-0.013</v>
      </c>
      <c r="FG118">
        <v>-1.97</v>
      </c>
      <c r="FH118">
        <v>-0.111</v>
      </c>
      <c r="FI118">
        <v>420</v>
      </c>
      <c r="FJ118">
        <v>18</v>
      </c>
      <c r="FK118">
        <v>0.6899999999999999</v>
      </c>
      <c r="FL118">
        <v>0.5</v>
      </c>
      <c r="FM118">
        <v>-19.3376075</v>
      </c>
      <c r="FN118">
        <v>71.12603189493439</v>
      </c>
      <c r="FO118">
        <v>7.001368671923637</v>
      </c>
      <c r="FP118">
        <v>0</v>
      </c>
      <c r="FQ118">
        <v>798.2855588235294</v>
      </c>
      <c r="FR118">
        <v>-24.34271962997351</v>
      </c>
      <c r="FS118">
        <v>2.533939692294754</v>
      </c>
      <c r="FT118">
        <v>0</v>
      </c>
      <c r="FU118">
        <v>8.133944499999998</v>
      </c>
      <c r="FV118">
        <v>-0.007019437148253474</v>
      </c>
      <c r="FW118">
        <v>0.01460451932622222</v>
      </c>
      <c r="FX118">
        <v>1</v>
      </c>
      <c r="FY118">
        <v>1</v>
      </c>
      <c r="FZ118">
        <v>3</v>
      </c>
      <c r="GA118" t="s">
        <v>426</v>
      </c>
      <c r="GB118">
        <v>2.98283</v>
      </c>
      <c r="GC118">
        <v>2.7156</v>
      </c>
      <c r="GD118">
        <v>0.08171879999999999</v>
      </c>
      <c r="GE118">
        <v>0.082276</v>
      </c>
      <c r="GF118">
        <v>0.104721</v>
      </c>
      <c r="GG118">
        <v>0.075354</v>
      </c>
      <c r="GH118">
        <v>29051.8</v>
      </c>
      <c r="GI118">
        <v>29180.1</v>
      </c>
      <c r="GJ118">
        <v>29405.8</v>
      </c>
      <c r="GK118">
        <v>29407.2</v>
      </c>
      <c r="GL118">
        <v>34866.4</v>
      </c>
      <c r="GM118">
        <v>36150.9</v>
      </c>
      <c r="GN118">
        <v>41412.6</v>
      </c>
      <c r="GO118">
        <v>41900.1</v>
      </c>
      <c r="GP118">
        <v>1.96028</v>
      </c>
      <c r="GQ118">
        <v>1.89995</v>
      </c>
      <c r="GR118">
        <v>0.09111320000000001</v>
      </c>
      <c r="GS118">
        <v>0</v>
      </c>
      <c r="GT118">
        <v>25.5971</v>
      </c>
      <c r="GU118">
        <v>999.9</v>
      </c>
      <c r="GV118">
        <v>44.6</v>
      </c>
      <c r="GW118">
        <v>30.2</v>
      </c>
      <c r="GX118">
        <v>21.1896</v>
      </c>
      <c r="GY118">
        <v>63.7327</v>
      </c>
      <c r="GZ118">
        <v>33.4575</v>
      </c>
      <c r="HA118">
        <v>1</v>
      </c>
      <c r="HB118">
        <v>-0.0346189</v>
      </c>
      <c r="HC118">
        <v>0.585784</v>
      </c>
      <c r="HD118">
        <v>20.3839</v>
      </c>
      <c r="HE118">
        <v>5.21489</v>
      </c>
      <c r="HF118">
        <v>12.0099</v>
      </c>
      <c r="HG118">
        <v>4.989</v>
      </c>
      <c r="HH118">
        <v>3.28845</v>
      </c>
      <c r="HI118">
        <v>9999</v>
      </c>
      <c r="HJ118">
        <v>9999</v>
      </c>
      <c r="HK118">
        <v>9999</v>
      </c>
      <c r="HL118">
        <v>173</v>
      </c>
      <c r="HM118">
        <v>1.86708</v>
      </c>
      <c r="HN118">
        <v>1.86615</v>
      </c>
      <c r="HO118">
        <v>1.86562</v>
      </c>
      <c r="HP118">
        <v>1.86554</v>
      </c>
      <c r="HQ118">
        <v>1.86737</v>
      </c>
      <c r="HR118">
        <v>1.86989</v>
      </c>
      <c r="HS118">
        <v>1.86857</v>
      </c>
      <c r="HT118">
        <v>1.86996</v>
      </c>
      <c r="HU118">
        <v>0</v>
      </c>
      <c r="HV118">
        <v>0</v>
      </c>
      <c r="HW118">
        <v>0</v>
      </c>
      <c r="HX118">
        <v>0</v>
      </c>
      <c r="HY118" t="s">
        <v>421</v>
      </c>
      <c r="HZ118" t="s">
        <v>422</v>
      </c>
      <c r="IA118" t="s">
        <v>423</v>
      </c>
      <c r="IB118" t="s">
        <v>423</v>
      </c>
      <c r="IC118" t="s">
        <v>423</v>
      </c>
      <c r="ID118" t="s">
        <v>423</v>
      </c>
      <c r="IE118">
        <v>0</v>
      </c>
      <c r="IF118">
        <v>100</v>
      </c>
      <c r="IG118">
        <v>100</v>
      </c>
      <c r="IH118">
        <v>-2.404</v>
      </c>
      <c r="II118">
        <v>-0.08260000000000001</v>
      </c>
      <c r="IJ118">
        <v>-1.577111384215205</v>
      </c>
      <c r="IK118">
        <v>-0.002609718516926934</v>
      </c>
      <c r="IL118">
        <v>7.477057286243006E-07</v>
      </c>
      <c r="IM118">
        <v>-2.446628426827821E-10</v>
      </c>
      <c r="IN118">
        <v>-0.2036813970316619</v>
      </c>
      <c r="IO118">
        <v>-0.007460779758470672</v>
      </c>
      <c r="IP118">
        <v>0.0009378809001863145</v>
      </c>
      <c r="IQ118">
        <v>-1.681860573090938E-05</v>
      </c>
      <c r="IR118">
        <v>18</v>
      </c>
      <c r="IS118">
        <v>2242</v>
      </c>
      <c r="IT118">
        <v>1</v>
      </c>
      <c r="IU118">
        <v>24</v>
      </c>
      <c r="IV118">
        <v>2538.8</v>
      </c>
      <c r="IW118">
        <v>2538.9</v>
      </c>
      <c r="IX118">
        <v>0.88623</v>
      </c>
      <c r="IY118">
        <v>2.229</v>
      </c>
      <c r="IZ118">
        <v>1.39648</v>
      </c>
      <c r="JA118">
        <v>2.33887</v>
      </c>
      <c r="JB118">
        <v>1.49536</v>
      </c>
      <c r="JC118">
        <v>2.34741</v>
      </c>
      <c r="JD118">
        <v>34.4408</v>
      </c>
      <c r="JE118">
        <v>14.5611</v>
      </c>
      <c r="JF118">
        <v>18</v>
      </c>
      <c r="JG118">
        <v>523.851</v>
      </c>
      <c r="JH118">
        <v>440.928</v>
      </c>
      <c r="JI118">
        <v>24.9998</v>
      </c>
      <c r="JJ118">
        <v>26.8861</v>
      </c>
      <c r="JK118">
        <v>30.0001</v>
      </c>
      <c r="JL118">
        <v>26.8336</v>
      </c>
      <c r="JM118">
        <v>26.7708</v>
      </c>
      <c r="JN118">
        <v>17.7517</v>
      </c>
      <c r="JO118">
        <v>28.6369</v>
      </c>
      <c r="JP118">
        <v>33.9196</v>
      </c>
      <c r="JQ118">
        <v>25</v>
      </c>
      <c r="JR118">
        <v>332.865</v>
      </c>
      <c r="JS118">
        <v>14.9168</v>
      </c>
      <c r="JT118">
        <v>100.547</v>
      </c>
      <c r="JU118">
        <v>100.636</v>
      </c>
    </row>
    <row r="119" spans="1:281">
      <c r="A119">
        <v>103</v>
      </c>
      <c r="B119">
        <v>1659114896.5</v>
      </c>
      <c r="C119">
        <v>2538.400000095367</v>
      </c>
      <c r="D119" t="s">
        <v>630</v>
      </c>
      <c r="E119" t="s">
        <v>631</v>
      </c>
      <c r="F119">
        <v>5</v>
      </c>
      <c r="G119" t="s">
        <v>619</v>
      </c>
      <c r="H119" t="s">
        <v>416</v>
      </c>
      <c r="I119">
        <v>1659114888.714286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353.0242914871866</v>
      </c>
      <c r="AK119">
        <v>339.7198424242425</v>
      </c>
      <c r="AL119">
        <v>-3.037330385812079</v>
      </c>
      <c r="AM119">
        <v>65.11702429361108</v>
      </c>
      <c r="AN119">
        <f>(AP119 - AO119 + DI119*1E3/(8.314*(DK119+273.15)) * AR119/DH119 * AQ119) * DH119/(100*CV119) * 1000/(1000 - AP119)</f>
        <v>0</v>
      </c>
      <c r="AO119">
        <v>14.88930473465547</v>
      </c>
      <c r="AP119">
        <v>23.04213212121212</v>
      </c>
      <c r="AQ119">
        <v>-3.664871480048447E-05</v>
      </c>
      <c r="AR119">
        <v>88.44605130014408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417</v>
      </c>
      <c r="AY119" t="s">
        <v>417</v>
      </c>
      <c r="AZ119">
        <v>0</v>
      </c>
      <c r="BA119">
        <v>0</v>
      </c>
      <c r="BB119">
        <f>1-AZ119/BA119</f>
        <v>0</v>
      </c>
      <c r="BC119">
        <v>0</v>
      </c>
      <c r="BD119" t="s">
        <v>417</v>
      </c>
      <c r="BE119" t="s">
        <v>417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418</v>
      </c>
      <c r="CY119">
        <v>2</v>
      </c>
      <c r="CZ119" t="b">
        <v>1</v>
      </c>
      <c r="DA119">
        <v>1659114888.714286</v>
      </c>
      <c r="DB119">
        <v>352.7320714285714</v>
      </c>
      <c r="DC119">
        <v>364.2983571428571</v>
      </c>
      <c r="DD119">
        <v>23.03785357142857</v>
      </c>
      <c r="DE119">
        <v>14.89489285714285</v>
      </c>
      <c r="DF119">
        <v>355.1525714285714</v>
      </c>
      <c r="DG119">
        <v>23.12053571428572</v>
      </c>
      <c r="DH119">
        <v>500.0295357142858</v>
      </c>
      <c r="DI119">
        <v>90.72149285714283</v>
      </c>
      <c r="DJ119">
        <v>0.099898625</v>
      </c>
      <c r="DK119">
        <v>27.32855357142857</v>
      </c>
      <c r="DL119">
        <v>27.08325</v>
      </c>
      <c r="DM119">
        <v>999.9000000000002</v>
      </c>
      <c r="DN119">
        <v>0</v>
      </c>
      <c r="DO119">
        <v>0</v>
      </c>
      <c r="DP119">
        <v>10003.30964285714</v>
      </c>
      <c r="DQ119">
        <v>0</v>
      </c>
      <c r="DR119">
        <v>7.473693214285713</v>
      </c>
      <c r="DS119">
        <v>-11.56634107142857</v>
      </c>
      <c r="DT119">
        <v>361.04975</v>
      </c>
      <c r="DU119">
        <v>369.8066785714286</v>
      </c>
      <c r="DV119">
        <v>8.142951071428572</v>
      </c>
      <c r="DW119">
        <v>364.2983571428571</v>
      </c>
      <c r="DX119">
        <v>14.89489285714285</v>
      </c>
      <c r="DY119">
        <v>2.0900275</v>
      </c>
      <c r="DZ119">
        <v>1.351286785714285</v>
      </c>
      <c r="EA119">
        <v>18.14337857142857</v>
      </c>
      <c r="EB119">
        <v>11.38175357142857</v>
      </c>
      <c r="EC119">
        <v>1999.998928571428</v>
      </c>
      <c r="ED119">
        <v>0.9799963571428574</v>
      </c>
      <c r="EE119">
        <v>0.02000334285714286</v>
      </c>
      <c r="EF119">
        <v>0</v>
      </c>
      <c r="EG119">
        <v>793.5712142857141</v>
      </c>
      <c r="EH119">
        <v>5.00097</v>
      </c>
      <c r="EI119">
        <v>15875.49642857143</v>
      </c>
      <c r="EJ119">
        <v>16707.55714285714</v>
      </c>
      <c r="EK119">
        <v>39.187</v>
      </c>
      <c r="EL119">
        <v>39.5665</v>
      </c>
      <c r="EM119">
        <v>39.062</v>
      </c>
      <c r="EN119">
        <v>39.375</v>
      </c>
      <c r="EO119">
        <v>39.75442857142856</v>
      </c>
      <c r="EP119">
        <v>1955.088928571429</v>
      </c>
      <c r="EQ119">
        <v>39.91</v>
      </c>
      <c r="ER119">
        <v>0</v>
      </c>
      <c r="ES119">
        <v>1659114896.6</v>
      </c>
      <c r="ET119">
        <v>0</v>
      </c>
      <c r="EU119">
        <v>793.135</v>
      </c>
      <c r="EV119">
        <v>-44.79500003898742</v>
      </c>
      <c r="EW119">
        <v>-897.5461551859813</v>
      </c>
      <c r="EX119">
        <v>15865.928</v>
      </c>
      <c r="EY119">
        <v>15</v>
      </c>
      <c r="EZ119">
        <v>0</v>
      </c>
      <c r="FA119" t="s">
        <v>419</v>
      </c>
      <c r="FB119">
        <v>1658962562</v>
      </c>
      <c r="FC119">
        <v>1658962559</v>
      </c>
      <c r="FD119">
        <v>0</v>
      </c>
      <c r="FE119">
        <v>0.025</v>
      </c>
      <c r="FF119">
        <v>-0.013</v>
      </c>
      <c r="FG119">
        <v>-1.97</v>
      </c>
      <c r="FH119">
        <v>-0.111</v>
      </c>
      <c r="FI119">
        <v>420</v>
      </c>
      <c r="FJ119">
        <v>18</v>
      </c>
      <c r="FK119">
        <v>0.6899999999999999</v>
      </c>
      <c r="FL119">
        <v>0.5</v>
      </c>
      <c r="FM119">
        <v>-14.16657658536585</v>
      </c>
      <c r="FN119">
        <v>44.85575121951214</v>
      </c>
      <c r="FO119">
        <v>4.557713144432708</v>
      </c>
      <c r="FP119">
        <v>0</v>
      </c>
      <c r="FQ119">
        <v>795.590588235294</v>
      </c>
      <c r="FR119">
        <v>-37.79229942048079</v>
      </c>
      <c r="FS119">
        <v>3.749026870737081</v>
      </c>
      <c r="FT119">
        <v>0</v>
      </c>
      <c r="FU119">
        <v>8.135099268292684</v>
      </c>
      <c r="FV119">
        <v>0.1473328222996628</v>
      </c>
      <c r="FW119">
        <v>0.01503841072140206</v>
      </c>
      <c r="FX119">
        <v>0</v>
      </c>
      <c r="FY119">
        <v>0</v>
      </c>
      <c r="FZ119">
        <v>3</v>
      </c>
      <c r="GA119" t="s">
        <v>462</v>
      </c>
      <c r="GB119">
        <v>2.98255</v>
      </c>
      <c r="GC119">
        <v>2.71563</v>
      </c>
      <c r="GD119">
        <v>0.0789309</v>
      </c>
      <c r="GE119">
        <v>0.0792008</v>
      </c>
      <c r="GF119">
        <v>0.104719</v>
      </c>
      <c r="GG119">
        <v>0.0753481</v>
      </c>
      <c r="GH119">
        <v>29140.3</v>
      </c>
      <c r="GI119">
        <v>29277.8</v>
      </c>
      <c r="GJ119">
        <v>29406.1</v>
      </c>
      <c r="GK119">
        <v>29407.2</v>
      </c>
      <c r="GL119">
        <v>34866.7</v>
      </c>
      <c r="GM119">
        <v>36151.1</v>
      </c>
      <c r="GN119">
        <v>41413</v>
      </c>
      <c r="GO119">
        <v>41900.2</v>
      </c>
      <c r="GP119">
        <v>1.96033</v>
      </c>
      <c r="GQ119">
        <v>1.8999</v>
      </c>
      <c r="GR119">
        <v>0.0914186</v>
      </c>
      <c r="GS119">
        <v>0</v>
      </c>
      <c r="GT119">
        <v>25.5972</v>
      </c>
      <c r="GU119">
        <v>999.9</v>
      </c>
      <c r="GV119">
        <v>44.6</v>
      </c>
      <c r="GW119">
        <v>30.2</v>
      </c>
      <c r="GX119">
        <v>21.187</v>
      </c>
      <c r="GY119">
        <v>63.8027</v>
      </c>
      <c r="GZ119">
        <v>33.6819</v>
      </c>
      <c r="HA119">
        <v>1</v>
      </c>
      <c r="HB119">
        <v>-0.0346316</v>
      </c>
      <c r="HC119">
        <v>0.585705</v>
      </c>
      <c r="HD119">
        <v>20.3838</v>
      </c>
      <c r="HE119">
        <v>5.21459</v>
      </c>
      <c r="HF119">
        <v>12.0099</v>
      </c>
      <c r="HG119">
        <v>4.9876</v>
      </c>
      <c r="HH119">
        <v>3.2884</v>
      </c>
      <c r="HI119">
        <v>9999</v>
      </c>
      <c r="HJ119">
        <v>9999</v>
      </c>
      <c r="HK119">
        <v>9999</v>
      </c>
      <c r="HL119">
        <v>173</v>
      </c>
      <c r="HM119">
        <v>1.86708</v>
      </c>
      <c r="HN119">
        <v>1.86615</v>
      </c>
      <c r="HO119">
        <v>1.8656</v>
      </c>
      <c r="HP119">
        <v>1.86554</v>
      </c>
      <c r="HQ119">
        <v>1.86737</v>
      </c>
      <c r="HR119">
        <v>1.8699</v>
      </c>
      <c r="HS119">
        <v>1.86859</v>
      </c>
      <c r="HT119">
        <v>1.86996</v>
      </c>
      <c r="HU119">
        <v>0</v>
      </c>
      <c r="HV119">
        <v>0</v>
      </c>
      <c r="HW119">
        <v>0</v>
      </c>
      <c r="HX119">
        <v>0</v>
      </c>
      <c r="HY119" t="s">
        <v>421</v>
      </c>
      <c r="HZ119" t="s">
        <v>422</v>
      </c>
      <c r="IA119" t="s">
        <v>423</v>
      </c>
      <c r="IB119" t="s">
        <v>423</v>
      </c>
      <c r="IC119" t="s">
        <v>423</v>
      </c>
      <c r="ID119" t="s">
        <v>423</v>
      </c>
      <c r="IE119">
        <v>0</v>
      </c>
      <c r="IF119">
        <v>100</v>
      </c>
      <c r="IG119">
        <v>100</v>
      </c>
      <c r="IH119">
        <v>-2.372</v>
      </c>
      <c r="II119">
        <v>-0.08260000000000001</v>
      </c>
      <c r="IJ119">
        <v>-1.577111384215205</v>
      </c>
      <c r="IK119">
        <v>-0.002609718516926934</v>
      </c>
      <c r="IL119">
        <v>7.477057286243006E-07</v>
      </c>
      <c r="IM119">
        <v>-2.446628426827821E-10</v>
      </c>
      <c r="IN119">
        <v>-0.2036813970316619</v>
      </c>
      <c r="IO119">
        <v>-0.007460779758470672</v>
      </c>
      <c r="IP119">
        <v>0.0009378809001863145</v>
      </c>
      <c r="IQ119">
        <v>-1.681860573090938E-05</v>
      </c>
      <c r="IR119">
        <v>18</v>
      </c>
      <c r="IS119">
        <v>2242</v>
      </c>
      <c r="IT119">
        <v>1</v>
      </c>
      <c r="IU119">
        <v>24</v>
      </c>
      <c r="IV119">
        <v>2538.9</v>
      </c>
      <c r="IW119">
        <v>2539</v>
      </c>
      <c r="IX119">
        <v>0.854492</v>
      </c>
      <c r="IY119">
        <v>2.22168</v>
      </c>
      <c r="IZ119">
        <v>1.39648</v>
      </c>
      <c r="JA119">
        <v>2.33765</v>
      </c>
      <c r="JB119">
        <v>1.49536</v>
      </c>
      <c r="JC119">
        <v>2.39868</v>
      </c>
      <c r="JD119">
        <v>34.4408</v>
      </c>
      <c r="JE119">
        <v>14.5698</v>
      </c>
      <c r="JF119">
        <v>18</v>
      </c>
      <c r="JG119">
        <v>523.888</v>
      </c>
      <c r="JH119">
        <v>440.906</v>
      </c>
      <c r="JI119">
        <v>24.9999</v>
      </c>
      <c r="JJ119">
        <v>26.8878</v>
      </c>
      <c r="JK119">
        <v>30.0001</v>
      </c>
      <c r="JL119">
        <v>26.8342</v>
      </c>
      <c r="JM119">
        <v>26.7718</v>
      </c>
      <c r="JN119">
        <v>17.1139</v>
      </c>
      <c r="JO119">
        <v>28.6369</v>
      </c>
      <c r="JP119">
        <v>33.9196</v>
      </c>
      <c r="JQ119">
        <v>25</v>
      </c>
      <c r="JR119">
        <v>312.831</v>
      </c>
      <c r="JS119">
        <v>14.9212</v>
      </c>
      <c r="JT119">
        <v>100.548</v>
      </c>
      <c r="JU119">
        <v>100.636</v>
      </c>
    </row>
    <row r="120" spans="1:281">
      <c r="A120">
        <v>104</v>
      </c>
      <c r="B120">
        <v>1659114901.5</v>
      </c>
      <c r="C120">
        <v>2543.400000095367</v>
      </c>
      <c r="D120" t="s">
        <v>632</v>
      </c>
      <c r="E120" t="s">
        <v>633</v>
      </c>
      <c r="F120">
        <v>5</v>
      </c>
      <c r="G120" t="s">
        <v>619</v>
      </c>
      <c r="H120" t="s">
        <v>416</v>
      </c>
      <c r="I120">
        <v>1659114894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336.0432245524051</v>
      </c>
      <c r="AK120">
        <v>324.3738242424242</v>
      </c>
      <c r="AL120">
        <v>-3.081676075307318</v>
      </c>
      <c r="AM120">
        <v>65.11702429361108</v>
      </c>
      <c r="AN120">
        <f>(AP120 - AO120 + DI120*1E3/(8.314*(DK120+273.15)) * AR120/DH120 * AQ120) * DH120/(100*CV120) * 1000/(1000 - AP120)</f>
        <v>0</v>
      </c>
      <c r="AO120">
        <v>14.88850995291834</v>
      </c>
      <c r="AP120">
        <v>23.04167636363634</v>
      </c>
      <c r="AQ120">
        <v>-4.615700937273097E-05</v>
      </c>
      <c r="AR120">
        <v>88.44605130014408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417</v>
      </c>
      <c r="AY120" t="s">
        <v>417</v>
      </c>
      <c r="AZ120">
        <v>0</v>
      </c>
      <c r="BA120">
        <v>0</v>
      </c>
      <c r="BB120">
        <f>1-AZ120/BA120</f>
        <v>0</v>
      </c>
      <c r="BC120">
        <v>0</v>
      </c>
      <c r="BD120" t="s">
        <v>417</v>
      </c>
      <c r="BE120" t="s">
        <v>417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418</v>
      </c>
      <c r="CY120">
        <v>2</v>
      </c>
      <c r="CZ120" t="b">
        <v>1</v>
      </c>
      <c r="DA120">
        <v>1659114894</v>
      </c>
      <c r="DB120">
        <v>337.6934074074074</v>
      </c>
      <c r="DC120">
        <v>346.7651481481482</v>
      </c>
      <c r="DD120">
        <v>23.04198148148148</v>
      </c>
      <c r="DE120">
        <v>14.89061111111111</v>
      </c>
      <c r="DF120">
        <v>340.0811111111111</v>
      </c>
      <c r="DG120">
        <v>23.12461851851852</v>
      </c>
      <c r="DH120">
        <v>500.0594814814814</v>
      </c>
      <c r="DI120">
        <v>90.72114444444445</v>
      </c>
      <c r="DJ120">
        <v>0.09997997037037037</v>
      </c>
      <c r="DK120">
        <v>27.3311962962963</v>
      </c>
      <c r="DL120">
        <v>27.08987777777778</v>
      </c>
      <c r="DM120">
        <v>999.9000000000001</v>
      </c>
      <c r="DN120">
        <v>0</v>
      </c>
      <c r="DO120">
        <v>0</v>
      </c>
      <c r="DP120">
        <v>10007.57444444444</v>
      </c>
      <c r="DQ120">
        <v>0</v>
      </c>
      <c r="DR120">
        <v>7.475599999999998</v>
      </c>
      <c r="DS120">
        <v>-9.071745555555555</v>
      </c>
      <c r="DT120">
        <v>345.658037037037</v>
      </c>
      <c r="DU120">
        <v>352.0067777777778</v>
      </c>
      <c r="DV120">
        <v>8.151356296296298</v>
      </c>
      <c r="DW120">
        <v>346.7651481481482</v>
      </c>
      <c r="DX120">
        <v>14.89061111111111</v>
      </c>
      <c r="DY120">
        <v>2.090393703703704</v>
      </c>
      <c r="DZ120">
        <v>1.350893333333334</v>
      </c>
      <c r="EA120">
        <v>18.14617037037037</v>
      </c>
      <c r="EB120">
        <v>11.37736296296296</v>
      </c>
      <c r="EC120">
        <v>1999.981481481482</v>
      </c>
      <c r="ED120">
        <v>0.9799964444444447</v>
      </c>
      <c r="EE120">
        <v>0.02000325555555556</v>
      </c>
      <c r="EF120">
        <v>0</v>
      </c>
      <c r="EG120">
        <v>789.5634074074073</v>
      </c>
      <c r="EH120">
        <v>5.00097</v>
      </c>
      <c r="EI120">
        <v>15795.12962962963</v>
      </c>
      <c r="EJ120">
        <v>16707.40740740741</v>
      </c>
      <c r="EK120">
        <v>39.19166666666666</v>
      </c>
      <c r="EL120">
        <v>39.56199999999999</v>
      </c>
      <c r="EM120">
        <v>39.062</v>
      </c>
      <c r="EN120">
        <v>39.375</v>
      </c>
      <c r="EO120">
        <v>39.75459259259259</v>
      </c>
      <c r="EP120">
        <v>1955.071481481481</v>
      </c>
      <c r="EQ120">
        <v>39.91</v>
      </c>
      <c r="ER120">
        <v>0</v>
      </c>
      <c r="ES120">
        <v>1659114901.4</v>
      </c>
      <c r="ET120">
        <v>0</v>
      </c>
      <c r="EU120">
        <v>789.4368400000001</v>
      </c>
      <c r="EV120">
        <v>-48.51615375745334</v>
      </c>
      <c r="EW120">
        <v>-952.6384600760089</v>
      </c>
      <c r="EX120">
        <v>15792.272</v>
      </c>
      <c r="EY120">
        <v>15</v>
      </c>
      <c r="EZ120">
        <v>0</v>
      </c>
      <c r="FA120" t="s">
        <v>419</v>
      </c>
      <c r="FB120">
        <v>1658962562</v>
      </c>
      <c r="FC120">
        <v>1658962559</v>
      </c>
      <c r="FD120">
        <v>0</v>
      </c>
      <c r="FE120">
        <v>0.025</v>
      </c>
      <c r="FF120">
        <v>-0.013</v>
      </c>
      <c r="FG120">
        <v>-1.97</v>
      </c>
      <c r="FH120">
        <v>-0.111</v>
      </c>
      <c r="FI120">
        <v>420</v>
      </c>
      <c r="FJ120">
        <v>18</v>
      </c>
      <c r="FK120">
        <v>0.6899999999999999</v>
      </c>
      <c r="FL120">
        <v>0.5</v>
      </c>
      <c r="FM120">
        <v>-10.87192731707317</v>
      </c>
      <c r="FN120">
        <v>29.6592687804878</v>
      </c>
      <c r="FO120">
        <v>2.970307634399314</v>
      </c>
      <c r="FP120">
        <v>0</v>
      </c>
      <c r="FQ120">
        <v>791.9037647058823</v>
      </c>
      <c r="FR120">
        <v>-45.4862643085643</v>
      </c>
      <c r="FS120">
        <v>4.476935703980769</v>
      </c>
      <c r="FT120">
        <v>0</v>
      </c>
      <c r="FU120">
        <v>8.144491951219512</v>
      </c>
      <c r="FV120">
        <v>0.1030540766550541</v>
      </c>
      <c r="FW120">
        <v>0.01109311283140596</v>
      </c>
      <c r="FX120">
        <v>0</v>
      </c>
      <c r="FY120">
        <v>0</v>
      </c>
      <c r="FZ120">
        <v>3</v>
      </c>
      <c r="GA120" t="s">
        <v>462</v>
      </c>
      <c r="GB120">
        <v>2.98271</v>
      </c>
      <c r="GC120">
        <v>2.71574</v>
      </c>
      <c r="GD120">
        <v>0.0760402</v>
      </c>
      <c r="GE120">
        <v>0.0760522</v>
      </c>
      <c r="GF120">
        <v>0.10472</v>
      </c>
      <c r="GG120">
        <v>0.0753418</v>
      </c>
      <c r="GH120">
        <v>29231.2</v>
      </c>
      <c r="GI120">
        <v>29377.7</v>
      </c>
      <c r="GJ120">
        <v>29405.6</v>
      </c>
      <c r="GK120">
        <v>29407</v>
      </c>
      <c r="GL120">
        <v>34865.9</v>
      </c>
      <c r="GM120">
        <v>36150.9</v>
      </c>
      <c r="GN120">
        <v>41412.1</v>
      </c>
      <c r="GO120">
        <v>41899.7</v>
      </c>
      <c r="GP120">
        <v>1.96025</v>
      </c>
      <c r="GQ120">
        <v>1.90003</v>
      </c>
      <c r="GR120">
        <v>0.0915788</v>
      </c>
      <c r="GS120">
        <v>0</v>
      </c>
      <c r="GT120">
        <v>25.5988</v>
      </c>
      <c r="GU120">
        <v>999.9</v>
      </c>
      <c r="GV120">
        <v>44.5</v>
      </c>
      <c r="GW120">
        <v>30.2</v>
      </c>
      <c r="GX120">
        <v>21.14</v>
      </c>
      <c r="GY120">
        <v>63.6027</v>
      </c>
      <c r="GZ120">
        <v>33.77</v>
      </c>
      <c r="HA120">
        <v>1</v>
      </c>
      <c r="HB120">
        <v>-0.034596</v>
      </c>
      <c r="HC120">
        <v>0.587323</v>
      </c>
      <c r="HD120">
        <v>20.384</v>
      </c>
      <c r="HE120">
        <v>5.21564</v>
      </c>
      <c r="HF120">
        <v>12.0099</v>
      </c>
      <c r="HG120">
        <v>4.98885</v>
      </c>
      <c r="HH120">
        <v>3.28842</v>
      </c>
      <c r="HI120">
        <v>9999</v>
      </c>
      <c r="HJ120">
        <v>9999</v>
      </c>
      <c r="HK120">
        <v>9999</v>
      </c>
      <c r="HL120">
        <v>173</v>
      </c>
      <c r="HM120">
        <v>1.86709</v>
      </c>
      <c r="HN120">
        <v>1.86615</v>
      </c>
      <c r="HO120">
        <v>1.8656</v>
      </c>
      <c r="HP120">
        <v>1.86554</v>
      </c>
      <c r="HQ120">
        <v>1.86737</v>
      </c>
      <c r="HR120">
        <v>1.86992</v>
      </c>
      <c r="HS120">
        <v>1.86858</v>
      </c>
      <c r="HT120">
        <v>1.86996</v>
      </c>
      <c r="HU120">
        <v>0</v>
      </c>
      <c r="HV120">
        <v>0</v>
      </c>
      <c r="HW120">
        <v>0</v>
      </c>
      <c r="HX120">
        <v>0</v>
      </c>
      <c r="HY120" t="s">
        <v>421</v>
      </c>
      <c r="HZ120" t="s">
        <v>422</v>
      </c>
      <c r="IA120" t="s">
        <v>423</v>
      </c>
      <c r="IB120" t="s">
        <v>423</v>
      </c>
      <c r="IC120" t="s">
        <v>423</v>
      </c>
      <c r="ID120" t="s">
        <v>423</v>
      </c>
      <c r="IE120">
        <v>0</v>
      </c>
      <c r="IF120">
        <v>100</v>
      </c>
      <c r="IG120">
        <v>100</v>
      </c>
      <c r="IH120">
        <v>-2.339</v>
      </c>
      <c r="II120">
        <v>-0.0827</v>
      </c>
      <c r="IJ120">
        <v>-1.577111384215205</v>
      </c>
      <c r="IK120">
        <v>-0.002609718516926934</v>
      </c>
      <c r="IL120">
        <v>7.477057286243006E-07</v>
      </c>
      <c r="IM120">
        <v>-2.446628426827821E-10</v>
      </c>
      <c r="IN120">
        <v>-0.2036813970316619</v>
      </c>
      <c r="IO120">
        <v>-0.007460779758470672</v>
      </c>
      <c r="IP120">
        <v>0.0009378809001863145</v>
      </c>
      <c r="IQ120">
        <v>-1.681860573090938E-05</v>
      </c>
      <c r="IR120">
        <v>18</v>
      </c>
      <c r="IS120">
        <v>2242</v>
      </c>
      <c r="IT120">
        <v>1</v>
      </c>
      <c r="IU120">
        <v>24</v>
      </c>
      <c r="IV120">
        <v>2539</v>
      </c>
      <c r="IW120">
        <v>2539</v>
      </c>
      <c r="IX120">
        <v>0.817871</v>
      </c>
      <c r="IY120">
        <v>2.23511</v>
      </c>
      <c r="IZ120">
        <v>1.39648</v>
      </c>
      <c r="JA120">
        <v>2.33765</v>
      </c>
      <c r="JB120">
        <v>1.49536</v>
      </c>
      <c r="JC120">
        <v>2.28394</v>
      </c>
      <c r="JD120">
        <v>34.4408</v>
      </c>
      <c r="JE120">
        <v>14.5523</v>
      </c>
      <c r="JF120">
        <v>18</v>
      </c>
      <c r="JG120">
        <v>523.854</v>
      </c>
      <c r="JH120">
        <v>440.991</v>
      </c>
      <c r="JI120">
        <v>25.0002</v>
      </c>
      <c r="JJ120">
        <v>26.8884</v>
      </c>
      <c r="JK120">
        <v>30.0001</v>
      </c>
      <c r="JL120">
        <v>26.8359</v>
      </c>
      <c r="JM120">
        <v>26.7731</v>
      </c>
      <c r="JN120">
        <v>16.3957</v>
      </c>
      <c r="JO120">
        <v>28.6369</v>
      </c>
      <c r="JP120">
        <v>33.5491</v>
      </c>
      <c r="JQ120">
        <v>25</v>
      </c>
      <c r="JR120">
        <v>299.473</v>
      </c>
      <c r="JS120">
        <v>14.9235</v>
      </c>
      <c r="JT120">
        <v>100.546</v>
      </c>
      <c r="JU120">
        <v>100.635</v>
      </c>
    </row>
    <row r="121" spans="1:281">
      <c r="A121">
        <v>105</v>
      </c>
      <c r="B121">
        <v>1659114906.5</v>
      </c>
      <c r="C121">
        <v>2548.400000095367</v>
      </c>
      <c r="D121" t="s">
        <v>634</v>
      </c>
      <c r="E121" t="s">
        <v>635</v>
      </c>
      <c r="F121">
        <v>5</v>
      </c>
      <c r="G121" t="s">
        <v>619</v>
      </c>
      <c r="H121" t="s">
        <v>416</v>
      </c>
      <c r="I121">
        <v>1659114898.714286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319.2446454555014</v>
      </c>
      <c r="AK121">
        <v>308.9034969696969</v>
      </c>
      <c r="AL121">
        <v>-3.086756525393833</v>
      </c>
      <c r="AM121">
        <v>65.11702429361108</v>
      </c>
      <c r="AN121">
        <f>(AP121 - AO121 + DI121*1E3/(8.314*(DK121+273.15)) * AR121/DH121 * AQ121) * DH121/(100*CV121) * 1000/(1000 - AP121)</f>
        <v>0</v>
      </c>
      <c r="AO121">
        <v>14.87744672387058</v>
      </c>
      <c r="AP121">
        <v>23.04174242424241</v>
      </c>
      <c r="AQ121">
        <v>-8.047030433940916E-05</v>
      </c>
      <c r="AR121">
        <v>88.44605130014408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417</v>
      </c>
      <c r="AY121" t="s">
        <v>417</v>
      </c>
      <c r="AZ121">
        <v>0</v>
      </c>
      <c r="BA121">
        <v>0</v>
      </c>
      <c r="BB121">
        <f>1-AZ121/BA121</f>
        <v>0</v>
      </c>
      <c r="BC121">
        <v>0</v>
      </c>
      <c r="BD121" t="s">
        <v>417</v>
      </c>
      <c r="BE121" t="s">
        <v>417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418</v>
      </c>
      <c r="CY121">
        <v>2</v>
      </c>
      <c r="CZ121" t="b">
        <v>1</v>
      </c>
      <c r="DA121">
        <v>1659114898.714286</v>
      </c>
      <c r="DB121">
        <v>323.7083571428572</v>
      </c>
      <c r="DC121">
        <v>331.1036071428572</v>
      </c>
      <c r="DD121">
        <v>23.04233928571429</v>
      </c>
      <c r="DE121">
        <v>14.88383928571429</v>
      </c>
      <c r="DF121">
        <v>326.0653571428571</v>
      </c>
      <c r="DG121">
        <v>23.12498928571429</v>
      </c>
      <c r="DH121">
        <v>500.0639642857143</v>
      </c>
      <c r="DI121">
        <v>90.72104642857143</v>
      </c>
      <c r="DJ121">
        <v>0.09998270000000001</v>
      </c>
      <c r="DK121">
        <v>27.33478214285715</v>
      </c>
      <c r="DL121">
        <v>27.09685714285714</v>
      </c>
      <c r="DM121">
        <v>999.9000000000002</v>
      </c>
      <c r="DN121">
        <v>0</v>
      </c>
      <c r="DO121">
        <v>0</v>
      </c>
      <c r="DP121">
        <v>10008.15214285714</v>
      </c>
      <c r="DQ121">
        <v>0</v>
      </c>
      <c r="DR121">
        <v>7.475599999999998</v>
      </c>
      <c r="DS121">
        <v>-7.395229285714287</v>
      </c>
      <c r="DT121">
        <v>331.34325</v>
      </c>
      <c r="DU121">
        <v>336.1063214285714</v>
      </c>
      <c r="DV121">
        <v>8.15849</v>
      </c>
      <c r="DW121">
        <v>331.1036071428572</v>
      </c>
      <c r="DX121">
        <v>14.88383928571429</v>
      </c>
      <c r="DY121">
        <v>2.090424285714286</v>
      </c>
      <c r="DZ121">
        <v>1.3502775</v>
      </c>
      <c r="EA121">
        <v>18.14640714285714</v>
      </c>
      <c r="EB121">
        <v>11.37046785714286</v>
      </c>
      <c r="EC121">
        <v>1999.971785714286</v>
      </c>
      <c r="ED121">
        <v>0.9799965714285717</v>
      </c>
      <c r="EE121">
        <v>0.02000312857142858</v>
      </c>
      <c r="EF121">
        <v>0</v>
      </c>
      <c r="EG121">
        <v>785.9208571428572</v>
      </c>
      <c r="EH121">
        <v>5.00097</v>
      </c>
      <c r="EI121">
        <v>15721.725</v>
      </c>
      <c r="EJ121">
        <v>16707.32857142857</v>
      </c>
      <c r="EK121">
        <v>39.19599999999999</v>
      </c>
      <c r="EL121">
        <v>39.56199999999999</v>
      </c>
      <c r="EM121">
        <v>39.062</v>
      </c>
      <c r="EN121">
        <v>39.375</v>
      </c>
      <c r="EO121">
        <v>39.76992857142857</v>
      </c>
      <c r="EP121">
        <v>1955.061785714286</v>
      </c>
      <c r="EQ121">
        <v>39.90964285714286</v>
      </c>
      <c r="ER121">
        <v>0</v>
      </c>
      <c r="ES121">
        <v>1659114906.8</v>
      </c>
      <c r="ET121">
        <v>0</v>
      </c>
      <c r="EU121">
        <v>785.4673846153845</v>
      </c>
      <c r="EV121">
        <v>-47.00102566588819</v>
      </c>
      <c r="EW121">
        <v>-925.617094688053</v>
      </c>
      <c r="EX121">
        <v>15712.93461538461</v>
      </c>
      <c r="EY121">
        <v>15</v>
      </c>
      <c r="EZ121">
        <v>0</v>
      </c>
      <c r="FA121" t="s">
        <v>419</v>
      </c>
      <c r="FB121">
        <v>1658962562</v>
      </c>
      <c r="FC121">
        <v>1658962559</v>
      </c>
      <c r="FD121">
        <v>0</v>
      </c>
      <c r="FE121">
        <v>0.025</v>
      </c>
      <c r="FF121">
        <v>-0.013</v>
      </c>
      <c r="FG121">
        <v>-1.97</v>
      </c>
      <c r="FH121">
        <v>-0.111</v>
      </c>
      <c r="FI121">
        <v>420</v>
      </c>
      <c r="FJ121">
        <v>18</v>
      </c>
      <c r="FK121">
        <v>0.6899999999999999</v>
      </c>
      <c r="FL121">
        <v>0.5</v>
      </c>
      <c r="FM121">
        <v>-8.333485999999999</v>
      </c>
      <c r="FN121">
        <v>21.65294071294559</v>
      </c>
      <c r="FO121">
        <v>2.093522173530531</v>
      </c>
      <c r="FP121">
        <v>0</v>
      </c>
      <c r="FQ121">
        <v>787.8399411764706</v>
      </c>
      <c r="FR121">
        <v>-47.19776930295838</v>
      </c>
      <c r="FS121">
        <v>4.638410731509972</v>
      </c>
      <c r="FT121">
        <v>0</v>
      </c>
      <c r="FU121">
        <v>8.1552685</v>
      </c>
      <c r="FV121">
        <v>0.08227136960600001</v>
      </c>
      <c r="FW121">
        <v>0.009170148185825688</v>
      </c>
      <c r="FX121">
        <v>1</v>
      </c>
      <c r="FY121">
        <v>1</v>
      </c>
      <c r="FZ121">
        <v>3</v>
      </c>
      <c r="GA121" t="s">
        <v>426</v>
      </c>
      <c r="GB121">
        <v>2.98288</v>
      </c>
      <c r="GC121">
        <v>2.71559</v>
      </c>
      <c r="GD121">
        <v>0.0730739</v>
      </c>
      <c r="GE121">
        <v>0.0728809</v>
      </c>
      <c r="GF121">
        <v>0.104715</v>
      </c>
      <c r="GG121">
        <v>0.0752356</v>
      </c>
      <c r="GH121">
        <v>29324.9</v>
      </c>
      <c r="GI121">
        <v>29479.1</v>
      </c>
      <c r="GJ121">
        <v>29405.4</v>
      </c>
      <c r="GK121">
        <v>29407.5</v>
      </c>
      <c r="GL121">
        <v>34865.6</v>
      </c>
      <c r="GM121">
        <v>36155.6</v>
      </c>
      <c r="GN121">
        <v>41411.6</v>
      </c>
      <c r="GO121">
        <v>41900.3</v>
      </c>
      <c r="GP121">
        <v>1.96012</v>
      </c>
      <c r="GQ121">
        <v>1.89965</v>
      </c>
      <c r="GR121">
        <v>0.0920892</v>
      </c>
      <c r="GS121">
        <v>0</v>
      </c>
      <c r="GT121">
        <v>25.6014</v>
      </c>
      <c r="GU121">
        <v>999.9</v>
      </c>
      <c r="GV121">
        <v>44.5</v>
      </c>
      <c r="GW121">
        <v>30.2</v>
      </c>
      <c r="GX121">
        <v>21.1386</v>
      </c>
      <c r="GY121">
        <v>63.4627</v>
      </c>
      <c r="GZ121">
        <v>33.4095</v>
      </c>
      <c r="HA121">
        <v>1</v>
      </c>
      <c r="HB121">
        <v>-0.0344614</v>
      </c>
      <c r="HC121">
        <v>0.589477</v>
      </c>
      <c r="HD121">
        <v>20.3838</v>
      </c>
      <c r="HE121">
        <v>5.21609</v>
      </c>
      <c r="HF121">
        <v>12.0099</v>
      </c>
      <c r="HG121">
        <v>4.9892</v>
      </c>
      <c r="HH121">
        <v>3.28858</v>
      </c>
      <c r="HI121">
        <v>9999</v>
      </c>
      <c r="HJ121">
        <v>9999</v>
      </c>
      <c r="HK121">
        <v>9999</v>
      </c>
      <c r="HL121">
        <v>173</v>
      </c>
      <c r="HM121">
        <v>1.86711</v>
      </c>
      <c r="HN121">
        <v>1.86615</v>
      </c>
      <c r="HO121">
        <v>1.86563</v>
      </c>
      <c r="HP121">
        <v>1.86555</v>
      </c>
      <c r="HQ121">
        <v>1.86737</v>
      </c>
      <c r="HR121">
        <v>1.86991</v>
      </c>
      <c r="HS121">
        <v>1.86857</v>
      </c>
      <c r="HT121">
        <v>1.86996</v>
      </c>
      <c r="HU121">
        <v>0</v>
      </c>
      <c r="HV121">
        <v>0</v>
      </c>
      <c r="HW121">
        <v>0</v>
      </c>
      <c r="HX121">
        <v>0</v>
      </c>
      <c r="HY121" t="s">
        <v>421</v>
      </c>
      <c r="HZ121" t="s">
        <v>422</v>
      </c>
      <c r="IA121" t="s">
        <v>423</v>
      </c>
      <c r="IB121" t="s">
        <v>423</v>
      </c>
      <c r="IC121" t="s">
        <v>423</v>
      </c>
      <c r="ID121" t="s">
        <v>423</v>
      </c>
      <c r="IE121">
        <v>0</v>
      </c>
      <c r="IF121">
        <v>100</v>
      </c>
      <c r="IG121">
        <v>100</v>
      </c>
      <c r="IH121">
        <v>-2.305</v>
      </c>
      <c r="II121">
        <v>-0.0827</v>
      </c>
      <c r="IJ121">
        <v>-1.577111384215205</v>
      </c>
      <c r="IK121">
        <v>-0.002609718516926934</v>
      </c>
      <c r="IL121">
        <v>7.477057286243006E-07</v>
      </c>
      <c r="IM121">
        <v>-2.446628426827821E-10</v>
      </c>
      <c r="IN121">
        <v>-0.2036813970316619</v>
      </c>
      <c r="IO121">
        <v>-0.007460779758470672</v>
      </c>
      <c r="IP121">
        <v>0.0009378809001863145</v>
      </c>
      <c r="IQ121">
        <v>-1.681860573090938E-05</v>
      </c>
      <c r="IR121">
        <v>18</v>
      </c>
      <c r="IS121">
        <v>2242</v>
      </c>
      <c r="IT121">
        <v>1</v>
      </c>
      <c r="IU121">
        <v>24</v>
      </c>
      <c r="IV121">
        <v>2539.1</v>
      </c>
      <c r="IW121">
        <v>2539.1</v>
      </c>
      <c r="IX121">
        <v>0.786133</v>
      </c>
      <c r="IY121">
        <v>2.22778</v>
      </c>
      <c r="IZ121">
        <v>1.39648</v>
      </c>
      <c r="JA121">
        <v>2.33765</v>
      </c>
      <c r="JB121">
        <v>1.49536</v>
      </c>
      <c r="JC121">
        <v>2.39624</v>
      </c>
      <c r="JD121">
        <v>34.4408</v>
      </c>
      <c r="JE121">
        <v>14.5698</v>
      </c>
      <c r="JF121">
        <v>18</v>
      </c>
      <c r="JG121">
        <v>523.777</v>
      </c>
      <c r="JH121">
        <v>440.767</v>
      </c>
      <c r="JI121">
        <v>25.0003</v>
      </c>
      <c r="JJ121">
        <v>26.8906</v>
      </c>
      <c r="JK121">
        <v>30.0003</v>
      </c>
      <c r="JL121">
        <v>26.8364</v>
      </c>
      <c r="JM121">
        <v>26.7735</v>
      </c>
      <c r="JN121">
        <v>15.7476</v>
      </c>
      <c r="JO121">
        <v>28.6369</v>
      </c>
      <c r="JP121">
        <v>33.5491</v>
      </c>
      <c r="JQ121">
        <v>25</v>
      </c>
      <c r="JR121">
        <v>279.438</v>
      </c>
      <c r="JS121">
        <v>14.9296</v>
      </c>
      <c r="JT121">
        <v>100.545</v>
      </c>
      <c r="JU121">
        <v>100.636</v>
      </c>
    </row>
    <row r="122" spans="1:281">
      <c r="A122">
        <v>106</v>
      </c>
      <c r="B122">
        <v>1659114911.5</v>
      </c>
      <c r="C122">
        <v>2553.400000095367</v>
      </c>
      <c r="D122" t="s">
        <v>636</v>
      </c>
      <c r="E122" t="s">
        <v>637</v>
      </c>
      <c r="F122">
        <v>5</v>
      </c>
      <c r="G122" t="s">
        <v>619</v>
      </c>
      <c r="H122" t="s">
        <v>416</v>
      </c>
      <c r="I122">
        <v>1659114904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302.4635036231936</v>
      </c>
      <c r="AK122">
        <v>293.4643696969696</v>
      </c>
      <c r="AL122">
        <v>-3.088375325682785</v>
      </c>
      <c r="AM122">
        <v>65.11702429361108</v>
      </c>
      <c r="AN122">
        <f>(AP122 - AO122 + DI122*1E3/(8.314*(DK122+273.15)) * AR122/DH122 * AQ122) * DH122/(100*CV122) * 1000/(1000 - AP122)</f>
        <v>0</v>
      </c>
      <c r="AO122">
        <v>14.85587679002927</v>
      </c>
      <c r="AP122">
        <v>23.03134969696969</v>
      </c>
      <c r="AQ122">
        <v>-0.0001831608472633549</v>
      </c>
      <c r="AR122">
        <v>88.44605130014408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417</v>
      </c>
      <c r="AY122" t="s">
        <v>417</v>
      </c>
      <c r="AZ122">
        <v>0</v>
      </c>
      <c r="BA122">
        <v>0</v>
      </c>
      <c r="BB122">
        <f>1-AZ122/BA122</f>
        <v>0</v>
      </c>
      <c r="BC122">
        <v>0</v>
      </c>
      <c r="BD122" t="s">
        <v>417</v>
      </c>
      <c r="BE122" t="s">
        <v>417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418</v>
      </c>
      <c r="CY122">
        <v>2</v>
      </c>
      <c r="CZ122" t="b">
        <v>1</v>
      </c>
      <c r="DA122">
        <v>1659114904</v>
      </c>
      <c r="DB122">
        <v>307.8267777777778</v>
      </c>
      <c r="DC122">
        <v>313.5564814814815</v>
      </c>
      <c r="DD122">
        <v>23.04025925925926</v>
      </c>
      <c r="DE122">
        <v>14.87237407407408</v>
      </c>
      <c r="DF122">
        <v>310.1486296296297</v>
      </c>
      <c r="DG122">
        <v>23.12292592592593</v>
      </c>
      <c r="DH122">
        <v>500.0888148148148</v>
      </c>
      <c r="DI122">
        <v>90.72122592592595</v>
      </c>
      <c r="DJ122">
        <v>0.1000814814814815</v>
      </c>
      <c r="DK122">
        <v>27.33832592592592</v>
      </c>
      <c r="DL122">
        <v>27.10337037037037</v>
      </c>
      <c r="DM122">
        <v>999.9000000000001</v>
      </c>
      <c r="DN122">
        <v>0</v>
      </c>
      <c r="DO122">
        <v>0</v>
      </c>
      <c r="DP122">
        <v>9998.911111111111</v>
      </c>
      <c r="DQ122">
        <v>0</v>
      </c>
      <c r="DR122">
        <v>7.475599999999998</v>
      </c>
      <c r="DS122">
        <v>-5.729558888888888</v>
      </c>
      <c r="DT122">
        <v>315.0865555555556</v>
      </c>
      <c r="DU122">
        <v>318.2904074074074</v>
      </c>
      <c r="DV122">
        <v>8.167875185185185</v>
      </c>
      <c r="DW122">
        <v>313.5564814814815</v>
      </c>
      <c r="DX122">
        <v>14.87237407407408</v>
      </c>
      <c r="DY122">
        <v>2.09023962962963</v>
      </c>
      <c r="DZ122">
        <v>1.34924037037037</v>
      </c>
      <c r="EA122">
        <v>18.145</v>
      </c>
      <c r="EB122">
        <v>11.35886666666667</v>
      </c>
      <c r="EC122">
        <v>1999.972962962963</v>
      </c>
      <c r="ED122">
        <v>0.9799967777777779</v>
      </c>
      <c r="EE122">
        <v>0.02000292222222223</v>
      </c>
      <c r="EF122">
        <v>0</v>
      </c>
      <c r="EG122">
        <v>781.9504074074074</v>
      </c>
      <c r="EH122">
        <v>5.00097</v>
      </c>
      <c r="EI122">
        <v>15643.3037037037</v>
      </c>
      <c r="EJ122">
        <v>16707.33703703704</v>
      </c>
      <c r="EK122">
        <v>39.21733333333333</v>
      </c>
      <c r="EL122">
        <v>39.56199999999999</v>
      </c>
      <c r="EM122">
        <v>39.07133333333333</v>
      </c>
      <c r="EN122">
        <v>39.375</v>
      </c>
      <c r="EO122">
        <v>39.78674074074073</v>
      </c>
      <c r="EP122">
        <v>1955.062962962963</v>
      </c>
      <c r="EQ122">
        <v>39.90666666666667</v>
      </c>
      <c r="ER122">
        <v>0</v>
      </c>
      <c r="ES122">
        <v>1659114911.6</v>
      </c>
      <c r="ET122">
        <v>0</v>
      </c>
      <c r="EU122">
        <v>781.8973846153845</v>
      </c>
      <c r="EV122">
        <v>-42.93128204288458</v>
      </c>
      <c r="EW122">
        <v>-853.2888890096498</v>
      </c>
      <c r="EX122">
        <v>15641.88846153846</v>
      </c>
      <c r="EY122">
        <v>15</v>
      </c>
      <c r="EZ122">
        <v>0</v>
      </c>
      <c r="FA122" t="s">
        <v>419</v>
      </c>
      <c r="FB122">
        <v>1658962562</v>
      </c>
      <c r="FC122">
        <v>1658962559</v>
      </c>
      <c r="FD122">
        <v>0</v>
      </c>
      <c r="FE122">
        <v>0.025</v>
      </c>
      <c r="FF122">
        <v>-0.013</v>
      </c>
      <c r="FG122">
        <v>-1.97</v>
      </c>
      <c r="FH122">
        <v>-0.111</v>
      </c>
      <c r="FI122">
        <v>420</v>
      </c>
      <c r="FJ122">
        <v>18</v>
      </c>
      <c r="FK122">
        <v>0.6899999999999999</v>
      </c>
      <c r="FL122">
        <v>0.5</v>
      </c>
      <c r="FM122">
        <v>-6.946891249999998</v>
      </c>
      <c r="FN122">
        <v>19.10561482176363</v>
      </c>
      <c r="FO122">
        <v>1.842570271759245</v>
      </c>
      <c r="FP122">
        <v>0</v>
      </c>
      <c r="FQ122">
        <v>785.0657058823531</v>
      </c>
      <c r="FR122">
        <v>-45.65240640811717</v>
      </c>
      <c r="FS122">
        <v>4.489212118279398</v>
      </c>
      <c r="FT122">
        <v>0</v>
      </c>
      <c r="FU122">
        <v>8.162645000000001</v>
      </c>
      <c r="FV122">
        <v>0.1111972232645224</v>
      </c>
      <c r="FW122">
        <v>0.01208657292204875</v>
      </c>
      <c r="FX122">
        <v>0</v>
      </c>
      <c r="FY122">
        <v>0</v>
      </c>
      <c r="FZ122">
        <v>3</v>
      </c>
      <c r="GA122" t="s">
        <v>462</v>
      </c>
      <c r="GB122">
        <v>2.98259</v>
      </c>
      <c r="GC122">
        <v>2.71541</v>
      </c>
      <c r="GD122">
        <v>0.07005119999999999</v>
      </c>
      <c r="GE122">
        <v>0.0696061</v>
      </c>
      <c r="GF122">
        <v>0.104684</v>
      </c>
      <c r="GG122">
        <v>0.0752229</v>
      </c>
      <c r="GH122">
        <v>29420.6</v>
      </c>
      <c r="GI122">
        <v>29583.3</v>
      </c>
      <c r="GJ122">
        <v>29405.5</v>
      </c>
      <c r="GK122">
        <v>29407.7</v>
      </c>
      <c r="GL122">
        <v>34867.2</v>
      </c>
      <c r="GM122">
        <v>36156.3</v>
      </c>
      <c r="GN122">
        <v>41412.1</v>
      </c>
      <c r="GO122">
        <v>41900.7</v>
      </c>
      <c r="GP122">
        <v>1.9602</v>
      </c>
      <c r="GQ122">
        <v>1.89965</v>
      </c>
      <c r="GR122">
        <v>0.09258089999999999</v>
      </c>
      <c r="GS122">
        <v>0</v>
      </c>
      <c r="GT122">
        <v>25.6053</v>
      </c>
      <c r="GU122">
        <v>999.9</v>
      </c>
      <c r="GV122">
        <v>44.5</v>
      </c>
      <c r="GW122">
        <v>30.2</v>
      </c>
      <c r="GX122">
        <v>21.1399</v>
      </c>
      <c r="GY122">
        <v>63.8927</v>
      </c>
      <c r="GZ122">
        <v>33.8221</v>
      </c>
      <c r="HA122">
        <v>1</v>
      </c>
      <c r="HB122">
        <v>-0.0344182</v>
      </c>
      <c r="HC122">
        <v>0.591618</v>
      </c>
      <c r="HD122">
        <v>20.3837</v>
      </c>
      <c r="HE122">
        <v>5.21699</v>
      </c>
      <c r="HF122">
        <v>12.0099</v>
      </c>
      <c r="HG122">
        <v>4.98915</v>
      </c>
      <c r="HH122">
        <v>3.2886</v>
      </c>
      <c r="HI122">
        <v>9999</v>
      </c>
      <c r="HJ122">
        <v>9999</v>
      </c>
      <c r="HK122">
        <v>9999</v>
      </c>
      <c r="HL122">
        <v>173</v>
      </c>
      <c r="HM122">
        <v>1.86711</v>
      </c>
      <c r="HN122">
        <v>1.86615</v>
      </c>
      <c r="HO122">
        <v>1.86564</v>
      </c>
      <c r="HP122">
        <v>1.86554</v>
      </c>
      <c r="HQ122">
        <v>1.86738</v>
      </c>
      <c r="HR122">
        <v>1.8699</v>
      </c>
      <c r="HS122">
        <v>1.86859</v>
      </c>
      <c r="HT122">
        <v>1.86996</v>
      </c>
      <c r="HU122">
        <v>0</v>
      </c>
      <c r="HV122">
        <v>0</v>
      </c>
      <c r="HW122">
        <v>0</v>
      </c>
      <c r="HX122">
        <v>0</v>
      </c>
      <c r="HY122" t="s">
        <v>421</v>
      </c>
      <c r="HZ122" t="s">
        <v>422</v>
      </c>
      <c r="IA122" t="s">
        <v>423</v>
      </c>
      <c r="IB122" t="s">
        <v>423</v>
      </c>
      <c r="IC122" t="s">
        <v>423</v>
      </c>
      <c r="ID122" t="s">
        <v>423</v>
      </c>
      <c r="IE122">
        <v>0</v>
      </c>
      <c r="IF122">
        <v>100</v>
      </c>
      <c r="IG122">
        <v>100</v>
      </c>
      <c r="IH122">
        <v>-2.271</v>
      </c>
      <c r="II122">
        <v>-0.0828</v>
      </c>
      <c r="IJ122">
        <v>-1.577111384215205</v>
      </c>
      <c r="IK122">
        <v>-0.002609718516926934</v>
      </c>
      <c r="IL122">
        <v>7.477057286243006E-07</v>
      </c>
      <c r="IM122">
        <v>-2.446628426827821E-10</v>
      </c>
      <c r="IN122">
        <v>-0.2036813970316619</v>
      </c>
      <c r="IO122">
        <v>-0.007460779758470672</v>
      </c>
      <c r="IP122">
        <v>0.0009378809001863145</v>
      </c>
      <c r="IQ122">
        <v>-1.681860573090938E-05</v>
      </c>
      <c r="IR122">
        <v>18</v>
      </c>
      <c r="IS122">
        <v>2242</v>
      </c>
      <c r="IT122">
        <v>1</v>
      </c>
      <c r="IU122">
        <v>24</v>
      </c>
      <c r="IV122">
        <v>2539.2</v>
      </c>
      <c r="IW122">
        <v>2539.2</v>
      </c>
      <c r="IX122">
        <v>0.749512</v>
      </c>
      <c r="IY122">
        <v>2.23511</v>
      </c>
      <c r="IZ122">
        <v>1.39648</v>
      </c>
      <c r="JA122">
        <v>2.33765</v>
      </c>
      <c r="JB122">
        <v>1.49536</v>
      </c>
      <c r="JC122">
        <v>2.35229</v>
      </c>
      <c r="JD122">
        <v>34.4408</v>
      </c>
      <c r="JE122">
        <v>14.5611</v>
      </c>
      <c r="JF122">
        <v>18</v>
      </c>
      <c r="JG122">
        <v>523.842</v>
      </c>
      <c r="JH122">
        <v>440.781</v>
      </c>
      <c r="JI122">
        <v>25.0003</v>
      </c>
      <c r="JJ122">
        <v>26.8913</v>
      </c>
      <c r="JK122">
        <v>30.0003</v>
      </c>
      <c r="JL122">
        <v>26.8381</v>
      </c>
      <c r="JM122">
        <v>26.7753</v>
      </c>
      <c r="JN122">
        <v>15.0146</v>
      </c>
      <c r="JO122">
        <v>28.357</v>
      </c>
      <c r="JP122">
        <v>33.5491</v>
      </c>
      <c r="JQ122">
        <v>25</v>
      </c>
      <c r="JR122">
        <v>266.064</v>
      </c>
      <c r="JS122">
        <v>14.9397</v>
      </c>
      <c r="JT122">
        <v>100.546</v>
      </c>
      <c r="JU122">
        <v>100.637</v>
      </c>
    </row>
    <row r="123" spans="1:281">
      <c r="A123">
        <v>107</v>
      </c>
      <c r="B123">
        <v>1659114916.5</v>
      </c>
      <c r="C123">
        <v>2558.400000095367</v>
      </c>
      <c r="D123" t="s">
        <v>638</v>
      </c>
      <c r="E123" t="s">
        <v>639</v>
      </c>
      <c r="F123">
        <v>5</v>
      </c>
      <c r="G123" t="s">
        <v>619</v>
      </c>
      <c r="H123" t="s">
        <v>416</v>
      </c>
      <c r="I123">
        <v>1659114908.714286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285.6323773602755</v>
      </c>
      <c r="AK123">
        <v>278.0161272727273</v>
      </c>
      <c r="AL123">
        <v>-3.087381674793376</v>
      </c>
      <c r="AM123">
        <v>65.11702429361108</v>
      </c>
      <c r="AN123">
        <f>(AP123 - AO123 + DI123*1E3/(8.314*(DK123+273.15)) * AR123/DH123 * AQ123) * DH123/(100*CV123) * 1000/(1000 - AP123)</f>
        <v>0</v>
      </c>
      <c r="AO123">
        <v>14.86571618861782</v>
      </c>
      <c r="AP123">
        <v>23.03771939393939</v>
      </c>
      <c r="AQ123">
        <v>7.783358512226111E-05</v>
      </c>
      <c r="AR123">
        <v>88.44605130014408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417</v>
      </c>
      <c r="AY123" t="s">
        <v>417</v>
      </c>
      <c r="AZ123">
        <v>0</v>
      </c>
      <c r="BA123">
        <v>0</v>
      </c>
      <c r="BB123">
        <f>1-AZ123/BA123</f>
        <v>0</v>
      </c>
      <c r="BC123">
        <v>0</v>
      </c>
      <c r="BD123" t="s">
        <v>417</v>
      </c>
      <c r="BE123" t="s">
        <v>417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418</v>
      </c>
      <c r="CY123">
        <v>2</v>
      </c>
      <c r="CZ123" t="b">
        <v>1</v>
      </c>
      <c r="DA123">
        <v>1659114908.714286</v>
      </c>
      <c r="DB123">
        <v>293.5951428571428</v>
      </c>
      <c r="DC123">
        <v>297.9483571428572</v>
      </c>
      <c r="DD123">
        <v>23.038075</v>
      </c>
      <c r="DE123">
        <v>14.86765</v>
      </c>
      <c r="DF123">
        <v>295.8851785714286</v>
      </c>
      <c r="DG123">
        <v>23.12076785714285</v>
      </c>
      <c r="DH123">
        <v>500.0616785714286</v>
      </c>
      <c r="DI123">
        <v>90.72134285714286</v>
      </c>
      <c r="DJ123">
        <v>0.1000051035714286</v>
      </c>
      <c r="DK123">
        <v>27.34149285714286</v>
      </c>
      <c r="DL123">
        <v>27.11147857142857</v>
      </c>
      <c r="DM123">
        <v>999.9000000000002</v>
      </c>
      <c r="DN123">
        <v>0</v>
      </c>
      <c r="DO123">
        <v>0</v>
      </c>
      <c r="DP123">
        <v>9995.663571428571</v>
      </c>
      <c r="DQ123">
        <v>0</v>
      </c>
      <c r="DR123">
        <v>7.475599999999998</v>
      </c>
      <c r="DS123">
        <v>-4.353144285714286</v>
      </c>
      <c r="DT123">
        <v>300.5186071428571</v>
      </c>
      <c r="DU123">
        <v>302.4450714285715</v>
      </c>
      <c r="DV123">
        <v>8.170408214285715</v>
      </c>
      <c r="DW123">
        <v>297.9483571428572</v>
      </c>
      <c r="DX123">
        <v>14.86765</v>
      </c>
      <c r="DY123">
        <v>2.090044285714286</v>
      </c>
      <c r="DZ123">
        <v>1.348813571428572</v>
      </c>
      <c r="EA123">
        <v>18.14351071428571</v>
      </c>
      <c r="EB123">
        <v>11.35410357142857</v>
      </c>
      <c r="EC123">
        <v>1999.985357142858</v>
      </c>
      <c r="ED123">
        <v>0.9799970000000001</v>
      </c>
      <c r="EE123">
        <v>0.02000270000000001</v>
      </c>
      <c r="EF123">
        <v>0</v>
      </c>
      <c r="EG123">
        <v>778.8371428571428</v>
      </c>
      <c r="EH123">
        <v>5.00097</v>
      </c>
      <c r="EI123">
        <v>15580.75714285714</v>
      </c>
      <c r="EJ123">
        <v>16707.44285714286</v>
      </c>
      <c r="EK123">
        <v>39.2275</v>
      </c>
      <c r="EL123">
        <v>39.56199999999999</v>
      </c>
      <c r="EM123">
        <v>39.07099999999999</v>
      </c>
      <c r="EN123">
        <v>39.375</v>
      </c>
      <c r="EO123">
        <v>39.80092857142857</v>
      </c>
      <c r="EP123">
        <v>1955.075357142857</v>
      </c>
      <c r="EQ123">
        <v>39.90428571428572</v>
      </c>
      <c r="ER123">
        <v>0</v>
      </c>
      <c r="ES123">
        <v>1659114916.4</v>
      </c>
      <c r="ET123">
        <v>0</v>
      </c>
      <c r="EU123">
        <v>778.7208076923077</v>
      </c>
      <c r="EV123">
        <v>-37.30738459497117</v>
      </c>
      <c r="EW123">
        <v>-748.5743588793079</v>
      </c>
      <c r="EX123">
        <v>15578.15384615385</v>
      </c>
      <c r="EY123">
        <v>15</v>
      </c>
      <c r="EZ123">
        <v>0</v>
      </c>
      <c r="FA123" t="s">
        <v>419</v>
      </c>
      <c r="FB123">
        <v>1658962562</v>
      </c>
      <c r="FC123">
        <v>1658962559</v>
      </c>
      <c r="FD123">
        <v>0</v>
      </c>
      <c r="FE123">
        <v>0.025</v>
      </c>
      <c r="FF123">
        <v>-0.013</v>
      </c>
      <c r="FG123">
        <v>-1.97</v>
      </c>
      <c r="FH123">
        <v>-0.111</v>
      </c>
      <c r="FI123">
        <v>420</v>
      </c>
      <c r="FJ123">
        <v>18</v>
      </c>
      <c r="FK123">
        <v>0.6899999999999999</v>
      </c>
      <c r="FL123">
        <v>0.5</v>
      </c>
      <c r="FM123">
        <v>-5.302049999999999</v>
      </c>
      <c r="FN123">
        <v>17.72271574912889</v>
      </c>
      <c r="FO123">
        <v>1.748579483063393</v>
      </c>
      <c r="FP123">
        <v>0</v>
      </c>
      <c r="FQ123">
        <v>781.2098529411766</v>
      </c>
      <c r="FR123">
        <v>-41.05165776034286</v>
      </c>
      <c r="FS123">
        <v>4.047155174661026</v>
      </c>
      <c r="FT123">
        <v>0</v>
      </c>
      <c r="FU123">
        <v>8.166637317073171</v>
      </c>
      <c r="FV123">
        <v>0.06434132404181472</v>
      </c>
      <c r="FW123">
        <v>0.01158661423312577</v>
      </c>
      <c r="FX123">
        <v>1</v>
      </c>
      <c r="FY123">
        <v>1</v>
      </c>
      <c r="FZ123">
        <v>3</v>
      </c>
      <c r="GA123" t="s">
        <v>426</v>
      </c>
      <c r="GB123">
        <v>2.9829</v>
      </c>
      <c r="GC123">
        <v>2.71576</v>
      </c>
      <c r="GD123">
        <v>0.0669661</v>
      </c>
      <c r="GE123">
        <v>0.0662668</v>
      </c>
      <c r="GF123">
        <v>0.104705</v>
      </c>
      <c r="GG123">
        <v>0.07536420000000001</v>
      </c>
      <c r="GH123">
        <v>29518</v>
      </c>
      <c r="GI123">
        <v>29689.1</v>
      </c>
      <c r="GJ123">
        <v>29405.3</v>
      </c>
      <c r="GK123">
        <v>29407.3</v>
      </c>
      <c r="GL123">
        <v>34866</v>
      </c>
      <c r="GM123">
        <v>36150.4</v>
      </c>
      <c r="GN123">
        <v>41411.8</v>
      </c>
      <c r="GO123">
        <v>41900.3</v>
      </c>
      <c r="GP123">
        <v>1.96028</v>
      </c>
      <c r="GQ123">
        <v>1.8996</v>
      </c>
      <c r="GR123">
        <v>0.0926107</v>
      </c>
      <c r="GS123">
        <v>0</v>
      </c>
      <c r="GT123">
        <v>25.6095</v>
      </c>
      <c r="GU123">
        <v>999.9</v>
      </c>
      <c r="GV123">
        <v>44.4</v>
      </c>
      <c r="GW123">
        <v>30.2</v>
      </c>
      <c r="GX123">
        <v>21.092</v>
      </c>
      <c r="GY123">
        <v>63.7527</v>
      </c>
      <c r="GZ123">
        <v>33.2612</v>
      </c>
      <c r="HA123">
        <v>1</v>
      </c>
      <c r="HB123">
        <v>-0.0342505</v>
      </c>
      <c r="HC123">
        <v>0.593736</v>
      </c>
      <c r="HD123">
        <v>20.3838</v>
      </c>
      <c r="HE123">
        <v>5.21684</v>
      </c>
      <c r="HF123">
        <v>12.0099</v>
      </c>
      <c r="HG123">
        <v>4.98925</v>
      </c>
      <c r="HH123">
        <v>3.2886</v>
      </c>
      <c r="HI123">
        <v>9999</v>
      </c>
      <c r="HJ123">
        <v>9999</v>
      </c>
      <c r="HK123">
        <v>9999</v>
      </c>
      <c r="HL123">
        <v>173</v>
      </c>
      <c r="HM123">
        <v>1.86709</v>
      </c>
      <c r="HN123">
        <v>1.86615</v>
      </c>
      <c r="HO123">
        <v>1.86567</v>
      </c>
      <c r="HP123">
        <v>1.86554</v>
      </c>
      <c r="HQ123">
        <v>1.86738</v>
      </c>
      <c r="HR123">
        <v>1.86989</v>
      </c>
      <c r="HS123">
        <v>1.86859</v>
      </c>
      <c r="HT123">
        <v>1.86996</v>
      </c>
      <c r="HU123">
        <v>0</v>
      </c>
      <c r="HV123">
        <v>0</v>
      </c>
      <c r="HW123">
        <v>0</v>
      </c>
      <c r="HX123">
        <v>0</v>
      </c>
      <c r="HY123" t="s">
        <v>421</v>
      </c>
      <c r="HZ123" t="s">
        <v>422</v>
      </c>
      <c r="IA123" t="s">
        <v>423</v>
      </c>
      <c r="IB123" t="s">
        <v>423</v>
      </c>
      <c r="IC123" t="s">
        <v>423</v>
      </c>
      <c r="ID123" t="s">
        <v>423</v>
      </c>
      <c r="IE123">
        <v>0</v>
      </c>
      <c r="IF123">
        <v>100</v>
      </c>
      <c r="IG123">
        <v>100</v>
      </c>
      <c r="IH123">
        <v>-2.237</v>
      </c>
      <c r="II123">
        <v>-0.0827</v>
      </c>
      <c r="IJ123">
        <v>-1.577111384215205</v>
      </c>
      <c r="IK123">
        <v>-0.002609718516926934</v>
      </c>
      <c r="IL123">
        <v>7.477057286243006E-07</v>
      </c>
      <c r="IM123">
        <v>-2.446628426827821E-10</v>
      </c>
      <c r="IN123">
        <v>-0.2036813970316619</v>
      </c>
      <c r="IO123">
        <v>-0.007460779758470672</v>
      </c>
      <c r="IP123">
        <v>0.0009378809001863145</v>
      </c>
      <c r="IQ123">
        <v>-1.681860573090938E-05</v>
      </c>
      <c r="IR123">
        <v>18</v>
      </c>
      <c r="IS123">
        <v>2242</v>
      </c>
      <c r="IT123">
        <v>1</v>
      </c>
      <c r="IU123">
        <v>24</v>
      </c>
      <c r="IV123">
        <v>2539.2</v>
      </c>
      <c r="IW123">
        <v>2539.3</v>
      </c>
      <c r="IX123">
        <v>0.717773</v>
      </c>
      <c r="IY123">
        <v>2.23999</v>
      </c>
      <c r="IZ123">
        <v>1.39771</v>
      </c>
      <c r="JA123">
        <v>2.33643</v>
      </c>
      <c r="JB123">
        <v>1.49536</v>
      </c>
      <c r="JC123">
        <v>2.34375</v>
      </c>
      <c r="JD123">
        <v>34.4408</v>
      </c>
      <c r="JE123">
        <v>14.5611</v>
      </c>
      <c r="JF123">
        <v>18</v>
      </c>
      <c r="JG123">
        <v>523.891</v>
      </c>
      <c r="JH123">
        <v>440.754</v>
      </c>
      <c r="JI123">
        <v>25.0003</v>
      </c>
      <c r="JJ123">
        <v>26.8929</v>
      </c>
      <c r="JK123">
        <v>30.0003</v>
      </c>
      <c r="JL123">
        <v>26.8381</v>
      </c>
      <c r="JM123">
        <v>26.7758</v>
      </c>
      <c r="JN123">
        <v>14.3569</v>
      </c>
      <c r="JO123">
        <v>28.357</v>
      </c>
      <c r="JP123">
        <v>33.1771</v>
      </c>
      <c r="JQ123">
        <v>25</v>
      </c>
      <c r="JR123">
        <v>246.029</v>
      </c>
      <c r="JS123">
        <v>14.942</v>
      </c>
      <c r="JT123">
        <v>100.545</v>
      </c>
      <c r="JU123">
        <v>100.636</v>
      </c>
    </row>
    <row r="124" spans="1:281">
      <c r="A124">
        <v>108</v>
      </c>
      <c r="B124">
        <v>1659114921.5</v>
      </c>
      <c r="C124">
        <v>2563.400000095367</v>
      </c>
      <c r="D124" t="s">
        <v>640</v>
      </c>
      <c r="E124" t="s">
        <v>641</v>
      </c>
      <c r="F124">
        <v>5</v>
      </c>
      <c r="G124" t="s">
        <v>619</v>
      </c>
      <c r="H124" t="s">
        <v>416</v>
      </c>
      <c r="I124">
        <v>1659114914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268.8393407974636</v>
      </c>
      <c r="AK124">
        <v>262.585393939394</v>
      </c>
      <c r="AL124">
        <v>-3.084313050787575</v>
      </c>
      <c r="AM124">
        <v>65.11702429361108</v>
      </c>
      <c r="AN124">
        <f>(AP124 - AO124 + DI124*1E3/(8.314*(DK124+273.15)) * AR124/DH124 * AQ124) * DH124/(100*CV124) * 1000/(1000 - AP124)</f>
        <v>0</v>
      </c>
      <c r="AO124">
        <v>14.89418268194514</v>
      </c>
      <c r="AP124">
        <v>23.04607030303029</v>
      </c>
      <c r="AQ124">
        <v>0.000111247027729853</v>
      </c>
      <c r="AR124">
        <v>88.44605130014408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417</v>
      </c>
      <c r="AY124" t="s">
        <v>417</v>
      </c>
      <c r="AZ124">
        <v>0</v>
      </c>
      <c r="BA124">
        <v>0</v>
      </c>
      <c r="BB124">
        <f>1-AZ124/BA124</f>
        <v>0</v>
      </c>
      <c r="BC124">
        <v>0</v>
      </c>
      <c r="BD124" t="s">
        <v>417</v>
      </c>
      <c r="BE124" t="s">
        <v>417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418</v>
      </c>
      <c r="CY124">
        <v>2</v>
      </c>
      <c r="CZ124" t="b">
        <v>1</v>
      </c>
      <c r="DA124">
        <v>1659114914</v>
      </c>
      <c r="DB124">
        <v>277.6458518518518</v>
      </c>
      <c r="DC124">
        <v>280.4538148148148</v>
      </c>
      <c r="DD124">
        <v>23.03805925925926</v>
      </c>
      <c r="DE124">
        <v>14.87283333333333</v>
      </c>
      <c r="DF124">
        <v>279.9001111111111</v>
      </c>
      <c r="DG124">
        <v>23.12074814814815</v>
      </c>
      <c r="DH124">
        <v>500.0572592592592</v>
      </c>
      <c r="DI124">
        <v>90.7214</v>
      </c>
      <c r="DJ124">
        <v>0.1000142925925926</v>
      </c>
      <c r="DK124">
        <v>27.34315925925926</v>
      </c>
      <c r="DL124">
        <v>27.11606666666666</v>
      </c>
      <c r="DM124">
        <v>999.9000000000001</v>
      </c>
      <c r="DN124">
        <v>0</v>
      </c>
      <c r="DO124">
        <v>0</v>
      </c>
      <c r="DP124">
        <v>9993.857037037038</v>
      </c>
      <c r="DQ124">
        <v>0</v>
      </c>
      <c r="DR124">
        <v>7.475599999999998</v>
      </c>
      <c r="DS124">
        <v>-2.807800703703704</v>
      </c>
      <c r="DT124">
        <v>284.1932592592593</v>
      </c>
      <c r="DU124">
        <v>284.6877037037037</v>
      </c>
      <c r="DV124">
        <v>8.165207407407408</v>
      </c>
      <c r="DW124">
        <v>280.4538148148148</v>
      </c>
      <c r="DX124">
        <v>14.87283333333333</v>
      </c>
      <c r="DY124">
        <v>2.090043333333333</v>
      </c>
      <c r="DZ124">
        <v>1.349284074074074</v>
      </c>
      <c r="EA124">
        <v>18.1435037037037</v>
      </c>
      <c r="EB124">
        <v>11.35937037037037</v>
      </c>
      <c r="EC124">
        <v>1999.985555555555</v>
      </c>
      <c r="ED124">
        <v>0.9799970000000001</v>
      </c>
      <c r="EE124">
        <v>0.02000270000000001</v>
      </c>
      <c r="EF124">
        <v>0</v>
      </c>
      <c r="EG124">
        <v>775.7911111111111</v>
      </c>
      <c r="EH124">
        <v>5.00097</v>
      </c>
      <c r="EI124">
        <v>15520.09259259259</v>
      </c>
      <c r="EJ124">
        <v>16707.45185185185</v>
      </c>
      <c r="EK124">
        <v>39.236</v>
      </c>
      <c r="EL124">
        <v>39.56199999999999</v>
      </c>
      <c r="EM124">
        <v>39.08066666666667</v>
      </c>
      <c r="EN124">
        <v>39.375</v>
      </c>
      <c r="EO124">
        <v>39.8074074074074</v>
      </c>
      <c r="EP124">
        <v>1955.075555555555</v>
      </c>
      <c r="EQ124">
        <v>39.90444444444444</v>
      </c>
      <c r="ER124">
        <v>0</v>
      </c>
      <c r="ES124">
        <v>1659114921.2</v>
      </c>
      <c r="ET124">
        <v>0</v>
      </c>
      <c r="EU124">
        <v>775.9752307692307</v>
      </c>
      <c r="EV124">
        <v>-30.68581195720273</v>
      </c>
      <c r="EW124">
        <v>-618.9367525213495</v>
      </c>
      <c r="EX124">
        <v>15523.54230769231</v>
      </c>
      <c r="EY124">
        <v>15</v>
      </c>
      <c r="EZ124">
        <v>0</v>
      </c>
      <c r="FA124" t="s">
        <v>419</v>
      </c>
      <c r="FB124">
        <v>1658962562</v>
      </c>
      <c r="FC124">
        <v>1658962559</v>
      </c>
      <c r="FD124">
        <v>0</v>
      </c>
      <c r="FE124">
        <v>0.025</v>
      </c>
      <c r="FF124">
        <v>-0.013</v>
      </c>
      <c r="FG124">
        <v>-1.97</v>
      </c>
      <c r="FH124">
        <v>-0.111</v>
      </c>
      <c r="FI124">
        <v>420</v>
      </c>
      <c r="FJ124">
        <v>18</v>
      </c>
      <c r="FK124">
        <v>0.6899999999999999</v>
      </c>
      <c r="FL124">
        <v>0.5</v>
      </c>
      <c r="FM124">
        <v>-3.826101390243902</v>
      </c>
      <c r="FN124">
        <v>17.51404076655052</v>
      </c>
      <c r="FO124">
        <v>1.727192853533675</v>
      </c>
      <c r="FP124">
        <v>0</v>
      </c>
      <c r="FQ124">
        <v>777.7558235294118</v>
      </c>
      <c r="FR124">
        <v>-34.68803667516448</v>
      </c>
      <c r="FS124">
        <v>3.430428514396924</v>
      </c>
      <c r="FT124">
        <v>0</v>
      </c>
      <c r="FU124">
        <v>8.165598292682926</v>
      </c>
      <c r="FV124">
        <v>-0.0571630662020662</v>
      </c>
      <c r="FW124">
        <v>0.01307769090948755</v>
      </c>
      <c r="FX124">
        <v>1</v>
      </c>
      <c r="FY124">
        <v>1</v>
      </c>
      <c r="FZ124">
        <v>3</v>
      </c>
      <c r="GA124" t="s">
        <v>426</v>
      </c>
      <c r="GB124">
        <v>2.98265</v>
      </c>
      <c r="GC124">
        <v>2.71561</v>
      </c>
      <c r="GD124">
        <v>0.0638174</v>
      </c>
      <c r="GE124">
        <v>0.0628715</v>
      </c>
      <c r="GF124">
        <v>0.104728</v>
      </c>
      <c r="GG124">
        <v>0.0753161</v>
      </c>
      <c r="GH124">
        <v>29617.8</v>
      </c>
      <c r="GI124">
        <v>29797.2</v>
      </c>
      <c r="GJ124">
        <v>29405.6</v>
      </c>
      <c r="GK124">
        <v>29407.5</v>
      </c>
      <c r="GL124">
        <v>34865.4</v>
      </c>
      <c r="GM124">
        <v>36152.4</v>
      </c>
      <c r="GN124">
        <v>41412.2</v>
      </c>
      <c r="GO124">
        <v>41900.5</v>
      </c>
      <c r="GP124">
        <v>1.96012</v>
      </c>
      <c r="GQ124">
        <v>1.8993</v>
      </c>
      <c r="GR124">
        <v>0.09149690000000001</v>
      </c>
      <c r="GS124">
        <v>0</v>
      </c>
      <c r="GT124">
        <v>25.6123</v>
      </c>
      <c r="GU124">
        <v>999.9</v>
      </c>
      <c r="GV124">
        <v>44.4</v>
      </c>
      <c r="GW124">
        <v>30.2</v>
      </c>
      <c r="GX124">
        <v>21.0921</v>
      </c>
      <c r="GY124">
        <v>63.7327</v>
      </c>
      <c r="GZ124">
        <v>33.5697</v>
      </c>
      <c r="HA124">
        <v>1</v>
      </c>
      <c r="HB124">
        <v>-0.0340473</v>
      </c>
      <c r="HC124">
        <v>0.592919</v>
      </c>
      <c r="HD124">
        <v>20.3839</v>
      </c>
      <c r="HE124">
        <v>5.21639</v>
      </c>
      <c r="HF124">
        <v>12.0099</v>
      </c>
      <c r="HG124">
        <v>4.98915</v>
      </c>
      <c r="HH124">
        <v>3.28845</v>
      </c>
      <c r="HI124">
        <v>9999</v>
      </c>
      <c r="HJ124">
        <v>9999</v>
      </c>
      <c r="HK124">
        <v>9999</v>
      </c>
      <c r="HL124">
        <v>173</v>
      </c>
      <c r="HM124">
        <v>1.8671</v>
      </c>
      <c r="HN124">
        <v>1.86615</v>
      </c>
      <c r="HO124">
        <v>1.86564</v>
      </c>
      <c r="HP124">
        <v>1.86555</v>
      </c>
      <c r="HQ124">
        <v>1.86737</v>
      </c>
      <c r="HR124">
        <v>1.86989</v>
      </c>
      <c r="HS124">
        <v>1.86858</v>
      </c>
      <c r="HT124">
        <v>1.86996</v>
      </c>
      <c r="HU124">
        <v>0</v>
      </c>
      <c r="HV124">
        <v>0</v>
      </c>
      <c r="HW124">
        <v>0</v>
      </c>
      <c r="HX124">
        <v>0</v>
      </c>
      <c r="HY124" t="s">
        <v>421</v>
      </c>
      <c r="HZ124" t="s">
        <v>422</v>
      </c>
      <c r="IA124" t="s">
        <v>423</v>
      </c>
      <c r="IB124" t="s">
        <v>423</v>
      </c>
      <c r="IC124" t="s">
        <v>423</v>
      </c>
      <c r="ID124" t="s">
        <v>423</v>
      </c>
      <c r="IE124">
        <v>0</v>
      </c>
      <c r="IF124">
        <v>100</v>
      </c>
      <c r="IG124">
        <v>100</v>
      </c>
      <c r="IH124">
        <v>-2.203</v>
      </c>
      <c r="II124">
        <v>-0.08260000000000001</v>
      </c>
      <c r="IJ124">
        <v>-1.577111384215205</v>
      </c>
      <c r="IK124">
        <v>-0.002609718516926934</v>
      </c>
      <c r="IL124">
        <v>7.477057286243006E-07</v>
      </c>
      <c r="IM124">
        <v>-2.446628426827821E-10</v>
      </c>
      <c r="IN124">
        <v>-0.2036813970316619</v>
      </c>
      <c r="IO124">
        <v>-0.007460779758470672</v>
      </c>
      <c r="IP124">
        <v>0.0009378809001863145</v>
      </c>
      <c r="IQ124">
        <v>-1.681860573090938E-05</v>
      </c>
      <c r="IR124">
        <v>18</v>
      </c>
      <c r="IS124">
        <v>2242</v>
      </c>
      <c r="IT124">
        <v>1</v>
      </c>
      <c r="IU124">
        <v>24</v>
      </c>
      <c r="IV124">
        <v>2539.3</v>
      </c>
      <c r="IW124">
        <v>2539.4</v>
      </c>
      <c r="IX124">
        <v>0.679932</v>
      </c>
      <c r="IY124">
        <v>2.23145</v>
      </c>
      <c r="IZ124">
        <v>1.39648</v>
      </c>
      <c r="JA124">
        <v>2.33643</v>
      </c>
      <c r="JB124">
        <v>1.49536</v>
      </c>
      <c r="JC124">
        <v>2.39136</v>
      </c>
      <c r="JD124">
        <v>34.4408</v>
      </c>
      <c r="JE124">
        <v>14.5698</v>
      </c>
      <c r="JF124">
        <v>18</v>
      </c>
      <c r="JG124">
        <v>523.812</v>
      </c>
      <c r="JH124">
        <v>440.586</v>
      </c>
      <c r="JI124">
        <v>25</v>
      </c>
      <c r="JJ124">
        <v>26.8947</v>
      </c>
      <c r="JK124">
        <v>30.0002</v>
      </c>
      <c r="JL124">
        <v>26.8404</v>
      </c>
      <c r="JM124">
        <v>26.7775</v>
      </c>
      <c r="JN124">
        <v>13.6061</v>
      </c>
      <c r="JO124">
        <v>28.357</v>
      </c>
      <c r="JP124">
        <v>33.1771</v>
      </c>
      <c r="JQ124">
        <v>25</v>
      </c>
      <c r="JR124">
        <v>232.598</v>
      </c>
      <c r="JS124">
        <v>14.9394</v>
      </c>
      <c r="JT124">
        <v>100.546</v>
      </c>
      <c r="JU124">
        <v>100.636</v>
      </c>
    </row>
    <row r="125" spans="1:281">
      <c r="A125">
        <v>109</v>
      </c>
      <c r="B125">
        <v>1659114926.5</v>
      </c>
      <c r="C125">
        <v>2568.400000095367</v>
      </c>
      <c r="D125" t="s">
        <v>642</v>
      </c>
      <c r="E125" t="s">
        <v>643</v>
      </c>
      <c r="F125">
        <v>5</v>
      </c>
      <c r="G125" t="s">
        <v>619</v>
      </c>
      <c r="H125" t="s">
        <v>416</v>
      </c>
      <c r="I125">
        <v>1659114918.714286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252.1112815585612</v>
      </c>
      <c r="AK125">
        <v>247.1958484848485</v>
      </c>
      <c r="AL125">
        <v>-3.085414636557012</v>
      </c>
      <c r="AM125">
        <v>65.11702429361108</v>
      </c>
      <c r="AN125">
        <f>(AP125 - AO125 + DI125*1E3/(8.314*(DK125+273.15)) * AR125/DH125 * AQ125) * DH125/(100*CV125) * 1000/(1000 - AP125)</f>
        <v>0</v>
      </c>
      <c r="AO125">
        <v>14.87638775754354</v>
      </c>
      <c r="AP125">
        <v>23.0414612121212</v>
      </c>
      <c r="AQ125">
        <v>-6.085306858040658E-05</v>
      </c>
      <c r="AR125">
        <v>88.44605130014408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417</v>
      </c>
      <c r="AY125" t="s">
        <v>417</v>
      </c>
      <c r="AZ125">
        <v>0</v>
      </c>
      <c r="BA125">
        <v>0</v>
      </c>
      <c r="BB125">
        <f>1-AZ125/BA125</f>
        <v>0</v>
      </c>
      <c r="BC125">
        <v>0</v>
      </c>
      <c r="BD125" t="s">
        <v>417</v>
      </c>
      <c r="BE125" t="s">
        <v>417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418</v>
      </c>
      <c r="CY125">
        <v>2</v>
      </c>
      <c r="CZ125" t="b">
        <v>1</v>
      </c>
      <c r="DA125">
        <v>1659114918.714286</v>
      </c>
      <c r="DB125">
        <v>263.4395714285714</v>
      </c>
      <c r="DC125">
        <v>264.85625</v>
      </c>
      <c r="DD125">
        <v>23.04016785714285</v>
      </c>
      <c r="DE125">
        <v>14.87875</v>
      </c>
      <c r="DF125">
        <v>265.6616785714286</v>
      </c>
      <c r="DG125">
        <v>23.12283928571429</v>
      </c>
      <c r="DH125">
        <v>500.0654999999999</v>
      </c>
      <c r="DI125">
        <v>90.72147499999998</v>
      </c>
      <c r="DJ125">
        <v>0.09998931071428571</v>
      </c>
      <c r="DK125">
        <v>27.34278928571428</v>
      </c>
      <c r="DL125">
        <v>27.11519642857143</v>
      </c>
      <c r="DM125">
        <v>999.9000000000002</v>
      </c>
      <c r="DN125">
        <v>0</v>
      </c>
      <c r="DO125">
        <v>0</v>
      </c>
      <c r="DP125">
        <v>10001.08821428572</v>
      </c>
      <c r="DQ125">
        <v>0</v>
      </c>
      <c r="DR125">
        <v>7.475599999999998</v>
      </c>
      <c r="DS125">
        <v>-1.416534507142857</v>
      </c>
      <c r="DT125">
        <v>269.6524642857143</v>
      </c>
      <c r="DU125">
        <v>268.8563928571429</v>
      </c>
      <c r="DV125">
        <v>8.161405714285715</v>
      </c>
      <c r="DW125">
        <v>264.85625</v>
      </c>
      <c r="DX125">
        <v>14.87875</v>
      </c>
      <c r="DY125">
        <v>2.090237142857143</v>
      </c>
      <c r="DZ125">
        <v>1.349822142857143</v>
      </c>
      <c r="EA125">
        <v>18.14498214285714</v>
      </c>
      <c r="EB125">
        <v>11.36537857142858</v>
      </c>
      <c r="EC125">
        <v>1999.992142857143</v>
      </c>
      <c r="ED125">
        <v>0.9799970000000001</v>
      </c>
      <c r="EE125">
        <v>0.02000270000000001</v>
      </c>
      <c r="EF125">
        <v>0</v>
      </c>
      <c r="EG125">
        <v>773.6426785714284</v>
      </c>
      <c r="EH125">
        <v>5.00097</v>
      </c>
      <c r="EI125">
        <v>15477.00714285714</v>
      </c>
      <c r="EJ125">
        <v>16707.51071428571</v>
      </c>
      <c r="EK125">
        <v>39.23200000000001</v>
      </c>
      <c r="EL125">
        <v>39.56199999999999</v>
      </c>
      <c r="EM125">
        <v>39.0755</v>
      </c>
      <c r="EN125">
        <v>39.375</v>
      </c>
      <c r="EO125">
        <v>39.80757142857142</v>
      </c>
      <c r="EP125">
        <v>1955.082142857142</v>
      </c>
      <c r="EQ125">
        <v>39.90714285714286</v>
      </c>
      <c r="ER125">
        <v>0</v>
      </c>
      <c r="ES125">
        <v>1659114926.6</v>
      </c>
      <c r="ET125">
        <v>0</v>
      </c>
      <c r="EU125">
        <v>773.40072</v>
      </c>
      <c r="EV125">
        <v>-22.82500000933078</v>
      </c>
      <c r="EW125">
        <v>-464.261539186753</v>
      </c>
      <c r="EX125">
        <v>15471.684</v>
      </c>
      <c r="EY125">
        <v>15</v>
      </c>
      <c r="EZ125">
        <v>0</v>
      </c>
      <c r="FA125" t="s">
        <v>419</v>
      </c>
      <c r="FB125">
        <v>1658962562</v>
      </c>
      <c r="FC125">
        <v>1658962559</v>
      </c>
      <c r="FD125">
        <v>0</v>
      </c>
      <c r="FE125">
        <v>0.025</v>
      </c>
      <c r="FF125">
        <v>-0.013</v>
      </c>
      <c r="FG125">
        <v>-1.97</v>
      </c>
      <c r="FH125">
        <v>-0.111</v>
      </c>
      <c r="FI125">
        <v>420</v>
      </c>
      <c r="FJ125">
        <v>18</v>
      </c>
      <c r="FK125">
        <v>0.6899999999999999</v>
      </c>
      <c r="FL125">
        <v>0.5</v>
      </c>
      <c r="FM125">
        <v>-2.146331405</v>
      </c>
      <c r="FN125">
        <v>17.68865894409008</v>
      </c>
      <c r="FO125">
        <v>1.701863970269818</v>
      </c>
      <c r="FP125">
        <v>0</v>
      </c>
      <c r="FQ125">
        <v>774.9728529411765</v>
      </c>
      <c r="FR125">
        <v>-27.45449959857013</v>
      </c>
      <c r="FS125">
        <v>2.736064489396838</v>
      </c>
      <c r="FT125">
        <v>0</v>
      </c>
      <c r="FU125">
        <v>8.16595425</v>
      </c>
      <c r="FV125">
        <v>-0.06543163227018081</v>
      </c>
      <c r="FW125">
        <v>0.01227817349761355</v>
      </c>
      <c r="FX125">
        <v>1</v>
      </c>
      <c r="FY125">
        <v>1</v>
      </c>
      <c r="FZ125">
        <v>3</v>
      </c>
      <c r="GA125" t="s">
        <v>426</v>
      </c>
      <c r="GB125">
        <v>2.98261</v>
      </c>
      <c r="GC125">
        <v>2.71569</v>
      </c>
      <c r="GD125">
        <v>0.0606101</v>
      </c>
      <c r="GE125">
        <v>0.0593472</v>
      </c>
      <c r="GF125">
        <v>0.104718</v>
      </c>
      <c r="GG125">
        <v>0.0752948</v>
      </c>
      <c r="GH125">
        <v>29719.5</v>
      </c>
      <c r="GI125">
        <v>29909.6</v>
      </c>
      <c r="GJ125">
        <v>29405.8</v>
      </c>
      <c r="GK125">
        <v>29407.7</v>
      </c>
      <c r="GL125">
        <v>34865.5</v>
      </c>
      <c r="GM125">
        <v>36153.4</v>
      </c>
      <c r="GN125">
        <v>41411.9</v>
      </c>
      <c r="GO125">
        <v>41900.7</v>
      </c>
      <c r="GP125">
        <v>1.9602</v>
      </c>
      <c r="GQ125">
        <v>1.89928</v>
      </c>
      <c r="GR125">
        <v>0.09115040000000001</v>
      </c>
      <c r="GS125">
        <v>0</v>
      </c>
      <c r="GT125">
        <v>25.6113</v>
      </c>
      <c r="GU125">
        <v>999.9</v>
      </c>
      <c r="GV125">
        <v>44.4</v>
      </c>
      <c r="GW125">
        <v>30.2</v>
      </c>
      <c r="GX125">
        <v>21.0924</v>
      </c>
      <c r="GY125">
        <v>63.6827</v>
      </c>
      <c r="GZ125">
        <v>33.6098</v>
      </c>
      <c r="HA125">
        <v>1</v>
      </c>
      <c r="HB125">
        <v>-0.0343623</v>
      </c>
      <c r="HC125">
        <v>0.591836</v>
      </c>
      <c r="HD125">
        <v>20.3839</v>
      </c>
      <c r="HE125">
        <v>5.21609</v>
      </c>
      <c r="HF125">
        <v>12.0099</v>
      </c>
      <c r="HG125">
        <v>4.98885</v>
      </c>
      <c r="HH125">
        <v>3.28848</v>
      </c>
      <c r="HI125">
        <v>9999</v>
      </c>
      <c r="HJ125">
        <v>9999</v>
      </c>
      <c r="HK125">
        <v>9999</v>
      </c>
      <c r="HL125">
        <v>173</v>
      </c>
      <c r="HM125">
        <v>1.86707</v>
      </c>
      <c r="HN125">
        <v>1.86615</v>
      </c>
      <c r="HO125">
        <v>1.86564</v>
      </c>
      <c r="HP125">
        <v>1.86554</v>
      </c>
      <c r="HQ125">
        <v>1.86737</v>
      </c>
      <c r="HR125">
        <v>1.86992</v>
      </c>
      <c r="HS125">
        <v>1.86856</v>
      </c>
      <c r="HT125">
        <v>1.86996</v>
      </c>
      <c r="HU125">
        <v>0</v>
      </c>
      <c r="HV125">
        <v>0</v>
      </c>
      <c r="HW125">
        <v>0</v>
      </c>
      <c r="HX125">
        <v>0</v>
      </c>
      <c r="HY125" t="s">
        <v>421</v>
      </c>
      <c r="HZ125" t="s">
        <v>422</v>
      </c>
      <c r="IA125" t="s">
        <v>423</v>
      </c>
      <c r="IB125" t="s">
        <v>423</v>
      </c>
      <c r="IC125" t="s">
        <v>423</v>
      </c>
      <c r="ID125" t="s">
        <v>423</v>
      </c>
      <c r="IE125">
        <v>0</v>
      </c>
      <c r="IF125">
        <v>100</v>
      </c>
      <c r="IG125">
        <v>100</v>
      </c>
      <c r="IH125">
        <v>-2.169</v>
      </c>
      <c r="II125">
        <v>-0.0827</v>
      </c>
      <c r="IJ125">
        <v>-1.577111384215205</v>
      </c>
      <c r="IK125">
        <v>-0.002609718516926934</v>
      </c>
      <c r="IL125">
        <v>7.477057286243006E-07</v>
      </c>
      <c r="IM125">
        <v>-2.446628426827821E-10</v>
      </c>
      <c r="IN125">
        <v>-0.2036813970316619</v>
      </c>
      <c r="IO125">
        <v>-0.007460779758470672</v>
      </c>
      <c r="IP125">
        <v>0.0009378809001863145</v>
      </c>
      <c r="IQ125">
        <v>-1.681860573090938E-05</v>
      </c>
      <c r="IR125">
        <v>18</v>
      </c>
      <c r="IS125">
        <v>2242</v>
      </c>
      <c r="IT125">
        <v>1</v>
      </c>
      <c r="IU125">
        <v>24</v>
      </c>
      <c r="IV125">
        <v>2539.4</v>
      </c>
      <c r="IW125">
        <v>2539.5</v>
      </c>
      <c r="IX125">
        <v>0.645752</v>
      </c>
      <c r="IY125">
        <v>2.24976</v>
      </c>
      <c r="IZ125">
        <v>1.39648</v>
      </c>
      <c r="JA125">
        <v>2.33765</v>
      </c>
      <c r="JB125">
        <v>1.49536</v>
      </c>
      <c r="JC125">
        <v>2.30835</v>
      </c>
      <c r="JD125">
        <v>34.4408</v>
      </c>
      <c r="JE125">
        <v>14.5611</v>
      </c>
      <c r="JF125">
        <v>18</v>
      </c>
      <c r="JG125">
        <v>523.872</v>
      </c>
      <c r="JH125">
        <v>440.571</v>
      </c>
      <c r="JI125">
        <v>24.9998</v>
      </c>
      <c r="JJ125">
        <v>26.8953</v>
      </c>
      <c r="JK125">
        <v>30.0001</v>
      </c>
      <c r="JL125">
        <v>26.8416</v>
      </c>
      <c r="JM125">
        <v>26.7775</v>
      </c>
      <c r="JN125">
        <v>12.9355</v>
      </c>
      <c r="JO125">
        <v>28.357</v>
      </c>
      <c r="JP125">
        <v>33.1771</v>
      </c>
      <c r="JQ125">
        <v>25</v>
      </c>
      <c r="JR125">
        <v>212.557</v>
      </c>
      <c r="JS125">
        <v>14.9459</v>
      </c>
      <c r="JT125">
        <v>100.546</v>
      </c>
      <c r="JU125">
        <v>100.637</v>
      </c>
    </row>
    <row r="126" spans="1:281">
      <c r="A126">
        <v>110</v>
      </c>
      <c r="B126">
        <v>1659114931.5</v>
      </c>
      <c r="C126">
        <v>2573.400000095367</v>
      </c>
      <c r="D126" t="s">
        <v>644</v>
      </c>
      <c r="E126" t="s">
        <v>645</v>
      </c>
      <c r="F126">
        <v>5</v>
      </c>
      <c r="G126" t="s">
        <v>619</v>
      </c>
      <c r="H126" t="s">
        <v>416</v>
      </c>
      <c r="I126">
        <v>1659114924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235.1289707878135</v>
      </c>
      <c r="AK126">
        <v>231.7264666666667</v>
      </c>
      <c r="AL126">
        <v>-3.093866343610725</v>
      </c>
      <c r="AM126">
        <v>65.11702429361108</v>
      </c>
      <c r="AN126">
        <f>(AP126 - AO126 + DI126*1E3/(8.314*(DK126+273.15)) * AR126/DH126 * AQ126) * DH126/(100*CV126) * 1000/(1000 - AP126)</f>
        <v>0</v>
      </c>
      <c r="AO126">
        <v>14.87422628721147</v>
      </c>
      <c r="AP126">
        <v>23.04736424242425</v>
      </c>
      <c r="AQ126">
        <v>9.611464867481359E-05</v>
      </c>
      <c r="AR126">
        <v>88.44605130014408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417</v>
      </c>
      <c r="AY126" t="s">
        <v>417</v>
      </c>
      <c r="AZ126">
        <v>0</v>
      </c>
      <c r="BA126">
        <v>0</v>
      </c>
      <c r="BB126">
        <f>1-AZ126/BA126</f>
        <v>0</v>
      </c>
      <c r="BC126">
        <v>0</v>
      </c>
      <c r="BD126" t="s">
        <v>417</v>
      </c>
      <c r="BE126" t="s">
        <v>417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418</v>
      </c>
      <c r="CY126">
        <v>2</v>
      </c>
      <c r="CZ126" t="b">
        <v>1</v>
      </c>
      <c r="DA126">
        <v>1659114924</v>
      </c>
      <c r="DB126">
        <v>247.5068148148148</v>
      </c>
      <c r="DC126">
        <v>247.3278148148148</v>
      </c>
      <c r="DD126">
        <v>23.04428888888889</v>
      </c>
      <c r="DE126">
        <v>14.88038148148148</v>
      </c>
      <c r="DF126">
        <v>249.6926296296297</v>
      </c>
      <c r="DG126">
        <v>23.12692592592593</v>
      </c>
      <c r="DH126">
        <v>500.0548518518518</v>
      </c>
      <c r="DI126">
        <v>90.72160370370369</v>
      </c>
      <c r="DJ126">
        <v>0.09999488148148147</v>
      </c>
      <c r="DK126">
        <v>27.34202592592592</v>
      </c>
      <c r="DL126">
        <v>27.11226666666667</v>
      </c>
      <c r="DM126">
        <v>999.9000000000001</v>
      </c>
      <c r="DN126">
        <v>0</v>
      </c>
      <c r="DO126">
        <v>0</v>
      </c>
      <c r="DP126">
        <v>10006.59962962963</v>
      </c>
      <c r="DQ126">
        <v>0</v>
      </c>
      <c r="DR126">
        <v>7.475599999999998</v>
      </c>
      <c r="DS126">
        <v>0.179146437037037</v>
      </c>
      <c r="DT126">
        <v>253.3450370370371</v>
      </c>
      <c r="DU126">
        <v>251.0637407407407</v>
      </c>
      <c r="DV126">
        <v>8.163902962962961</v>
      </c>
      <c r="DW126">
        <v>247.3278148148148</v>
      </c>
      <c r="DX126">
        <v>14.88038148148148</v>
      </c>
      <c r="DY126">
        <v>2.090614444444444</v>
      </c>
      <c r="DZ126">
        <v>1.349972592592593</v>
      </c>
      <c r="EA126">
        <v>18.14785185185185</v>
      </c>
      <c r="EB126">
        <v>11.36704814814815</v>
      </c>
      <c r="EC126">
        <v>2000.001851851852</v>
      </c>
      <c r="ED126">
        <v>0.9799970000000001</v>
      </c>
      <c r="EE126">
        <v>0.02000270000000001</v>
      </c>
      <c r="EF126">
        <v>0</v>
      </c>
      <c r="EG126">
        <v>771.8394444444443</v>
      </c>
      <c r="EH126">
        <v>5.00097</v>
      </c>
      <c r="EI126">
        <v>15440.18888888889</v>
      </c>
      <c r="EJ126">
        <v>16707.58888888889</v>
      </c>
      <c r="EK126">
        <v>39.22433333333333</v>
      </c>
      <c r="EL126">
        <v>39.56199999999999</v>
      </c>
      <c r="EM126">
        <v>39.08766666666666</v>
      </c>
      <c r="EN126">
        <v>39.375</v>
      </c>
      <c r="EO126">
        <v>39.81199999999999</v>
      </c>
      <c r="EP126">
        <v>1955.091851851852</v>
      </c>
      <c r="EQ126">
        <v>39.91</v>
      </c>
      <c r="ER126">
        <v>0</v>
      </c>
      <c r="ES126">
        <v>1659114931.4</v>
      </c>
      <c r="ET126">
        <v>0</v>
      </c>
      <c r="EU126">
        <v>771.7904</v>
      </c>
      <c r="EV126">
        <v>-16.05999996713965</v>
      </c>
      <c r="EW126">
        <v>-342.015384080973</v>
      </c>
      <c r="EX126">
        <v>15439.44</v>
      </c>
      <c r="EY126">
        <v>15</v>
      </c>
      <c r="EZ126">
        <v>0</v>
      </c>
      <c r="FA126" t="s">
        <v>419</v>
      </c>
      <c r="FB126">
        <v>1658962562</v>
      </c>
      <c r="FC126">
        <v>1658962559</v>
      </c>
      <c r="FD126">
        <v>0</v>
      </c>
      <c r="FE126">
        <v>0.025</v>
      </c>
      <c r="FF126">
        <v>-0.013</v>
      </c>
      <c r="FG126">
        <v>-1.97</v>
      </c>
      <c r="FH126">
        <v>-0.111</v>
      </c>
      <c r="FI126">
        <v>420</v>
      </c>
      <c r="FJ126">
        <v>18</v>
      </c>
      <c r="FK126">
        <v>0.6899999999999999</v>
      </c>
      <c r="FL126">
        <v>0.5</v>
      </c>
      <c r="FM126">
        <v>-0.9406005549999999</v>
      </c>
      <c r="FN126">
        <v>18.01186835347092</v>
      </c>
      <c r="FO126">
        <v>1.733365856050422</v>
      </c>
      <c r="FP126">
        <v>0</v>
      </c>
      <c r="FQ126">
        <v>773.2366176470589</v>
      </c>
      <c r="FR126">
        <v>-21.79595110721827</v>
      </c>
      <c r="FS126">
        <v>2.184787350194742</v>
      </c>
      <c r="FT126">
        <v>0</v>
      </c>
      <c r="FU126">
        <v>8.1639655</v>
      </c>
      <c r="FV126">
        <v>0.0215067917448242</v>
      </c>
      <c r="FW126">
        <v>0.01018806800870504</v>
      </c>
      <c r="FX126">
        <v>1</v>
      </c>
      <c r="FY126">
        <v>1</v>
      </c>
      <c r="FZ126">
        <v>3</v>
      </c>
      <c r="GA126" t="s">
        <v>426</v>
      </c>
      <c r="GB126">
        <v>2.98272</v>
      </c>
      <c r="GC126">
        <v>2.71578</v>
      </c>
      <c r="GD126">
        <v>0.0573145</v>
      </c>
      <c r="GE126">
        <v>0.0557509</v>
      </c>
      <c r="GF126">
        <v>0.104726</v>
      </c>
      <c r="GG126">
        <v>0.0752901</v>
      </c>
      <c r="GH126">
        <v>29823.2</v>
      </c>
      <c r="GI126">
        <v>30023.4</v>
      </c>
      <c r="GJ126">
        <v>29405.2</v>
      </c>
      <c r="GK126">
        <v>29407.3</v>
      </c>
      <c r="GL126">
        <v>34864.9</v>
      </c>
      <c r="GM126">
        <v>36153</v>
      </c>
      <c r="GN126">
        <v>41411.6</v>
      </c>
      <c r="GO126">
        <v>41900.2</v>
      </c>
      <c r="GP126">
        <v>1.96017</v>
      </c>
      <c r="GQ126">
        <v>1.89928</v>
      </c>
      <c r="GR126">
        <v>0.0920892</v>
      </c>
      <c r="GS126">
        <v>0</v>
      </c>
      <c r="GT126">
        <v>25.6102</v>
      </c>
      <c r="GU126">
        <v>999.9</v>
      </c>
      <c r="GV126">
        <v>44.4</v>
      </c>
      <c r="GW126">
        <v>30.2</v>
      </c>
      <c r="GX126">
        <v>21.0921</v>
      </c>
      <c r="GY126">
        <v>63.6027</v>
      </c>
      <c r="GZ126">
        <v>33.3654</v>
      </c>
      <c r="HA126">
        <v>1</v>
      </c>
      <c r="HB126">
        <v>-0.0339482</v>
      </c>
      <c r="HC126">
        <v>0.59088</v>
      </c>
      <c r="HD126">
        <v>20.3838</v>
      </c>
      <c r="HE126">
        <v>5.21609</v>
      </c>
      <c r="HF126">
        <v>12.0099</v>
      </c>
      <c r="HG126">
        <v>4.9889</v>
      </c>
      <c r="HH126">
        <v>3.28858</v>
      </c>
      <c r="HI126">
        <v>9999</v>
      </c>
      <c r="HJ126">
        <v>9999</v>
      </c>
      <c r="HK126">
        <v>9999</v>
      </c>
      <c r="HL126">
        <v>173</v>
      </c>
      <c r="HM126">
        <v>1.86708</v>
      </c>
      <c r="HN126">
        <v>1.86615</v>
      </c>
      <c r="HO126">
        <v>1.86566</v>
      </c>
      <c r="HP126">
        <v>1.86555</v>
      </c>
      <c r="HQ126">
        <v>1.86737</v>
      </c>
      <c r="HR126">
        <v>1.86993</v>
      </c>
      <c r="HS126">
        <v>1.86858</v>
      </c>
      <c r="HT126">
        <v>1.86996</v>
      </c>
      <c r="HU126">
        <v>0</v>
      </c>
      <c r="HV126">
        <v>0</v>
      </c>
      <c r="HW126">
        <v>0</v>
      </c>
      <c r="HX126">
        <v>0</v>
      </c>
      <c r="HY126" t="s">
        <v>421</v>
      </c>
      <c r="HZ126" t="s">
        <v>422</v>
      </c>
      <c r="IA126" t="s">
        <v>423</v>
      </c>
      <c r="IB126" t="s">
        <v>423</v>
      </c>
      <c r="IC126" t="s">
        <v>423</v>
      </c>
      <c r="ID126" t="s">
        <v>423</v>
      </c>
      <c r="IE126">
        <v>0</v>
      </c>
      <c r="IF126">
        <v>100</v>
      </c>
      <c r="IG126">
        <v>100</v>
      </c>
      <c r="IH126">
        <v>-2.134</v>
      </c>
      <c r="II126">
        <v>-0.08260000000000001</v>
      </c>
      <c r="IJ126">
        <v>-1.577111384215205</v>
      </c>
      <c r="IK126">
        <v>-0.002609718516926934</v>
      </c>
      <c r="IL126">
        <v>7.477057286243006E-07</v>
      </c>
      <c r="IM126">
        <v>-2.446628426827821E-10</v>
      </c>
      <c r="IN126">
        <v>-0.2036813970316619</v>
      </c>
      <c r="IO126">
        <v>-0.007460779758470672</v>
      </c>
      <c r="IP126">
        <v>0.0009378809001863145</v>
      </c>
      <c r="IQ126">
        <v>-1.681860573090938E-05</v>
      </c>
      <c r="IR126">
        <v>18</v>
      </c>
      <c r="IS126">
        <v>2242</v>
      </c>
      <c r="IT126">
        <v>1</v>
      </c>
      <c r="IU126">
        <v>24</v>
      </c>
      <c r="IV126">
        <v>2539.5</v>
      </c>
      <c r="IW126">
        <v>2539.5</v>
      </c>
      <c r="IX126">
        <v>0.60791</v>
      </c>
      <c r="IY126">
        <v>2.23999</v>
      </c>
      <c r="IZ126">
        <v>1.39648</v>
      </c>
      <c r="JA126">
        <v>2.33643</v>
      </c>
      <c r="JB126">
        <v>1.49536</v>
      </c>
      <c r="JC126">
        <v>2.40234</v>
      </c>
      <c r="JD126">
        <v>34.4408</v>
      </c>
      <c r="JE126">
        <v>14.5698</v>
      </c>
      <c r="JF126">
        <v>18</v>
      </c>
      <c r="JG126">
        <v>523.866</v>
      </c>
      <c r="JH126">
        <v>440.588</v>
      </c>
      <c r="JI126">
        <v>24.9997</v>
      </c>
      <c r="JJ126">
        <v>26.8975</v>
      </c>
      <c r="JK126">
        <v>30.0001</v>
      </c>
      <c r="JL126">
        <v>26.8426</v>
      </c>
      <c r="JM126">
        <v>26.7798</v>
      </c>
      <c r="JN126">
        <v>12.1794</v>
      </c>
      <c r="JO126">
        <v>28.357</v>
      </c>
      <c r="JP126">
        <v>33.1771</v>
      </c>
      <c r="JQ126">
        <v>25</v>
      </c>
      <c r="JR126">
        <v>199.198</v>
      </c>
      <c r="JS126">
        <v>14.945</v>
      </c>
      <c r="JT126">
        <v>100.545</v>
      </c>
      <c r="JU126">
        <v>100.636</v>
      </c>
    </row>
    <row r="127" spans="1:281">
      <c r="A127">
        <v>111</v>
      </c>
      <c r="B127">
        <v>1659114936.5</v>
      </c>
      <c r="C127">
        <v>2578.400000095367</v>
      </c>
      <c r="D127" t="s">
        <v>646</v>
      </c>
      <c r="E127" t="s">
        <v>647</v>
      </c>
      <c r="F127">
        <v>5</v>
      </c>
      <c r="G127" t="s">
        <v>619</v>
      </c>
      <c r="H127" t="s">
        <v>416</v>
      </c>
      <c r="I127">
        <v>1659114928.714286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218.3403016250801</v>
      </c>
      <c r="AK127">
        <v>216.3472727272727</v>
      </c>
      <c r="AL127">
        <v>-3.07901942739762</v>
      </c>
      <c r="AM127">
        <v>65.11702429361108</v>
      </c>
      <c r="AN127">
        <f>(AP127 - AO127 + DI127*1E3/(8.314*(DK127+273.15)) * AR127/DH127 * AQ127) * DH127/(100*CV127) * 1000/(1000 - AP127)</f>
        <v>0</v>
      </c>
      <c r="AO127">
        <v>14.87375317166266</v>
      </c>
      <c r="AP127">
        <v>23.04574424242422</v>
      </c>
      <c r="AQ127">
        <v>1.895289862071286E-05</v>
      </c>
      <c r="AR127">
        <v>88.44605130014408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417</v>
      </c>
      <c r="AY127" t="s">
        <v>417</v>
      </c>
      <c r="AZ127">
        <v>0</v>
      </c>
      <c r="BA127">
        <v>0</v>
      </c>
      <c r="BB127">
        <f>1-AZ127/BA127</f>
        <v>0</v>
      </c>
      <c r="BC127">
        <v>0</v>
      </c>
      <c r="BD127" t="s">
        <v>417</v>
      </c>
      <c r="BE127" t="s">
        <v>417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418</v>
      </c>
      <c r="CY127">
        <v>2</v>
      </c>
      <c r="CZ127" t="b">
        <v>1</v>
      </c>
      <c r="DA127">
        <v>1659114928.714286</v>
      </c>
      <c r="DB127">
        <v>233.30825</v>
      </c>
      <c r="DC127">
        <v>231.69175</v>
      </c>
      <c r="DD127">
        <v>23.04538214285714</v>
      </c>
      <c r="DE127">
        <v>14.87426785714286</v>
      </c>
      <c r="DF127">
        <v>235.4614642857142</v>
      </c>
      <c r="DG127">
        <v>23.128</v>
      </c>
      <c r="DH127">
        <v>500.0735</v>
      </c>
      <c r="DI127">
        <v>90.72126428571428</v>
      </c>
      <c r="DJ127">
        <v>0.09999931785714285</v>
      </c>
      <c r="DK127">
        <v>27.34113928571428</v>
      </c>
      <c r="DL127">
        <v>27.11245714285714</v>
      </c>
      <c r="DM127">
        <v>999.9000000000002</v>
      </c>
      <c r="DN127">
        <v>0</v>
      </c>
      <c r="DO127">
        <v>0</v>
      </c>
      <c r="DP127">
        <v>10008.50714285714</v>
      </c>
      <c r="DQ127">
        <v>0</v>
      </c>
      <c r="DR127">
        <v>7.475599999999998</v>
      </c>
      <c r="DS127">
        <v>1.616602528571429</v>
      </c>
      <c r="DT127">
        <v>238.8117142857143</v>
      </c>
      <c r="DU127">
        <v>235.1899642857143</v>
      </c>
      <c r="DV127">
        <v>8.171113571428572</v>
      </c>
      <c r="DW127">
        <v>231.69175</v>
      </c>
      <c r="DX127">
        <v>14.87426785714286</v>
      </c>
      <c r="DY127">
        <v>2.090706428571429</v>
      </c>
      <c r="DZ127">
        <v>1.349412857142857</v>
      </c>
      <c r="EA127">
        <v>18.14855</v>
      </c>
      <c r="EB127">
        <v>11.36078571428571</v>
      </c>
      <c r="EC127">
        <v>2000.004642857143</v>
      </c>
      <c r="ED127">
        <v>0.9799970000000001</v>
      </c>
      <c r="EE127">
        <v>0.02000270000000001</v>
      </c>
      <c r="EF127">
        <v>0</v>
      </c>
      <c r="EG127">
        <v>770.7439642857144</v>
      </c>
      <c r="EH127">
        <v>5.00097</v>
      </c>
      <c r="EI127">
        <v>15417.88214285714</v>
      </c>
      <c r="EJ127">
        <v>16707.60357142857</v>
      </c>
      <c r="EK127">
        <v>39.2185</v>
      </c>
      <c r="EL127">
        <v>39.56424999999999</v>
      </c>
      <c r="EM127">
        <v>39.08449999999999</v>
      </c>
      <c r="EN127">
        <v>39.375</v>
      </c>
      <c r="EO127">
        <v>39.81199999999999</v>
      </c>
      <c r="EP127">
        <v>1955.094642857142</v>
      </c>
      <c r="EQ127">
        <v>39.91</v>
      </c>
      <c r="ER127">
        <v>0</v>
      </c>
      <c r="ES127">
        <v>1659114936.2</v>
      </c>
      <c r="ET127">
        <v>0</v>
      </c>
      <c r="EU127">
        <v>770.6424400000001</v>
      </c>
      <c r="EV127">
        <v>-11.25976922365275</v>
      </c>
      <c r="EW127">
        <v>-222.4615384554072</v>
      </c>
      <c r="EX127">
        <v>15416.824</v>
      </c>
      <c r="EY127">
        <v>15</v>
      </c>
      <c r="EZ127">
        <v>0</v>
      </c>
      <c r="FA127" t="s">
        <v>419</v>
      </c>
      <c r="FB127">
        <v>1658962562</v>
      </c>
      <c r="FC127">
        <v>1658962559</v>
      </c>
      <c r="FD127">
        <v>0</v>
      </c>
      <c r="FE127">
        <v>0.025</v>
      </c>
      <c r="FF127">
        <v>-0.013</v>
      </c>
      <c r="FG127">
        <v>-1.97</v>
      </c>
      <c r="FH127">
        <v>-0.111</v>
      </c>
      <c r="FI127">
        <v>420</v>
      </c>
      <c r="FJ127">
        <v>18</v>
      </c>
      <c r="FK127">
        <v>0.6899999999999999</v>
      </c>
      <c r="FL127">
        <v>0.5</v>
      </c>
      <c r="FM127">
        <v>0.6411533609756098</v>
      </c>
      <c r="FN127">
        <v>18.35231301324042</v>
      </c>
      <c r="FO127">
        <v>1.810078858763905</v>
      </c>
      <c r="FP127">
        <v>0</v>
      </c>
      <c r="FQ127">
        <v>771.4997941176471</v>
      </c>
      <c r="FR127">
        <v>-15.06443086566583</v>
      </c>
      <c r="FS127">
        <v>1.52336612144468</v>
      </c>
      <c r="FT127">
        <v>0</v>
      </c>
      <c r="FU127">
        <v>8.164998048780488</v>
      </c>
      <c r="FV127">
        <v>0.0917640418118558</v>
      </c>
      <c r="FW127">
        <v>0.01009559121826947</v>
      </c>
      <c r="FX127">
        <v>1</v>
      </c>
      <c r="FY127">
        <v>1</v>
      </c>
      <c r="FZ127">
        <v>3</v>
      </c>
      <c r="GA127" t="s">
        <v>426</v>
      </c>
      <c r="GB127">
        <v>2.9826</v>
      </c>
      <c r="GC127">
        <v>2.71563</v>
      </c>
      <c r="GD127">
        <v>0.0539616</v>
      </c>
      <c r="GE127">
        <v>0.052084</v>
      </c>
      <c r="GF127">
        <v>0.104724</v>
      </c>
      <c r="GG127">
        <v>0.0752671</v>
      </c>
      <c r="GH127">
        <v>29929.6</v>
      </c>
      <c r="GI127">
        <v>30139.6</v>
      </c>
      <c r="GJ127">
        <v>29405.6</v>
      </c>
      <c r="GK127">
        <v>29406.9</v>
      </c>
      <c r="GL127">
        <v>34865.2</v>
      </c>
      <c r="GM127">
        <v>36153.4</v>
      </c>
      <c r="GN127">
        <v>41412</v>
      </c>
      <c r="GO127">
        <v>41899.6</v>
      </c>
      <c r="GP127">
        <v>1.96022</v>
      </c>
      <c r="GQ127">
        <v>1.8991</v>
      </c>
      <c r="GR127">
        <v>0.0918433</v>
      </c>
      <c r="GS127">
        <v>0</v>
      </c>
      <c r="GT127">
        <v>25.6117</v>
      </c>
      <c r="GU127">
        <v>999.9</v>
      </c>
      <c r="GV127">
        <v>44.3</v>
      </c>
      <c r="GW127">
        <v>30.2</v>
      </c>
      <c r="GX127">
        <v>21.0446</v>
      </c>
      <c r="GY127">
        <v>63.7627</v>
      </c>
      <c r="GZ127">
        <v>33.6458</v>
      </c>
      <c r="HA127">
        <v>1</v>
      </c>
      <c r="HB127">
        <v>-0.0339888</v>
      </c>
      <c r="HC127">
        <v>0.588932</v>
      </c>
      <c r="HD127">
        <v>20.3838</v>
      </c>
      <c r="HE127">
        <v>5.21699</v>
      </c>
      <c r="HF127">
        <v>12.0099</v>
      </c>
      <c r="HG127">
        <v>4.98885</v>
      </c>
      <c r="HH127">
        <v>3.2886</v>
      </c>
      <c r="HI127">
        <v>9999</v>
      </c>
      <c r="HJ127">
        <v>9999</v>
      </c>
      <c r="HK127">
        <v>9999</v>
      </c>
      <c r="HL127">
        <v>173</v>
      </c>
      <c r="HM127">
        <v>1.86708</v>
      </c>
      <c r="HN127">
        <v>1.86615</v>
      </c>
      <c r="HO127">
        <v>1.86567</v>
      </c>
      <c r="HP127">
        <v>1.86554</v>
      </c>
      <c r="HQ127">
        <v>1.86737</v>
      </c>
      <c r="HR127">
        <v>1.86991</v>
      </c>
      <c r="HS127">
        <v>1.86857</v>
      </c>
      <c r="HT127">
        <v>1.86996</v>
      </c>
      <c r="HU127">
        <v>0</v>
      </c>
      <c r="HV127">
        <v>0</v>
      </c>
      <c r="HW127">
        <v>0</v>
      </c>
      <c r="HX127">
        <v>0</v>
      </c>
      <c r="HY127" t="s">
        <v>421</v>
      </c>
      <c r="HZ127" t="s">
        <v>422</v>
      </c>
      <c r="IA127" t="s">
        <v>423</v>
      </c>
      <c r="IB127" t="s">
        <v>423</v>
      </c>
      <c r="IC127" t="s">
        <v>423</v>
      </c>
      <c r="ID127" t="s">
        <v>423</v>
      </c>
      <c r="IE127">
        <v>0</v>
      </c>
      <c r="IF127">
        <v>100</v>
      </c>
      <c r="IG127">
        <v>100</v>
      </c>
      <c r="IH127">
        <v>-2.099</v>
      </c>
      <c r="II127">
        <v>-0.08260000000000001</v>
      </c>
      <c r="IJ127">
        <v>-1.577111384215205</v>
      </c>
      <c r="IK127">
        <v>-0.002609718516926934</v>
      </c>
      <c r="IL127">
        <v>7.477057286243006E-07</v>
      </c>
      <c r="IM127">
        <v>-2.446628426827821E-10</v>
      </c>
      <c r="IN127">
        <v>-0.2036813970316619</v>
      </c>
      <c r="IO127">
        <v>-0.007460779758470672</v>
      </c>
      <c r="IP127">
        <v>0.0009378809001863145</v>
      </c>
      <c r="IQ127">
        <v>-1.681860573090938E-05</v>
      </c>
      <c r="IR127">
        <v>18</v>
      </c>
      <c r="IS127">
        <v>2242</v>
      </c>
      <c r="IT127">
        <v>1</v>
      </c>
      <c r="IU127">
        <v>24</v>
      </c>
      <c r="IV127">
        <v>2539.6</v>
      </c>
      <c r="IW127">
        <v>2539.6</v>
      </c>
      <c r="IX127">
        <v>0.574951</v>
      </c>
      <c r="IY127">
        <v>2.25586</v>
      </c>
      <c r="IZ127">
        <v>1.39648</v>
      </c>
      <c r="JA127">
        <v>2.33643</v>
      </c>
      <c r="JB127">
        <v>1.49536</v>
      </c>
      <c r="JC127">
        <v>2.29248</v>
      </c>
      <c r="JD127">
        <v>34.4408</v>
      </c>
      <c r="JE127">
        <v>14.5611</v>
      </c>
      <c r="JF127">
        <v>18</v>
      </c>
      <c r="JG127">
        <v>523.904</v>
      </c>
      <c r="JH127">
        <v>440.482</v>
      </c>
      <c r="JI127">
        <v>24.9996</v>
      </c>
      <c r="JJ127">
        <v>26.8975</v>
      </c>
      <c r="JK127">
        <v>30.0001</v>
      </c>
      <c r="JL127">
        <v>26.8432</v>
      </c>
      <c r="JM127">
        <v>26.7798</v>
      </c>
      <c r="JN127">
        <v>11.4998</v>
      </c>
      <c r="JO127">
        <v>28.0846</v>
      </c>
      <c r="JP127">
        <v>32.7967</v>
      </c>
      <c r="JQ127">
        <v>25</v>
      </c>
      <c r="JR127">
        <v>185.841</v>
      </c>
      <c r="JS127">
        <v>14.945</v>
      </c>
      <c r="JT127">
        <v>100.546</v>
      </c>
      <c r="JU127">
        <v>100.634</v>
      </c>
    </row>
    <row r="128" spans="1:281">
      <c r="A128">
        <v>112</v>
      </c>
      <c r="B128">
        <v>1659114941.5</v>
      </c>
      <c r="C128">
        <v>2583.400000095367</v>
      </c>
      <c r="D128" t="s">
        <v>648</v>
      </c>
      <c r="E128" t="s">
        <v>649</v>
      </c>
      <c r="F128">
        <v>5</v>
      </c>
      <c r="G128" t="s">
        <v>619</v>
      </c>
      <c r="H128" t="s">
        <v>416</v>
      </c>
      <c r="I128">
        <v>1659114934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201.5952121064611</v>
      </c>
      <c r="AK128">
        <v>201.0091636363636</v>
      </c>
      <c r="AL128">
        <v>-3.060890124773211</v>
      </c>
      <c r="AM128">
        <v>65.11702429361108</v>
      </c>
      <c r="AN128">
        <f>(AP128 - AO128 + DI128*1E3/(8.314*(DK128+273.15)) * AR128/DH128 * AQ128) * DH128/(100*CV128) * 1000/(1000 - AP128)</f>
        <v>0</v>
      </c>
      <c r="AO128">
        <v>14.87470143091792</v>
      </c>
      <c r="AP128">
        <v>23.04814727272727</v>
      </c>
      <c r="AQ128">
        <v>2.199682782809156E-05</v>
      </c>
      <c r="AR128">
        <v>88.44605130014408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417</v>
      </c>
      <c r="AY128" t="s">
        <v>417</v>
      </c>
      <c r="AZ128">
        <v>0</v>
      </c>
      <c r="BA128">
        <v>0</v>
      </c>
      <c r="BB128">
        <f>1-AZ128/BA128</f>
        <v>0</v>
      </c>
      <c r="BC128">
        <v>0</v>
      </c>
      <c r="BD128" t="s">
        <v>417</v>
      </c>
      <c r="BE128" t="s">
        <v>417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418</v>
      </c>
      <c r="CY128">
        <v>2</v>
      </c>
      <c r="CZ128" t="b">
        <v>1</v>
      </c>
      <c r="DA128">
        <v>1659114934</v>
      </c>
      <c r="DB128">
        <v>217.3887037037037</v>
      </c>
      <c r="DC128">
        <v>214.1521481481481</v>
      </c>
      <c r="DD128">
        <v>23.04637037037037</v>
      </c>
      <c r="DE128">
        <v>14.87451111111111</v>
      </c>
      <c r="DF128">
        <v>219.5051481481482</v>
      </c>
      <c r="DG128">
        <v>23.12898518518519</v>
      </c>
      <c r="DH128">
        <v>500.0527407407407</v>
      </c>
      <c r="DI128">
        <v>90.72124814814815</v>
      </c>
      <c r="DJ128">
        <v>0.09999204814814812</v>
      </c>
      <c r="DK128">
        <v>27.33805185185185</v>
      </c>
      <c r="DL128">
        <v>27.11085185185186</v>
      </c>
      <c r="DM128">
        <v>999.9000000000001</v>
      </c>
      <c r="DN128">
        <v>0</v>
      </c>
      <c r="DO128">
        <v>0</v>
      </c>
      <c r="DP128">
        <v>10007.33703703704</v>
      </c>
      <c r="DQ128">
        <v>0</v>
      </c>
      <c r="DR128">
        <v>7.475599999999998</v>
      </c>
      <c r="DS128">
        <v>3.236546666666667</v>
      </c>
      <c r="DT128">
        <v>222.5169259259259</v>
      </c>
      <c r="DU128">
        <v>217.3856296296296</v>
      </c>
      <c r="DV128">
        <v>8.171861851851851</v>
      </c>
      <c r="DW128">
        <v>214.1521481481481</v>
      </c>
      <c r="DX128">
        <v>14.87451111111111</v>
      </c>
      <c r="DY128">
        <v>2.090795555555556</v>
      </c>
      <c r="DZ128">
        <v>1.349434444444444</v>
      </c>
      <c r="EA128">
        <v>18.14923333333333</v>
      </c>
      <c r="EB128">
        <v>11.36102592592593</v>
      </c>
      <c r="EC128">
        <v>2000.003703703704</v>
      </c>
      <c r="ED128">
        <v>0.9799970000000001</v>
      </c>
      <c r="EE128">
        <v>0.02000270000000001</v>
      </c>
      <c r="EF128">
        <v>0</v>
      </c>
      <c r="EG128">
        <v>770.0268518518518</v>
      </c>
      <c r="EH128">
        <v>5.00097</v>
      </c>
      <c r="EI128">
        <v>15402.77037037037</v>
      </c>
      <c r="EJ128">
        <v>16707.59629629629</v>
      </c>
      <c r="EK128">
        <v>39.21033333333334</v>
      </c>
      <c r="EL128">
        <v>39.56433333333333</v>
      </c>
      <c r="EM128">
        <v>39.09</v>
      </c>
      <c r="EN128">
        <v>39.375</v>
      </c>
      <c r="EO128">
        <v>39.81199999999999</v>
      </c>
      <c r="EP128">
        <v>1955.093703703704</v>
      </c>
      <c r="EQ128">
        <v>39.91</v>
      </c>
      <c r="ER128">
        <v>0</v>
      </c>
      <c r="ES128">
        <v>1659114941.6</v>
      </c>
      <c r="ET128">
        <v>0</v>
      </c>
      <c r="EU128">
        <v>769.979576923077</v>
      </c>
      <c r="EV128">
        <v>-4.876410262247033</v>
      </c>
      <c r="EW128">
        <v>-108.8034188882835</v>
      </c>
      <c r="EX128">
        <v>15402.94230769231</v>
      </c>
      <c r="EY128">
        <v>15</v>
      </c>
      <c r="EZ128">
        <v>0</v>
      </c>
      <c r="FA128" t="s">
        <v>419</v>
      </c>
      <c r="FB128">
        <v>1658962562</v>
      </c>
      <c r="FC128">
        <v>1658962559</v>
      </c>
      <c r="FD128">
        <v>0</v>
      </c>
      <c r="FE128">
        <v>0.025</v>
      </c>
      <c r="FF128">
        <v>-0.013</v>
      </c>
      <c r="FG128">
        <v>-1.97</v>
      </c>
      <c r="FH128">
        <v>-0.111</v>
      </c>
      <c r="FI128">
        <v>420</v>
      </c>
      <c r="FJ128">
        <v>18</v>
      </c>
      <c r="FK128">
        <v>0.6899999999999999</v>
      </c>
      <c r="FL128">
        <v>0.5</v>
      </c>
      <c r="FM128">
        <v>2.38500867</v>
      </c>
      <c r="FN128">
        <v>18.38559443752345</v>
      </c>
      <c r="FO128">
        <v>1.769076029311835</v>
      </c>
      <c r="FP128">
        <v>0</v>
      </c>
      <c r="FQ128">
        <v>770.4896176470587</v>
      </c>
      <c r="FR128">
        <v>-8.652116113144066</v>
      </c>
      <c r="FS128">
        <v>0.9606777942653142</v>
      </c>
      <c r="FT128">
        <v>0</v>
      </c>
      <c r="FU128">
        <v>8.170766</v>
      </c>
      <c r="FV128">
        <v>0.009311819887410764</v>
      </c>
      <c r="FW128">
        <v>0.004407520731658548</v>
      </c>
      <c r="FX128">
        <v>1</v>
      </c>
      <c r="FY128">
        <v>1</v>
      </c>
      <c r="FZ128">
        <v>3</v>
      </c>
      <c r="GA128" t="s">
        <v>426</v>
      </c>
      <c r="GB128">
        <v>2.98281</v>
      </c>
      <c r="GC128">
        <v>2.71561</v>
      </c>
      <c r="GD128">
        <v>0.0505504</v>
      </c>
      <c r="GE128">
        <v>0.0483255</v>
      </c>
      <c r="GF128">
        <v>0.104732</v>
      </c>
      <c r="GG128">
        <v>0.0753403</v>
      </c>
      <c r="GH128">
        <v>30037.6</v>
      </c>
      <c r="GI128">
        <v>30259.4</v>
      </c>
      <c r="GJ128">
        <v>29405.7</v>
      </c>
      <c r="GK128">
        <v>29407.2</v>
      </c>
      <c r="GL128">
        <v>34865</v>
      </c>
      <c r="GM128">
        <v>36150.9</v>
      </c>
      <c r="GN128">
        <v>41412.1</v>
      </c>
      <c r="GO128">
        <v>41900.1</v>
      </c>
      <c r="GP128">
        <v>1.9601</v>
      </c>
      <c r="GQ128">
        <v>1.89883</v>
      </c>
      <c r="GR128">
        <v>0.09015579999999999</v>
      </c>
      <c r="GS128">
        <v>0</v>
      </c>
      <c r="GT128">
        <v>25.615</v>
      </c>
      <c r="GU128">
        <v>999.9</v>
      </c>
      <c r="GV128">
        <v>44.3</v>
      </c>
      <c r="GW128">
        <v>30.2</v>
      </c>
      <c r="GX128">
        <v>21.0446</v>
      </c>
      <c r="GY128">
        <v>63.5927</v>
      </c>
      <c r="GZ128">
        <v>33.4575</v>
      </c>
      <c r="HA128">
        <v>1</v>
      </c>
      <c r="HB128">
        <v>-0.0339482</v>
      </c>
      <c r="HC128">
        <v>0.586288</v>
      </c>
      <c r="HD128">
        <v>20.3838</v>
      </c>
      <c r="HE128">
        <v>5.21654</v>
      </c>
      <c r="HF128">
        <v>12.0099</v>
      </c>
      <c r="HG128">
        <v>4.9889</v>
      </c>
      <c r="HH128">
        <v>3.28865</v>
      </c>
      <c r="HI128">
        <v>9999</v>
      </c>
      <c r="HJ128">
        <v>9999</v>
      </c>
      <c r="HK128">
        <v>9999</v>
      </c>
      <c r="HL128">
        <v>173</v>
      </c>
      <c r="HM128">
        <v>1.86708</v>
      </c>
      <c r="HN128">
        <v>1.86615</v>
      </c>
      <c r="HO128">
        <v>1.86566</v>
      </c>
      <c r="HP128">
        <v>1.86554</v>
      </c>
      <c r="HQ128">
        <v>1.86737</v>
      </c>
      <c r="HR128">
        <v>1.86991</v>
      </c>
      <c r="HS128">
        <v>1.86858</v>
      </c>
      <c r="HT128">
        <v>1.86996</v>
      </c>
      <c r="HU128">
        <v>0</v>
      </c>
      <c r="HV128">
        <v>0</v>
      </c>
      <c r="HW128">
        <v>0</v>
      </c>
      <c r="HX128">
        <v>0</v>
      </c>
      <c r="HY128" t="s">
        <v>421</v>
      </c>
      <c r="HZ128" t="s">
        <v>422</v>
      </c>
      <c r="IA128" t="s">
        <v>423</v>
      </c>
      <c r="IB128" t="s">
        <v>423</v>
      </c>
      <c r="IC128" t="s">
        <v>423</v>
      </c>
      <c r="ID128" t="s">
        <v>423</v>
      </c>
      <c r="IE128">
        <v>0</v>
      </c>
      <c r="IF128">
        <v>100</v>
      </c>
      <c r="IG128">
        <v>100</v>
      </c>
      <c r="IH128">
        <v>-2.064</v>
      </c>
      <c r="II128">
        <v>-0.08260000000000001</v>
      </c>
      <c r="IJ128">
        <v>-1.577111384215205</v>
      </c>
      <c r="IK128">
        <v>-0.002609718516926934</v>
      </c>
      <c r="IL128">
        <v>7.477057286243006E-07</v>
      </c>
      <c r="IM128">
        <v>-2.446628426827821E-10</v>
      </c>
      <c r="IN128">
        <v>-0.2036813970316619</v>
      </c>
      <c r="IO128">
        <v>-0.007460779758470672</v>
      </c>
      <c r="IP128">
        <v>0.0009378809001863145</v>
      </c>
      <c r="IQ128">
        <v>-1.681860573090938E-05</v>
      </c>
      <c r="IR128">
        <v>18</v>
      </c>
      <c r="IS128">
        <v>2242</v>
      </c>
      <c r="IT128">
        <v>1</v>
      </c>
      <c r="IU128">
        <v>24</v>
      </c>
      <c r="IV128">
        <v>2539.7</v>
      </c>
      <c r="IW128">
        <v>2539.7</v>
      </c>
      <c r="IX128">
        <v>0.5358889999999999</v>
      </c>
      <c r="IY128">
        <v>2.24854</v>
      </c>
      <c r="IZ128">
        <v>1.39648</v>
      </c>
      <c r="JA128">
        <v>2.33643</v>
      </c>
      <c r="JB128">
        <v>1.49536</v>
      </c>
      <c r="JC128">
        <v>2.39868</v>
      </c>
      <c r="JD128">
        <v>34.4636</v>
      </c>
      <c r="JE128">
        <v>14.5698</v>
      </c>
      <c r="JF128">
        <v>18</v>
      </c>
      <c r="JG128">
        <v>523.836</v>
      </c>
      <c r="JH128">
        <v>440.333</v>
      </c>
      <c r="JI128">
        <v>24.9994</v>
      </c>
      <c r="JJ128">
        <v>26.8997</v>
      </c>
      <c r="JK128">
        <v>30.0001</v>
      </c>
      <c r="JL128">
        <v>26.8449</v>
      </c>
      <c r="JM128">
        <v>26.782</v>
      </c>
      <c r="JN128">
        <v>10.7318</v>
      </c>
      <c r="JO128">
        <v>28.0846</v>
      </c>
      <c r="JP128">
        <v>32.7967</v>
      </c>
      <c r="JQ128">
        <v>25</v>
      </c>
      <c r="JR128">
        <v>165.806</v>
      </c>
      <c r="JS128">
        <v>14.9435</v>
      </c>
      <c r="JT128">
        <v>100.546</v>
      </c>
      <c r="JU128">
        <v>100.635</v>
      </c>
    </row>
    <row r="129" spans="1:281">
      <c r="A129">
        <v>113</v>
      </c>
      <c r="B129">
        <v>1659114946.5</v>
      </c>
      <c r="C129">
        <v>2588.400000095367</v>
      </c>
      <c r="D129" t="s">
        <v>650</v>
      </c>
      <c r="E129" t="s">
        <v>651</v>
      </c>
      <c r="F129">
        <v>5</v>
      </c>
      <c r="G129" t="s">
        <v>619</v>
      </c>
      <c r="H129" t="s">
        <v>416</v>
      </c>
      <c r="I129">
        <v>1659114938.714286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184.6784537304221</v>
      </c>
      <c r="AK129">
        <v>185.6307939393939</v>
      </c>
      <c r="AL129">
        <v>-3.07018089565839</v>
      </c>
      <c r="AM129">
        <v>65.11702429361108</v>
      </c>
      <c r="AN129">
        <f>(AP129 - AO129 + DI129*1E3/(8.314*(DK129+273.15)) * AR129/DH129 * AQ129) * DH129/(100*CV129) * 1000/(1000 - AP129)</f>
        <v>0</v>
      </c>
      <c r="AO129">
        <v>14.88865252573096</v>
      </c>
      <c r="AP129">
        <v>23.0453509090909</v>
      </c>
      <c r="AQ129">
        <v>1.299634672335532E-06</v>
      </c>
      <c r="AR129">
        <v>88.44605130014408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417</v>
      </c>
      <c r="AY129" t="s">
        <v>417</v>
      </c>
      <c r="AZ129">
        <v>0</v>
      </c>
      <c r="BA129">
        <v>0</v>
      </c>
      <c r="BB129">
        <f>1-AZ129/BA129</f>
        <v>0</v>
      </c>
      <c r="BC129">
        <v>0</v>
      </c>
      <c r="BD129" t="s">
        <v>417</v>
      </c>
      <c r="BE129" t="s">
        <v>417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418</v>
      </c>
      <c r="CY129">
        <v>2</v>
      </c>
      <c r="CZ129" t="b">
        <v>1</v>
      </c>
      <c r="DA129">
        <v>1659114938.714286</v>
      </c>
      <c r="DB129">
        <v>203.2195357142857</v>
      </c>
      <c r="DC129">
        <v>198.5244285714286</v>
      </c>
      <c r="DD129">
        <v>23.04651785714286</v>
      </c>
      <c r="DE129">
        <v>14.87915</v>
      </c>
      <c r="DF129">
        <v>205.3029285714285</v>
      </c>
      <c r="DG129">
        <v>23.12912857142857</v>
      </c>
      <c r="DH129">
        <v>500.0722857142858</v>
      </c>
      <c r="DI129">
        <v>90.72123214285715</v>
      </c>
      <c r="DJ129">
        <v>0.1000184928571428</v>
      </c>
      <c r="DK129">
        <v>27.33323928571428</v>
      </c>
      <c r="DL129">
        <v>27.102025</v>
      </c>
      <c r="DM129">
        <v>999.9000000000002</v>
      </c>
      <c r="DN129">
        <v>0</v>
      </c>
      <c r="DO129">
        <v>0</v>
      </c>
      <c r="DP129">
        <v>9999.125714285716</v>
      </c>
      <c r="DQ129">
        <v>0</v>
      </c>
      <c r="DR129">
        <v>7.475599999999998</v>
      </c>
      <c r="DS129">
        <v>4.695114285714284</v>
      </c>
      <c r="DT129">
        <v>208.0135714285714</v>
      </c>
      <c r="DU129">
        <v>201.5228928571428</v>
      </c>
      <c r="DV129">
        <v>8.167369285714285</v>
      </c>
      <c r="DW129">
        <v>198.5244285714286</v>
      </c>
      <c r="DX129">
        <v>14.87915</v>
      </c>
      <c r="DY129">
        <v>2.090807857142857</v>
      </c>
      <c r="DZ129">
        <v>1.349854642857143</v>
      </c>
      <c r="EA129">
        <v>18.14933571428572</v>
      </c>
      <c r="EB129">
        <v>11.36573214285714</v>
      </c>
      <c r="EC129">
        <v>1999.997142857143</v>
      </c>
      <c r="ED129">
        <v>0.9799970000000001</v>
      </c>
      <c r="EE129">
        <v>0.02000270000000001</v>
      </c>
      <c r="EF129">
        <v>0</v>
      </c>
      <c r="EG129">
        <v>769.7984642857143</v>
      </c>
      <c r="EH129">
        <v>5.00097</v>
      </c>
      <c r="EI129">
        <v>15397.53571428571</v>
      </c>
      <c r="EJ129">
        <v>16707.54642857143</v>
      </c>
      <c r="EK129">
        <v>39.21175</v>
      </c>
      <c r="EL129">
        <v>39.56424999999999</v>
      </c>
      <c r="EM129">
        <v>39.08675</v>
      </c>
      <c r="EN129">
        <v>39.375</v>
      </c>
      <c r="EO129">
        <v>39.81199999999999</v>
      </c>
      <c r="EP129">
        <v>1955.087142857143</v>
      </c>
      <c r="EQ129">
        <v>39.90928571428572</v>
      </c>
      <c r="ER129">
        <v>0</v>
      </c>
      <c r="ES129">
        <v>1659114946.4</v>
      </c>
      <c r="ET129">
        <v>0</v>
      </c>
      <c r="EU129">
        <v>769.7560000000001</v>
      </c>
      <c r="EV129">
        <v>0.4904615510630192</v>
      </c>
      <c r="EW129">
        <v>-19.82222215705702</v>
      </c>
      <c r="EX129">
        <v>15397.55384615385</v>
      </c>
      <c r="EY129">
        <v>15</v>
      </c>
      <c r="EZ129">
        <v>0</v>
      </c>
      <c r="FA129" t="s">
        <v>419</v>
      </c>
      <c r="FB129">
        <v>1658962562</v>
      </c>
      <c r="FC129">
        <v>1658962559</v>
      </c>
      <c r="FD129">
        <v>0</v>
      </c>
      <c r="FE129">
        <v>0.025</v>
      </c>
      <c r="FF129">
        <v>-0.013</v>
      </c>
      <c r="FG129">
        <v>-1.97</v>
      </c>
      <c r="FH129">
        <v>-0.111</v>
      </c>
      <c r="FI129">
        <v>420</v>
      </c>
      <c r="FJ129">
        <v>18</v>
      </c>
      <c r="FK129">
        <v>0.6899999999999999</v>
      </c>
      <c r="FL129">
        <v>0.5</v>
      </c>
      <c r="FM129">
        <v>3.711054195121951</v>
      </c>
      <c r="FN129">
        <v>18.45267781881533</v>
      </c>
      <c r="FO129">
        <v>1.820041364028505</v>
      </c>
      <c r="FP129">
        <v>0</v>
      </c>
      <c r="FQ129">
        <v>770.0465294117647</v>
      </c>
      <c r="FR129">
        <v>-3.675599691975759</v>
      </c>
      <c r="FS129">
        <v>0.5442206102899447</v>
      </c>
      <c r="FT129">
        <v>0</v>
      </c>
      <c r="FU129">
        <v>8.168861219512195</v>
      </c>
      <c r="FV129">
        <v>-0.04222599303133814</v>
      </c>
      <c r="FW129">
        <v>0.00661566293531997</v>
      </c>
      <c r="FX129">
        <v>1</v>
      </c>
      <c r="FY129">
        <v>1</v>
      </c>
      <c r="FZ129">
        <v>3</v>
      </c>
      <c r="GA129" t="s">
        <v>426</v>
      </c>
      <c r="GB129">
        <v>2.98274</v>
      </c>
      <c r="GC129">
        <v>2.71566</v>
      </c>
      <c r="GD129">
        <v>0.0470571</v>
      </c>
      <c r="GE129">
        <v>0.044449</v>
      </c>
      <c r="GF129">
        <v>0.104726</v>
      </c>
      <c r="GG129">
        <v>0.07534730000000001</v>
      </c>
      <c r="GH129">
        <v>30147.9</v>
      </c>
      <c r="GI129">
        <v>30382.3</v>
      </c>
      <c r="GJ129">
        <v>29405.5</v>
      </c>
      <c r="GK129">
        <v>29406.8</v>
      </c>
      <c r="GL129">
        <v>34864.7</v>
      </c>
      <c r="GM129">
        <v>36150.2</v>
      </c>
      <c r="GN129">
        <v>41411.6</v>
      </c>
      <c r="GO129">
        <v>41899.9</v>
      </c>
      <c r="GP129">
        <v>1.9604</v>
      </c>
      <c r="GQ129">
        <v>1.89878</v>
      </c>
      <c r="GR129">
        <v>0.0890382</v>
      </c>
      <c r="GS129">
        <v>0</v>
      </c>
      <c r="GT129">
        <v>25.6167</v>
      </c>
      <c r="GU129">
        <v>999.9</v>
      </c>
      <c r="GV129">
        <v>44.3</v>
      </c>
      <c r="GW129">
        <v>30.2</v>
      </c>
      <c r="GX129">
        <v>21.0441</v>
      </c>
      <c r="GY129">
        <v>63.7527</v>
      </c>
      <c r="GZ129">
        <v>33.5657</v>
      </c>
      <c r="HA129">
        <v>1</v>
      </c>
      <c r="HB129">
        <v>-0.0339075</v>
      </c>
      <c r="HC129">
        <v>0.584529</v>
      </c>
      <c r="HD129">
        <v>20.3839</v>
      </c>
      <c r="HE129">
        <v>5.21714</v>
      </c>
      <c r="HF129">
        <v>12.0099</v>
      </c>
      <c r="HG129">
        <v>4.9888</v>
      </c>
      <c r="HH129">
        <v>3.28863</v>
      </c>
      <c r="HI129">
        <v>9999</v>
      </c>
      <c r="HJ129">
        <v>9999</v>
      </c>
      <c r="HK129">
        <v>9999</v>
      </c>
      <c r="HL129">
        <v>173</v>
      </c>
      <c r="HM129">
        <v>1.86708</v>
      </c>
      <c r="HN129">
        <v>1.86615</v>
      </c>
      <c r="HO129">
        <v>1.86566</v>
      </c>
      <c r="HP129">
        <v>1.86554</v>
      </c>
      <c r="HQ129">
        <v>1.86737</v>
      </c>
      <c r="HR129">
        <v>1.86992</v>
      </c>
      <c r="HS129">
        <v>1.86856</v>
      </c>
      <c r="HT129">
        <v>1.86996</v>
      </c>
      <c r="HU129">
        <v>0</v>
      </c>
      <c r="HV129">
        <v>0</v>
      </c>
      <c r="HW129">
        <v>0</v>
      </c>
      <c r="HX129">
        <v>0</v>
      </c>
      <c r="HY129" t="s">
        <v>421</v>
      </c>
      <c r="HZ129" t="s">
        <v>422</v>
      </c>
      <c r="IA129" t="s">
        <v>423</v>
      </c>
      <c r="IB129" t="s">
        <v>423</v>
      </c>
      <c r="IC129" t="s">
        <v>423</v>
      </c>
      <c r="ID129" t="s">
        <v>423</v>
      </c>
      <c r="IE129">
        <v>0</v>
      </c>
      <c r="IF129">
        <v>100</v>
      </c>
      <c r="IG129">
        <v>100</v>
      </c>
      <c r="IH129">
        <v>-2.028</v>
      </c>
      <c r="II129">
        <v>-0.0827</v>
      </c>
      <c r="IJ129">
        <v>-1.577111384215205</v>
      </c>
      <c r="IK129">
        <v>-0.002609718516926934</v>
      </c>
      <c r="IL129">
        <v>7.477057286243006E-07</v>
      </c>
      <c r="IM129">
        <v>-2.446628426827821E-10</v>
      </c>
      <c r="IN129">
        <v>-0.2036813970316619</v>
      </c>
      <c r="IO129">
        <v>-0.007460779758470672</v>
      </c>
      <c r="IP129">
        <v>0.0009378809001863145</v>
      </c>
      <c r="IQ129">
        <v>-1.681860573090938E-05</v>
      </c>
      <c r="IR129">
        <v>18</v>
      </c>
      <c r="IS129">
        <v>2242</v>
      </c>
      <c r="IT129">
        <v>1</v>
      </c>
      <c r="IU129">
        <v>24</v>
      </c>
      <c r="IV129">
        <v>2539.7</v>
      </c>
      <c r="IW129">
        <v>2539.8</v>
      </c>
      <c r="IX129">
        <v>0.501709</v>
      </c>
      <c r="IY129">
        <v>2.2644</v>
      </c>
      <c r="IZ129">
        <v>1.39648</v>
      </c>
      <c r="JA129">
        <v>2.33521</v>
      </c>
      <c r="JB129">
        <v>1.49536</v>
      </c>
      <c r="JC129">
        <v>2.30713</v>
      </c>
      <c r="JD129">
        <v>34.4636</v>
      </c>
      <c r="JE129">
        <v>14.5523</v>
      </c>
      <c r="JF129">
        <v>18</v>
      </c>
      <c r="JG129">
        <v>524.044</v>
      </c>
      <c r="JH129">
        <v>440.302</v>
      </c>
      <c r="JI129">
        <v>24.9995</v>
      </c>
      <c r="JJ129">
        <v>26.9003</v>
      </c>
      <c r="JK129">
        <v>30.0002</v>
      </c>
      <c r="JL129">
        <v>26.8461</v>
      </c>
      <c r="JM129">
        <v>26.782</v>
      </c>
      <c r="JN129">
        <v>10.046</v>
      </c>
      <c r="JO129">
        <v>28.0846</v>
      </c>
      <c r="JP129">
        <v>32.7967</v>
      </c>
      <c r="JQ129">
        <v>25</v>
      </c>
      <c r="JR129">
        <v>152.443</v>
      </c>
      <c r="JS129">
        <v>14.9474</v>
      </c>
      <c r="JT129">
        <v>100.545</v>
      </c>
      <c r="JU129">
        <v>100.635</v>
      </c>
    </row>
    <row r="130" spans="1:281">
      <c r="A130">
        <v>114</v>
      </c>
      <c r="B130">
        <v>1659114951.5</v>
      </c>
      <c r="C130">
        <v>2593.400000095367</v>
      </c>
      <c r="D130" t="s">
        <v>652</v>
      </c>
      <c r="E130" t="s">
        <v>653</v>
      </c>
      <c r="F130">
        <v>5</v>
      </c>
      <c r="G130" t="s">
        <v>619</v>
      </c>
      <c r="H130" t="s">
        <v>416</v>
      </c>
      <c r="I130">
        <v>1659114944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167.8664066796775</v>
      </c>
      <c r="AK130">
        <v>170.2812969696969</v>
      </c>
      <c r="AL130">
        <v>-3.065490124773216</v>
      </c>
      <c r="AM130">
        <v>65.11702429361108</v>
      </c>
      <c r="AN130">
        <f>(AP130 - AO130 + DI130*1E3/(8.314*(DK130+273.15)) * AR130/DH130 * AQ130) * DH130/(100*CV130) * 1000/(1000 - AP130)</f>
        <v>0</v>
      </c>
      <c r="AO130">
        <v>14.88822272779697</v>
      </c>
      <c r="AP130">
        <v>23.04356363636363</v>
      </c>
      <c r="AQ130">
        <v>-3.546070931027876E-05</v>
      </c>
      <c r="AR130">
        <v>88.44605130014408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417</v>
      </c>
      <c r="AY130" t="s">
        <v>417</v>
      </c>
      <c r="AZ130">
        <v>0</v>
      </c>
      <c r="BA130">
        <v>0</v>
      </c>
      <c r="BB130">
        <f>1-AZ130/BA130</f>
        <v>0</v>
      </c>
      <c r="BC130">
        <v>0</v>
      </c>
      <c r="BD130" t="s">
        <v>417</v>
      </c>
      <c r="BE130" t="s">
        <v>417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418</v>
      </c>
      <c r="CY130">
        <v>2</v>
      </c>
      <c r="CZ130" t="b">
        <v>1</v>
      </c>
      <c r="DA130">
        <v>1659114944</v>
      </c>
      <c r="DB130">
        <v>187.350037037037</v>
      </c>
      <c r="DC130">
        <v>180.9981111111111</v>
      </c>
      <c r="DD130">
        <v>23.04551851851852</v>
      </c>
      <c r="DE130">
        <v>14.88467407407407</v>
      </c>
      <c r="DF130">
        <v>189.3961111111111</v>
      </c>
      <c r="DG130">
        <v>23.12814444444445</v>
      </c>
      <c r="DH130">
        <v>500.0498148148149</v>
      </c>
      <c r="DI130">
        <v>90.72161111111109</v>
      </c>
      <c r="DJ130">
        <v>0.09997953333333334</v>
      </c>
      <c r="DK130">
        <v>27.32849259259259</v>
      </c>
      <c r="DL130">
        <v>27.08782962962963</v>
      </c>
      <c r="DM130">
        <v>999.9000000000001</v>
      </c>
      <c r="DN130">
        <v>0</v>
      </c>
      <c r="DO130">
        <v>0</v>
      </c>
      <c r="DP130">
        <v>9998.490370370369</v>
      </c>
      <c r="DQ130">
        <v>0</v>
      </c>
      <c r="DR130">
        <v>7.475599999999998</v>
      </c>
      <c r="DS130">
        <v>6.351953333333333</v>
      </c>
      <c r="DT130">
        <v>191.7695185185186</v>
      </c>
      <c r="DU130">
        <v>183.7329259259259</v>
      </c>
      <c r="DV130">
        <v>8.160842592592592</v>
      </c>
      <c r="DW130">
        <v>180.9981111111111</v>
      </c>
      <c r="DX130">
        <v>14.88467407407407</v>
      </c>
      <c r="DY130">
        <v>2.090725925925926</v>
      </c>
      <c r="DZ130">
        <v>1.350361111111111</v>
      </c>
      <c r="EA130">
        <v>18.14870740740741</v>
      </c>
      <c r="EB130">
        <v>11.37139629629629</v>
      </c>
      <c r="EC130">
        <v>1999.994074074074</v>
      </c>
      <c r="ED130">
        <v>0.9799970000000001</v>
      </c>
      <c r="EE130">
        <v>0.02000270000000001</v>
      </c>
      <c r="EF130">
        <v>0</v>
      </c>
      <c r="EG130">
        <v>770.0075555555554</v>
      </c>
      <c r="EH130">
        <v>5.00097</v>
      </c>
      <c r="EI130">
        <v>15398.68888888889</v>
      </c>
      <c r="EJ130">
        <v>16707.52592592593</v>
      </c>
      <c r="EK130">
        <v>39.21266666666666</v>
      </c>
      <c r="EL130">
        <v>39.56199999999999</v>
      </c>
      <c r="EM130">
        <v>39.08766666666666</v>
      </c>
      <c r="EN130">
        <v>39.375</v>
      </c>
      <c r="EO130">
        <v>39.81199999999999</v>
      </c>
      <c r="EP130">
        <v>1955.084074074074</v>
      </c>
      <c r="EQ130">
        <v>39.90925925925926</v>
      </c>
      <c r="ER130">
        <v>0</v>
      </c>
      <c r="ES130">
        <v>1659114951.2</v>
      </c>
      <c r="ET130">
        <v>0</v>
      </c>
      <c r="EU130">
        <v>769.9799615384616</v>
      </c>
      <c r="EV130">
        <v>3.09603420327153</v>
      </c>
      <c r="EW130">
        <v>50.08547013787412</v>
      </c>
      <c r="EX130">
        <v>15398.68461538461</v>
      </c>
      <c r="EY130">
        <v>15</v>
      </c>
      <c r="EZ130">
        <v>0</v>
      </c>
      <c r="FA130" t="s">
        <v>419</v>
      </c>
      <c r="FB130">
        <v>1658962562</v>
      </c>
      <c r="FC130">
        <v>1658962559</v>
      </c>
      <c r="FD130">
        <v>0</v>
      </c>
      <c r="FE130">
        <v>0.025</v>
      </c>
      <c r="FF130">
        <v>-0.013</v>
      </c>
      <c r="FG130">
        <v>-1.97</v>
      </c>
      <c r="FH130">
        <v>-0.111</v>
      </c>
      <c r="FI130">
        <v>420</v>
      </c>
      <c r="FJ130">
        <v>18</v>
      </c>
      <c r="FK130">
        <v>0.6899999999999999</v>
      </c>
      <c r="FL130">
        <v>0.5</v>
      </c>
      <c r="FM130">
        <v>5.4962605</v>
      </c>
      <c r="FN130">
        <v>18.92976225140712</v>
      </c>
      <c r="FO130">
        <v>1.821438283766362</v>
      </c>
      <c r="FP130">
        <v>0</v>
      </c>
      <c r="FQ130">
        <v>769.9097941176469</v>
      </c>
      <c r="FR130">
        <v>2.35078686930764</v>
      </c>
      <c r="FS130">
        <v>0.3963355514928708</v>
      </c>
      <c r="FT130">
        <v>0</v>
      </c>
      <c r="FU130">
        <v>8.164452000000001</v>
      </c>
      <c r="FV130">
        <v>-0.07853110694185936</v>
      </c>
      <c r="FW130">
        <v>0.008400420287104774</v>
      </c>
      <c r="FX130">
        <v>1</v>
      </c>
      <c r="FY130">
        <v>1</v>
      </c>
      <c r="FZ130">
        <v>3</v>
      </c>
      <c r="GA130" t="s">
        <v>426</v>
      </c>
      <c r="GB130">
        <v>2.98284</v>
      </c>
      <c r="GC130">
        <v>2.71576</v>
      </c>
      <c r="GD130">
        <v>0.0434938</v>
      </c>
      <c r="GE130">
        <v>0.0405138</v>
      </c>
      <c r="GF130">
        <v>0.104719</v>
      </c>
      <c r="GG130">
        <v>0.075322</v>
      </c>
      <c r="GH130">
        <v>30261.2</v>
      </c>
      <c r="GI130">
        <v>30507.5</v>
      </c>
      <c r="GJ130">
        <v>29406.1</v>
      </c>
      <c r="GK130">
        <v>29406.9</v>
      </c>
      <c r="GL130">
        <v>34865.8</v>
      </c>
      <c r="GM130">
        <v>36151.1</v>
      </c>
      <c r="GN130">
        <v>41412.7</v>
      </c>
      <c r="GO130">
        <v>41899.7</v>
      </c>
      <c r="GP130">
        <v>1.96012</v>
      </c>
      <c r="GQ130">
        <v>1.89893</v>
      </c>
      <c r="GR130">
        <v>0.0892617</v>
      </c>
      <c r="GS130">
        <v>0</v>
      </c>
      <c r="GT130">
        <v>25.6156</v>
      </c>
      <c r="GU130">
        <v>999.9</v>
      </c>
      <c r="GV130">
        <v>44.2</v>
      </c>
      <c r="GW130">
        <v>30.2</v>
      </c>
      <c r="GX130">
        <v>20.9975</v>
      </c>
      <c r="GY130">
        <v>63.6427</v>
      </c>
      <c r="GZ130">
        <v>33.3614</v>
      </c>
      <c r="HA130">
        <v>1</v>
      </c>
      <c r="HB130">
        <v>-0.0337576</v>
      </c>
      <c r="HC130">
        <v>0.583597</v>
      </c>
      <c r="HD130">
        <v>20.3839</v>
      </c>
      <c r="HE130">
        <v>5.21624</v>
      </c>
      <c r="HF130">
        <v>12.0099</v>
      </c>
      <c r="HG130">
        <v>4.9887</v>
      </c>
      <c r="HH130">
        <v>3.2885</v>
      </c>
      <c r="HI130">
        <v>9999</v>
      </c>
      <c r="HJ130">
        <v>9999</v>
      </c>
      <c r="HK130">
        <v>9999</v>
      </c>
      <c r="HL130">
        <v>173</v>
      </c>
      <c r="HM130">
        <v>1.86708</v>
      </c>
      <c r="HN130">
        <v>1.86615</v>
      </c>
      <c r="HO130">
        <v>1.86566</v>
      </c>
      <c r="HP130">
        <v>1.86555</v>
      </c>
      <c r="HQ130">
        <v>1.86737</v>
      </c>
      <c r="HR130">
        <v>1.86993</v>
      </c>
      <c r="HS130">
        <v>1.86857</v>
      </c>
      <c r="HT130">
        <v>1.86996</v>
      </c>
      <c r="HU130">
        <v>0</v>
      </c>
      <c r="HV130">
        <v>0</v>
      </c>
      <c r="HW130">
        <v>0</v>
      </c>
      <c r="HX130">
        <v>0</v>
      </c>
      <c r="HY130" t="s">
        <v>421</v>
      </c>
      <c r="HZ130" t="s">
        <v>422</v>
      </c>
      <c r="IA130" t="s">
        <v>423</v>
      </c>
      <c r="IB130" t="s">
        <v>423</v>
      </c>
      <c r="IC130" t="s">
        <v>423</v>
      </c>
      <c r="ID130" t="s">
        <v>423</v>
      </c>
      <c r="IE130">
        <v>0</v>
      </c>
      <c r="IF130">
        <v>100</v>
      </c>
      <c r="IG130">
        <v>100</v>
      </c>
      <c r="IH130">
        <v>-1.993</v>
      </c>
      <c r="II130">
        <v>-0.0827</v>
      </c>
      <c r="IJ130">
        <v>-1.577111384215205</v>
      </c>
      <c r="IK130">
        <v>-0.002609718516926934</v>
      </c>
      <c r="IL130">
        <v>7.477057286243006E-07</v>
      </c>
      <c r="IM130">
        <v>-2.446628426827821E-10</v>
      </c>
      <c r="IN130">
        <v>-0.2036813970316619</v>
      </c>
      <c r="IO130">
        <v>-0.007460779758470672</v>
      </c>
      <c r="IP130">
        <v>0.0009378809001863145</v>
      </c>
      <c r="IQ130">
        <v>-1.681860573090938E-05</v>
      </c>
      <c r="IR130">
        <v>18</v>
      </c>
      <c r="IS130">
        <v>2242</v>
      </c>
      <c r="IT130">
        <v>1</v>
      </c>
      <c r="IU130">
        <v>24</v>
      </c>
      <c r="IV130">
        <v>2539.8</v>
      </c>
      <c r="IW130">
        <v>2539.9</v>
      </c>
      <c r="IX130">
        <v>0.463867</v>
      </c>
      <c r="IY130">
        <v>2.25708</v>
      </c>
      <c r="IZ130">
        <v>1.39648</v>
      </c>
      <c r="JA130">
        <v>2.33643</v>
      </c>
      <c r="JB130">
        <v>1.49536</v>
      </c>
      <c r="JC130">
        <v>2.40479</v>
      </c>
      <c r="JD130">
        <v>34.4636</v>
      </c>
      <c r="JE130">
        <v>14.5698</v>
      </c>
      <c r="JF130">
        <v>18</v>
      </c>
      <c r="JG130">
        <v>523.874</v>
      </c>
      <c r="JH130">
        <v>440.406</v>
      </c>
      <c r="JI130">
        <v>24.9996</v>
      </c>
      <c r="JJ130">
        <v>26.902</v>
      </c>
      <c r="JK130">
        <v>30.0002</v>
      </c>
      <c r="JL130">
        <v>26.8471</v>
      </c>
      <c r="JM130">
        <v>26.7837</v>
      </c>
      <c r="JN130">
        <v>9.26858</v>
      </c>
      <c r="JO130">
        <v>28.0846</v>
      </c>
      <c r="JP130">
        <v>32.4254</v>
      </c>
      <c r="JQ130">
        <v>25</v>
      </c>
      <c r="JR130">
        <v>132.399</v>
      </c>
      <c r="JS130">
        <v>14.9492</v>
      </c>
      <c r="JT130">
        <v>100.548</v>
      </c>
      <c r="JU130">
        <v>100.635</v>
      </c>
    </row>
    <row r="131" spans="1:281">
      <c r="A131">
        <v>115</v>
      </c>
      <c r="B131">
        <v>1659114956.5</v>
      </c>
      <c r="C131">
        <v>2598.400000095367</v>
      </c>
      <c r="D131" t="s">
        <v>654</v>
      </c>
      <c r="E131" t="s">
        <v>655</v>
      </c>
      <c r="F131">
        <v>5</v>
      </c>
      <c r="G131" t="s">
        <v>619</v>
      </c>
      <c r="H131" t="s">
        <v>416</v>
      </c>
      <c r="I131">
        <v>1659114948.714286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150.9876064110639</v>
      </c>
      <c r="AK131">
        <v>154.9193696969697</v>
      </c>
      <c r="AL131">
        <v>-3.069440795142027</v>
      </c>
      <c r="AM131">
        <v>65.11702429361108</v>
      </c>
      <c r="AN131">
        <f>(AP131 - AO131 + DI131*1E3/(8.314*(DK131+273.15)) * AR131/DH131 * AQ131) * DH131/(100*CV131) * 1000/(1000 - AP131)</f>
        <v>0</v>
      </c>
      <c r="AO131">
        <v>14.86566867024191</v>
      </c>
      <c r="AP131">
        <v>23.04037818181818</v>
      </c>
      <c r="AQ131">
        <v>-2.215228778100276E-05</v>
      </c>
      <c r="AR131">
        <v>88.44605130014408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417</v>
      </c>
      <c r="AY131" t="s">
        <v>417</v>
      </c>
      <c r="AZ131">
        <v>0</v>
      </c>
      <c r="BA131">
        <v>0</v>
      </c>
      <c r="BB131">
        <f>1-AZ131/BA131</f>
        <v>0</v>
      </c>
      <c r="BC131">
        <v>0</v>
      </c>
      <c r="BD131" t="s">
        <v>417</v>
      </c>
      <c r="BE131" t="s">
        <v>417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418</v>
      </c>
      <c r="CY131">
        <v>2</v>
      </c>
      <c r="CZ131" t="b">
        <v>1</v>
      </c>
      <c r="DA131">
        <v>1659114948.714286</v>
      </c>
      <c r="DB131">
        <v>173.2039285714286</v>
      </c>
      <c r="DC131">
        <v>165.3456785714286</v>
      </c>
      <c r="DD131">
        <v>23.04451785714286</v>
      </c>
      <c r="DE131">
        <v>14.882775</v>
      </c>
      <c r="DF131">
        <v>175.2165</v>
      </c>
      <c r="DG131">
        <v>23.12715</v>
      </c>
      <c r="DH131">
        <v>500.0700714285714</v>
      </c>
      <c r="DI131">
        <v>90.72132857142857</v>
      </c>
      <c r="DJ131">
        <v>0.0999864</v>
      </c>
      <c r="DK131">
        <v>27.327675</v>
      </c>
      <c r="DL131">
        <v>27.08184285714286</v>
      </c>
      <c r="DM131">
        <v>999.9000000000002</v>
      </c>
      <c r="DN131">
        <v>0</v>
      </c>
      <c r="DO131">
        <v>0</v>
      </c>
      <c r="DP131">
        <v>10000.66678571429</v>
      </c>
      <c r="DQ131">
        <v>0</v>
      </c>
      <c r="DR131">
        <v>7.475599999999998</v>
      </c>
      <c r="DS131">
        <v>7.858341428571428</v>
      </c>
      <c r="DT131">
        <v>177.2895357142857</v>
      </c>
      <c r="DU131">
        <v>167.84375</v>
      </c>
      <c r="DV131">
        <v>8.161733928571428</v>
      </c>
      <c r="DW131">
        <v>165.3456785714286</v>
      </c>
      <c r="DX131">
        <v>14.882775</v>
      </c>
      <c r="DY131">
        <v>2.090628571428571</v>
      </c>
      <c r="DZ131">
        <v>1.350185357142857</v>
      </c>
      <c r="EA131">
        <v>18.14796428571429</v>
      </c>
      <c r="EB131">
        <v>11.36942857142857</v>
      </c>
      <c r="EC131">
        <v>1999.9975</v>
      </c>
      <c r="ED131">
        <v>0.9799970000000001</v>
      </c>
      <c r="EE131">
        <v>0.02000270000000001</v>
      </c>
      <c r="EF131">
        <v>0</v>
      </c>
      <c r="EG131">
        <v>770.3749285714285</v>
      </c>
      <c r="EH131">
        <v>5.00097</v>
      </c>
      <c r="EI131">
        <v>15405.38928571428</v>
      </c>
      <c r="EJ131">
        <v>16707.54642857143</v>
      </c>
      <c r="EK131">
        <v>39.20499999999999</v>
      </c>
      <c r="EL131">
        <v>39.56199999999999</v>
      </c>
      <c r="EM131">
        <v>39.07774999999999</v>
      </c>
      <c r="EN131">
        <v>39.375</v>
      </c>
      <c r="EO131">
        <v>39.81199999999999</v>
      </c>
      <c r="EP131">
        <v>1955.0875</v>
      </c>
      <c r="EQ131">
        <v>39.90928571428572</v>
      </c>
      <c r="ER131">
        <v>0</v>
      </c>
      <c r="ES131">
        <v>1659114956.6</v>
      </c>
      <c r="ET131">
        <v>0</v>
      </c>
      <c r="EU131">
        <v>770.4401200000002</v>
      </c>
      <c r="EV131">
        <v>6.420384630736263</v>
      </c>
      <c r="EW131">
        <v>121.8538463319625</v>
      </c>
      <c r="EX131">
        <v>15406.668</v>
      </c>
      <c r="EY131">
        <v>15</v>
      </c>
      <c r="EZ131">
        <v>0</v>
      </c>
      <c r="FA131" t="s">
        <v>419</v>
      </c>
      <c r="FB131">
        <v>1658962562</v>
      </c>
      <c r="FC131">
        <v>1658962559</v>
      </c>
      <c r="FD131">
        <v>0</v>
      </c>
      <c r="FE131">
        <v>0.025</v>
      </c>
      <c r="FF131">
        <v>-0.013</v>
      </c>
      <c r="FG131">
        <v>-1.97</v>
      </c>
      <c r="FH131">
        <v>-0.111</v>
      </c>
      <c r="FI131">
        <v>420</v>
      </c>
      <c r="FJ131">
        <v>18</v>
      </c>
      <c r="FK131">
        <v>0.6899999999999999</v>
      </c>
      <c r="FL131">
        <v>0.5</v>
      </c>
      <c r="FM131">
        <v>6.833639268292683</v>
      </c>
      <c r="FN131">
        <v>19.12073435540069</v>
      </c>
      <c r="FO131">
        <v>1.885629655468537</v>
      </c>
      <c r="FP131">
        <v>0</v>
      </c>
      <c r="FQ131">
        <v>770.1495882352941</v>
      </c>
      <c r="FR131">
        <v>4.029243699387962</v>
      </c>
      <c r="FS131">
        <v>0.5182677094756389</v>
      </c>
      <c r="FT131">
        <v>0</v>
      </c>
      <c r="FU131">
        <v>8.164454146341463</v>
      </c>
      <c r="FV131">
        <v>-0.01420181184667119</v>
      </c>
      <c r="FW131">
        <v>0.008657321721711745</v>
      </c>
      <c r="FX131">
        <v>1</v>
      </c>
      <c r="FY131">
        <v>1</v>
      </c>
      <c r="FZ131">
        <v>3</v>
      </c>
      <c r="GA131" t="s">
        <v>426</v>
      </c>
      <c r="GB131">
        <v>2.98256</v>
      </c>
      <c r="GC131">
        <v>2.71559</v>
      </c>
      <c r="GD131">
        <v>0.039852</v>
      </c>
      <c r="GE131">
        <v>0.0365132</v>
      </c>
      <c r="GF131">
        <v>0.104714</v>
      </c>
      <c r="GG131">
        <v>0.0753582</v>
      </c>
      <c r="GH131">
        <v>30376.3</v>
      </c>
      <c r="GI131">
        <v>30634.3</v>
      </c>
      <c r="GJ131">
        <v>29405.9</v>
      </c>
      <c r="GK131">
        <v>29406.6</v>
      </c>
      <c r="GL131">
        <v>34865.8</v>
      </c>
      <c r="GM131">
        <v>36149.3</v>
      </c>
      <c r="GN131">
        <v>41412.5</v>
      </c>
      <c r="GO131">
        <v>41899.4</v>
      </c>
      <c r="GP131">
        <v>1.96015</v>
      </c>
      <c r="GQ131">
        <v>1.89883</v>
      </c>
      <c r="GR131">
        <v>0.0903159</v>
      </c>
      <c r="GS131">
        <v>0</v>
      </c>
      <c r="GT131">
        <v>25.6145</v>
      </c>
      <c r="GU131">
        <v>999.9</v>
      </c>
      <c r="GV131">
        <v>44.2</v>
      </c>
      <c r="GW131">
        <v>30.2</v>
      </c>
      <c r="GX131">
        <v>20.997</v>
      </c>
      <c r="GY131">
        <v>63.4427</v>
      </c>
      <c r="GZ131">
        <v>33.6939</v>
      </c>
      <c r="HA131">
        <v>1</v>
      </c>
      <c r="HB131">
        <v>-0.0335213</v>
      </c>
      <c r="HC131">
        <v>0.582059</v>
      </c>
      <c r="HD131">
        <v>20.3839</v>
      </c>
      <c r="HE131">
        <v>5.21744</v>
      </c>
      <c r="HF131">
        <v>12.0099</v>
      </c>
      <c r="HG131">
        <v>4.98885</v>
      </c>
      <c r="HH131">
        <v>3.28865</v>
      </c>
      <c r="HI131">
        <v>9999</v>
      </c>
      <c r="HJ131">
        <v>9999</v>
      </c>
      <c r="HK131">
        <v>9999</v>
      </c>
      <c r="HL131">
        <v>173</v>
      </c>
      <c r="HM131">
        <v>1.86709</v>
      </c>
      <c r="HN131">
        <v>1.86615</v>
      </c>
      <c r="HO131">
        <v>1.86564</v>
      </c>
      <c r="HP131">
        <v>1.86554</v>
      </c>
      <c r="HQ131">
        <v>1.86737</v>
      </c>
      <c r="HR131">
        <v>1.8699</v>
      </c>
      <c r="HS131">
        <v>1.86857</v>
      </c>
      <c r="HT131">
        <v>1.86996</v>
      </c>
      <c r="HU131">
        <v>0</v>
      </c>
      <c r="HV131">
        <v>0</v>
      </c>
      <c r="HW131">
        <v>0</v>
      </c>
      <c r="HX131">
        <v>0</v>
      </c>
      <c r="HY131" t="s">
        <v>421</v>
      </c>
      <c r="HZ131" t="s">
        <v>422</v>
      </c>
      <c r="IA131" t="s">
        <v>423</v>
      </c>
      <c r="IB131" t="s">
        <v>423</v>
      </c>
      <c r="IC131" t="s">
        <v>423</v>
      </c>
      <c r="ID131" t="s">
        <v>423</v>
      </c>
      <c r="IE131">
        <v>0</v>
      </c>
      <c r="IF131">
        <v>100</v>
      </c>
      <c r="IG131">
        <v>100</v>
      </c>
      <c r="IH131">
        <v>-1.957</v>
      </c>
      <c r="II131">
        <v>-0.08260000000000001</v>
      </c>
      <c r="IJ131">
        <v>-1.577111384215205</v>
      </c>
      <c r="IK131">
        <v>-0.002609718516926934</v>
      </c>
      <c r="IL131">
        <v>7.477057286243006E-07</v>
      </c>
      <c r="IM131">
        <v>-2.446628426827821E-10</v>
      </c>
      <c r="IN131">
        <v>-0.2036813970316619</v>
      </c>
      <c r="IO131">
        <v>-0.007460779758470672</v>
      </c>
      <c r="IP131">
        <v>0.0009378809001863145</v>
      </c>
      <c r="IQ131">
        <v>-1.681860573090938E-05</v>
      </c>
      <c r="IR131">
        <v>18</v>
      </c>
      <c r="IS131">
        <v>2242</v>
      </c>
      <c r="IT131">
        <v>1</v>
      </c>
      <c r="IU131">
        <v>24</v>
      </c>
      <c r="IV131">
        <v>2539.9</v>
      </c>
      <c r="IW131">
        <v>2540</v>
      </c>
      <c r="IX131">
        <v>0.430908</v>
      </c>
      <c r="IY131">
        <v>2.27539</v>
      </c>
      <c r="IZ131">
        <v>1.39648</v>
      </c>
      <c r="JA131">
        <v>2.33643</v>
      </c>
      <c r="JB131">
        <v>1.49536</v>
      </c>
      <c r="JC131">
        <v>2.28271</v>
      </c>
      <c r="JD131">
        <v>34.4636</v>
      </c>
      <c r="JE131">
        <v>14.5523</v>
      </c>
      <c r="JF131">
        <v>18</v>
      </c>
      <c r="JG131">
        <v>523.89</v>
      </c>
      <c r="JH131">
        <v>440.35</v>
      </c>
      <c r="JI131">
        <v>24.9996</v>
      </c>
      <c r="JJ131">
        <v>26.9021</v>
      </c>
      <c r="JK131">
        <v>30.0003</v>
      </c>
      <c r="JL131">
        <v>26.8471</v>
      </c>
      <c r="JM131">
        <v>26.7843</v>
      </c>
      <c r="JN131">
        <v>8.615259999999999</v>
      </c>
      <c r="JO131">
        <v>27.8091</v>
      </c>
      <c r="JP131">
        <v>32.4254</v>
      </c>
      <c r="JQ131">
        <v>25</v>
      </c>
      <c r="JR131">
        <v>118.922</v>
      </c>
      <c r="JS131">
        <v>14.9553</v>
      </c>
      <c r="JT131">
        <v>100.547</v>
      </c>
      <c r="JU131">
        <v>100.634</v>
      </c>
    </row>
    <row r="132" spans="1:281">
      <c r="A132">
        <v>116</v>
      </c>
      <c r="B132">
        <v>1659114961.5</v>
      </c>
      <c r="C132">
        <v>2603.400000095367</v>
      </c>
      <c r="D132" t="s">
        <v>656</v>
      </c>
      <c r="E132" t="s">
        <v>657</v>
      </c>
      <c r="F132">
        <v>5</v>
      </c>
      <c r="G132" t="s">
        <v>619</v>
      </c>
      <c r="H132" t="s">
        <v>416</v>
      </c>
      <c r="I132">
        <v>1659114954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134.839610009293</v>
      </c>
      <c r="AK132">
        <v>139.8815818181818</v>
      </c>
      <c r="AL132">
        <v>-2.984206750190707</v>
      </c>
      <c r="AM132">
        <v>65.11702429361108</v>
      </c>
      <c r="AN132">
        <f>(AP132 - AO132 + DI132*1E3/(8.314*(DK132+273.15)) * AR132/DH132 * AQ132) * DH132/(100*CV132) * 1000/(1000 - AP132)</f>
        <v>0</v>
      </c>
      <c r="AO132">
        <v>14.92294408789273</v>
      </c>
      <c r="AP132">
        <v>23.05731030303029</v>
      </c>
      <c r="AQ132">
        <v>6.804752908553983E-05</v>
      </c>
      <c r="AR132">
        <v>88.44605130014408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417</v>
      </c>
      <c r="AY132" t="s">
        <v>417</v>
      </c>
      <c r="AZ132">
        <v>0</v>
      </c>
      <c r="BA132">
        <v>0</v>
      </c>
      <c r="BB132">
        <f>1-AZ132/BA132</f>
        <v>0</v>
      </c>
      <c r="BC132">
        <v>0</v>
      </c>
      <c r="BD132" t="s">
        <v>417</v>
      </c>
      <c r="BE132" t="s">
        <v>417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418</v>
      </c>
      <c r="CY132">
        <v>2</v>
      </c>
      <c r="CZ132" t="b">
        <v>1</v>
      </c>
      <c r="DA132">
        <v>1659114954</v>
      </c>
      <c r="DB132">
        <v>157.3882962962963</v>
      </c>
      <c r="DC132">
        <v>148.0417037037037</v>
      </c>
      <c r="DD132">
        <v>23.04513333333333</v>
      </c>
      <c r="DE132">
        <v>14.89437407407407</v>
      </c>
      <c r="DF132">
        <v>159.3631111111111</v>
      </c>
      <c r="DG132">
        <v>23.12775555555556</v>
      </c>
      <c r="DH132">
        <v>500.0548518518518</v>
      </c>
      <c r="DI132">
        <v>90.72123333333332</v>
      </c>
      <c r="DJ132">
        <v>0.09998349259259259</v>
      </c>
      <c r="DK132">
        <v>27.33507037037037</v>
      </c>
      <c r="DL132">
        <v>27.09335925925926</v>
      </c>
      <c r="DM132">
        <v>999.9000000000001</v>
      </c>
      <c r="DN132">
        <v>0</v>
      </c>
      <c r="DO132">
        <v>0</v>
      </c>
      <c r="DP132">
        <v>10005.51296296296</v>
      </c>
      <c r="DQ132">
        <v>0</v>
      </c>
      <c r="DR132">
        <v>7.475599999999998</v>
      </c>
      <c r="DS132">
        <v>9.346617777777778</v>
      </c>
      <c r="DT132">
        <v>161.1007777777778</v>
      </c>
      <c r="DU132">
        <v>150.2797777777778</v>
      </c>
      <c r="DV132">
        <v>8.150746666666667</v>
      </c>
      <c r="DW132">
        <v>148.0417037037037</v>
      </c>
      <c r="DX132">
        <v>14.89437407407407</v>
      </c>
      <c r="DY132">
        <v>2.090682592592592</v>
      </c>
      <c r="DZ132">
        <v>1.351236296296296</v>
      </c>
      <c r="EA132">
        <v>18.14837407407408</v>
      </c>
      <c r="EB132">
        <v>11.38116296296296</v>
      </c>
      <c r="EC132">
        <v>2000.002222222222</v>
      </c>
      <c r="ED132">
        <v>0.9799970000000001</v>
      </c>
      <c r="EE132">
        <v>0.02000270000000001</v>
      </c>
      <c r="EF132">
        <v>0</v>
      </c>
      <c r="EG132">
        <v>770.9687407407407</v>
      </c>
      <c r="EH132">
        <v>5.00097</v>
      </c>
      <c r="EI132">
        <v>15417.34074074074</v>
      </c>
      <c r="EJ132">
        <v>16707.58148148148</v>
      </c>
      <c r="EK132">
        <v>39.194</v>
      </c>
      <c r="EL132">
        <v>39.56199999999999</v>
      </c>
      <c r="EM132">
        <v>39.08066666666667</v>
      </c>
      <c r="EN132">
        <v>39.375</v>
      </c>
      <c r="EO132">
        <v>39.81199999999999</v>
      </c>
      <c r="EP132">
        <v>1955.092222222222</v>
      </c>
      <c r="EQ132">
        <v>39.91</v>
      </c>
      <c r="ER132">
        <v>0</v>
      </c>
      <c r="ES132">
        <v>1659114961.4</v>
      </c>
      <c r="ET132">
        <v>0</v>
      </c>
      <c r="EU132">
        <v>771.02652</v>
      </c>
      <c r="EV132">
        <v>7.822230763019066</v>
      </c>
      <c r="EW132">
        <v>166.1923074313268</v>
      </c>
      <c r="EX132">
        <v>15418.056</v>
      </c>
      <c r="EY132">
        <v>15</v>
      </c>
      <c r="EZ132">
        <v>0</v>
      </c>
      <c r="FA132" t="s">
        <v>419</v>
      </c>
      <c r="FB132">
        <v>1658962562</v>
      </c>
      <c r="FC132">
        <v>1658962559</v>
      </c>
      <c r="FD132">
        <v>0</v>
      </c>
      <c r="FE132">
        <v>0.025</v>
      </c>
      <c r="FF132">
        <v>-0.013</v>
      </c>
      <c r="FG132">
        <v>-1.97</v>
      </c>
      <c r="FH132">
        <v>-0.111</v>
      </c>
      <c r="FI132">
        <v>420</v>
      </c>
      <c r="FJ132">
        <v>18</v>
      </c>
      <c r="FK132">
        <v>0.6899999999999999</v>
      </c>
      <c r="FL132">
        <v>0.5</v>
      </c>
      <c r="FM132">
        <v>8.319122926829269</v>
      </c>
      <c r="FN132">
        <v>17.4240731707317</v>
      </c>
      <c r="FO132">
        <v>1.725551887621569</v>
      </c>
      <c r="FP132">
        <v>0</v>
      </c>
      <c r="FQ132">
        <v>770.5458529411765</v>
      </c>
      <c r="FR132">
        <v>6.642521013824355</v>
      </c>
      <c r="FS132">
        <v>0.706688305214296</v>
      </c>
      <c r="FT132">
        <v>0</v>
      </c>
      <c r="FU132">
        <v>8.154233414634147</v>
      </c>
      <c r="FV132">
        <v>-0.08037449477350919</v>
      </c>
      <c r="FW132">
        <v>0.01604531823058565</v>
      </c>
      <c r="FX132">
        <v>1</v>
      </c>
      <c r="FY132">
        <v>1</v>
      </c>
      <c r="FZ132">
        <v>3</v>
      </c>
      <c r="GA132" t="s">
        <v>426</v>
      </c>
      <c r="GB132">
        <v>2.98276</v>
      </c>
      <c r="GC132">
        <v>2.71563</v>
      </c>
      <c r="GD132">
        <v>0.0362297</v>
      </c>
      <c r="GE132">
        <v>0.0326141</v>
      </c>
      <c r="GF132">
        <v>0.104772</v>
      </c>
      <c r="GG132">
        <v>0.07551140000000001</v>
      </c>
      <c r="GH132">
        <v>30491.2</v>
      </c>
      <c r="GI132">
        <v>30758</v>
      </c>
      <c r="GJ132">
        <v>29406.2</v>
      </c>
      <c r="GK132">
        <v>29406.3</v>
      </c>
      <c r="GL132">
        <v>34863.5</v>
      </c>
      <c r="GM132">
        <v>36142.7</v>
      </c>
      <c r="GN132">
        <v>41412.5</v>
      </c>
      <c r="GO132">
        <v>41898.9</v>
      </c>
      <c r="GP132">
        <v>1.9601</v>
      </c>
      <c r="GQ132">
        <v>1.8987</v>
      </c>
      <c r="GR132">
        <v>0.0929497</v>
      </c>
      <c r="GS132">
        <v>0</v>
      </c>
      <c r="GT132">
        <v>25.6167</v>
      </c>
      <c r="GU132">
        <v>999.9</v>
      </c>
      <c r="GV132">
        <v>44.2</v>
      </c>
      <c r="GW132">
        <v>30.2</v>
      </c>
      <c r="GX132">
        <v>20.9967</v>
      </c>
      <c r="GY132">
        <v>63.6628</v>
      </c>
      <c r="GZ132">
        <v>33.3614</v>
      </c>
      <c r="HA132">
        <v>1</v>
      </c>
      <c r="HB132">
        <v>-0.0337627</v>
      </c>
      <c r="HC132">
        <v>0.581353</v>
      </c>
      <c r="HD132">
        <v>20.3837</v>
      </c>
      <c r="HE132">
        <v>5.21609</v>
      </c>
      <c r="HF132">
        <v>12.0099</v>
      </c>
      <c r="HG132">
        <v>4.98905</v>
      </c>
      <c r="HH132">
        <v>3.28842</v>
      </c>
      <c r="HI132">
        <v>9999</v>
      </c>
      <c r="HJ132">
        <v>9999</v>
      </c>
      <c r="HK132">
        <v>9999</v>
      </c>
      <c r="HL132">
        <v>173</v>
      </c>
      <c r="HM132">
        <v>1.86708</v>
      </c>
      <c r="HN132">
        <v>1.86615</v>
      </c>
      <c r="HO132">
        <v>1.86564</v>
      </c>
      <c r="HP132">
        <v>1.86554</v>
      </c>
      <c r="HQ132">
        <v>1.86738</v>
      </c>
      <c r="HR132">
        <v>1.86989</v>
      </c>
      <c r="HS132">
        <v>1.86856</v>
      </c>
      <c r="HT132">
        <v>1.86996</v>
      </c>
      <c r="HU132">
        <v>0</v>
      </c>
      <c r="HV132">
        <v>0</v>
      </c>
      <c r="HW132">
        <v>0</v>
      </c>
      <c r="HX132">
        <v>0</v>
      </c>
      <c r="HY132" t="s">
        <v>421</v>
      </c>
      <c r="HZ132" t="s">
        <v>422</v>
      </c>
      <c r="IA132" t="s">
        <v>423</v>
      </c>
      <c r="IB132" t="s">
        <v>423</v>
      </c>
      <c r="IC132" t="s">
        <v>423</v>
      </c>
      <c r="ID132" t="s">
        <v>423</v>
      </c>
      <c r="IE132">
        <v>0</v>
      </c>
      <c r="IF132">
        <v>100</v>
      </c>
      <c r="IG132">
        <v>100</v>
      </c>
      <c r="IH132">
        <v>-1.922</v>
      </c>
      <c r="II132">
        <v>-0.0825</v>
      </c>
      <c r="IJ132">
        <v>-1.577111384215205</v>
      </c>
      <c r="IK132">
        <v>-0.002609718516926934</v>
      </c>
      <c r="IL132">
        <v>7.477057286243006E-07</v>
      </c>
      <c r="IM132">
        <v>-2.446628426827821E-10</v>
      </c>
      <c r="IN132">
        <v>-0.2036813970316619</v>
      </c>
      <c r="IO132">
        <v>-0.007460779758470672</v>
      </c>
      <c r="IP132">
        <v>0.0009378809001863145</v>
      </c>
      <c r="IQ132">
        <v>-1.681860573090938E-05</v>
      </c>
      <c r="IR132">
        <v>18</v>
      </c>
      <c r="IS132">
        <v>2242</v>
      </c>
      <c r="IT132">
        <v>1</v>
      </c>
      <c r="IU132">
        <v>24</v>
      </c>
      <c r="IV132">
        <v>2540</v>
      </c>
      <c r="IW132">
        <v>2540</v>
      </c>
      <c r="IX132">
        <v>0.391846</v>
      </c>
      <c r="IY132">
        <v>2.27173</v>
      </c>
      <c r="IZ132">
        <v>1.39648</v>
      </c>
      <c r="JA132">
        <v>2.33643</v>
      </c>
      <c r="JB132">
        <v>1.49536</v>
      </c>
      <c r="JC132">
        <v>2.39746</v>
      </c>
      <c r="JD132">
        <v>34.4636</v>
      </c>
      <c r="JE132">
        <v>14.5611</v>
      </c>
      <c r="JF132">
        <v>18</v>
      </c>
      <c r="JG132">
        <v>523.877</v>
      </c>
      <c r="JH132">
        <v>440.282</v>
      </c>
      <c r="JI132">
        <v>24.9997</v>
      </c>
      <c r="JJ132">
        <v>26.9043</v>
      </c>
      <c r="JK132">
        <v>30</v>
      </c>
      <c r="JL132">
        <v>26.8494</v>
      </c>
      <c r="JM132">
        <v>26.7854</v>
      </c>
      <c r="JN132">
        <v>7.83453</v>
      </c>
      <c r="JO132">
        <v>27.8091</v>
      </c>
      <c r="JP132">
        <v>32.4254</v>
      </c>
      <c r="JQ132">
        <v>25</v>
      </c>
      <c r="JR132">
        <v>98.8531</v>
      </c>
      <c r="JS132">
        <v>14.9493</v>
      </c>
      <c r="JT132">
        <v>100.548</v>
      </c>
      <c r="JU132">
        <v>100.632</v>
      </c>
    </row>
    <row r="133" spans="1:281">
      <c r="A133">
        <v>117</v>
      </c>
      <c r="B133">
        <v>1659114966.5</v>
      </c>
      <c r="C133">
        <v>2608.400000095367</v>
      </c>
      <c r="D133" t="s">
        <v>658</v>
      </c>
      <c r="E133" t="s">
        <v>659</v>
      </c>
      <c r="F133">
        <v>5</v>
      </c>
      <c r="G133" t="s">
        <v>619</v>
      </c>
      <c r="H133" t="s">
        <v>416</v>
      </c>
      <c r="I133">
        <v>1659114958.714286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118.1466761520803</v>
      </c>
      <c r="AK133">
        <v>124.8622363636364</v>
      </c>
      <c r="AL133">
        <v>-3.025046990215296</v>
      </c>
      <c r="AM133">
        <v>65.11702429361108</v>
      </c>
      <c r="AN133">
        <f>(AP133 - AO133 + DI133*1E3/(8.314*(DK133+273.15)) * AR133/DH133 * AQ133) * DH133/(100*CV133) * 1000/(1000 - AP133)</f>
        <v>0</v>
      </c>
      <c r="AO133">
        <v>14.93558670554434</v>
      </c>
      <c r="AP133">
        <v>23.07946606060606</v>
      </c>
      <c r="AQ133">
        <v>0.0001123677749721949</v>
      </c>
      <c r="AR133">
        <v>88.44605130014408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417</v>
      </c>
      <c r="AY133" t="s">
        <v>417</v>
      </c>
      <c r="AZ133">
        <v>0</v>
      </c>
      <c r="BA133">
        <v>0</v>
      </c>
      <c r="BB133">
        <f>1-AZ133/BA133</f>
        <v>0</v>
      </c>
      <c r="BC133">
        <v>0</v>
      </c>
      <c r="BD133" t="s">
        <v>417</v>
      </c>
      <c r="BE133" t="s">
        <v>417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418</v>
      </c>
      <c r="CY133">
        <v>2</v>
      </c>
      <c r="CZ133" t="b">
        <v>1</v>
      </c>
      <c r="DA133">
        <v>1659114958.714286</v>
      </c>
      <c r="DB133">
        <v>143.4232857142857</v>
      </c>
      <c r="DC133">
        <v>132.6501785714286</v>
      </c>
      <c r="DD133">
        <v>23.05405357142857</v>
      </c>
      <c r="DE133">
        <v>14.90948928571428</v>
      </c>
      <c r="DF133">
        <v>145.3645357142857</v>
      </c>
      <c r="DG133">
        <v>23.13659285714285</v>
      </c>
      <c r="DH133">
        <v>500.0648571428572</v>
      </c>
      <c r="DI133">
        <v>90.72141071428571</v>
      </c>
      <c r="DJ133">
        <v>0.09998680714285714</v>
      </c>
      <c r="DK133">
        <v>27.344975</v>
      </c>
      <c r="DL133">
        <v>27.11502857142857</v>
      </c>
      <c r="DM133">
        <v>999.9000000000002</v>
      </c>
      <c r="DN133">
        <v>0</v>
      </c>
      <c r="DO133">
        <v>0</v>
      </c>
      <c r="DP133">
        <v>10008.22535714286</v>
      </c>
      <c r="DQ133">
        <v>0</v>
      </c>
      <c r="DR133">
        <v>7.475599999999998</v>
      </c>
      <c r="DS133">
        <v>10.77315142857143</v>
      </c>
      <c r="DT133">
        <v>146.8076785714286</v>
      </c>
      <c r="DU133">
        <v>134.6574642857143</v>
      </c>
      <c r="DV133">
        <v>8.144551071428571</v>
      </c>
      <c r="DW133">
        <v>132.6501785714286</v>
      </c>
      <c r="DX133">
        <v>14.90948928571428</v>
      </c>
      <c r="DY133">
        <v>2.091495714285714</v>
      </c>
      <c r="DZ133">
        <v>1.352610357142857</v>
      </c>
      <c r="EA133">
        <v>18.15456428571429</v>
      </c>
      <c r="EB133">
        <v>11.39650357142857</v>
      </c>
      <c r="EC133">
        <v>2000.004642857143</v>
      </c>
      <c r="ED133">
        <v>0.9799970000000001</v>
      </c>
      <c r="EE133">
        <v>0.02000270000000001</v>
      </c>
      <c r="EF133">
        <v>0</v>
      </c>
      <c r="EG133">
        <v>771.7306428571428</v>
      </c>
      <c r="EH133">
        <v>5.00097</v>
      </c>
      <c r="EI133">
        <v>15432.75357142857</v>
      </c>
      <c r="EJ133">
        <v>16707.6</v>
      </c>
      <c r="EK133">
        <v>39.19600000000001</v>
      </c>
      <c r="EL133">
        <v>39.56199999999999</v>
      </c>
      <c r="EM133">
        <v>39.08224999999999</v>
      </c>
      <c r="EN133">
        <v>39.375</v>
      </c>
      <c r="EO133">
        <v>39.81199999999999</v>
      </c>
      <c r="EP133">
        <v>1955.094642857143</v>
      </c>
      <c r="EQ133">
        <v>39.91</v>
      </c>
      <c r="ER133">
        <v>0</v>
      </c>
      <c r="ES133">
        <v>1659114966.2</v>
      </c>
      <c r="ET133">
        <v>0</v>
      </c>
      <c r="EU133">
        <v>771.8258000000001</v>
      </c>
      <c r="EV133">
        <v>11.81646153544647</v>
      </c>
      <c r="EW133">
        <v>219.5230769132791</v>
      </c>
      <c r="EX133">
        <v>15433.784</v>
      </c>
      <c r="EY133">
        <v>15</v>
      </c>
      <c r="EZ133">
        <v>0</v>
      </c>
      <c r="FA133" t="s">
        <v>419</v>
      </c>
      <c r="FB133">
        <v>1658962562</v>
      </c>
      <c r="FC133">
        <v>1658962559</v>
      </c>
      <c r="FD133">
        <v>0</v>
      </c>
      <c r="FE133">
        <v>0.025</v>
      </c>
      <c r="FF133">
        <v>-0.013</v>
      </c>
      <c r="FG133">
        <v>-1.97</v>
      </c>
      <c r="FH133">
        <v>-0.111</v>
      </c>
      <c r="FI133">
        <v>420</v>
      </c>
      <c r="FJ133">
        <v>18</v>
      </c>
      <c r="FK133">
        <v>0.6899999999999999</v>
      </c>
      <c r="FL133">
        <v>0.5</v>
      </c>
      <c r="FM133">
        <v>10.04918225</v>
      </c>
      <c r="FN133">
        <v>17.48894667917447</v>
      </c>
      <c r="FO133">
        <v>1.696435233465291</v>
      </c>
      <c r="FP133">
        <v>0</v>
      </c>
      <c r="FQ133">
        <v>771.4329117647059</v>
      </c>
      <c r="FR133">
        <v>9.925790685129284</v>
      </c>
      <c r="FS133">
        <v>1.028368678671889</v>
      </c>
      <c r="FT133">
        <v>0</v>
      </c>
      <c r="FU133">
        <v>8.147053</v>
      </c>
      <c r="FV133">
        <v>-0.1208622889306207</v>
      </c>
      <c r="FW133">
        <v>0.01824873984690456</v>
      </c>
      <c r="FX133">
        <v>0</v>
      </c>
      <c r="FY133">
        <v>0</v>
      </c>
      <c r="FZ133">
        <v>3</v>
      </c>
      <c r="GA133" t="s">
        <v>462</v>
      </c>
      <c r="GB133">
        <v>2.98268</v>
      </c>
      <c r="GC133">
        <v>2.71565</v>
      </c>
      <c r="GD133">
        <v>0.032518</v>
      </c>
      <c r="GE133">
        <v>0.0283312</v>
      </c>
      <c r="GF133">
        <v>0.104836</v>
      </c>
      <c r="GG133">
        <v>0.0755185</v>
      </c>
      <c r="GH133">
        <v>30608.7</v>
      </c>
      <c r="GI133">
        <v>30894.6</v>
      </c>
      <c r="GJ133">
        <v>29406.3</v>
      </c>
      <c r="GK133">
        <v>29406.7</v>
      </c>
      <c r="GL133">
        <v>34861.1</v>
      </c>
      <c r="GM133">
        <v>36142.9</v>
      </c>
      <c r="GN133">
        <v>41412.8</v>
      </c>
      <c r="GO133">
        <v>41899.5</v>
      </c>
      <c r="GP133">
        <v>1.96025</v>
      </c>
      <c r="GQ133">
        <v>1.89872</v>
      </c>
      <c r="GR133">
        <v>0.09357559999999999</v>
      </c>
      <c r="GS133">
        <v>0</v>
      </c>
      <c r="GT133">
        <v>25.6188</v>
      </c>
      <c r="GU133">
        <v>999.9</v>
      </c>
      <c r="GV133">
        <v>44.2</v>
      </c>
      <c r="GW133">
        <v>30.2</v>
      </c>
      <c r="GX133">
        <v>20.9958</v>
      </c>
      <c r="GY133">
        <v>63.7028</v>
      </c>
      <c r="GZ133">
        <v>33.7059</v>
      </c>
      <c r="HA133">
        <v>1</v>
      </c>
      <c r="HB133">
        <v>-0.0334756</v>
      </c>
      <c r="HC133">
        <v>0.580942</v>
      </c>
      <c r="HD133">
        <v>20.3839</v>
      </c>
      <c r="HE133">
        <v>5.21744</v>
      </c>
      <c r="HF133">
        <v>12.0099</v>
      </c>
      <c r="HG133">
        <v>4.9888</v>
      </c>
      <c r="HH133">
        <v>3.28865</v>
      </c>
      <c r="HI133">
        <v>9999</v>
      </c>
      <c r="HJ133">
        <v>9999</v>
      </c>
      <c r="HK133">
        <v>9999</v>
      </c>
      <c r="HL133">
        <v>173</v>
      </c>
      <c r="HM133">
        <v>1.8671</v>
      </c>
      <c r="HN133">
        <v>1.86615</v>
      </c>
      <c r="HO133">
        <v>1.86567</v>
      </c>
      <c r="HP133">
        <v>1.86554</v>
      </c>
      <c r="HQ133">
        <v>1.86739</v>
      </c>
      <c r="HR133">
        <v>1.86993</v>
      </c>
      <c r="HS133">
        <v>1.86858</v>
      </c>
      <c r="HT133">
        <v>1.86997</v>
      </c>
      <c r="HU133">
        <v>0</v>
      </c>
      <c r="HV133">
        <v>0</v>
      </c>
      <c r="HW133">
        <v>0</v>
      </c>
      <c r="HX133">
        <v>0</v>
      </c>
      <c r="HY133" t="s">
        <v>421</v>
      </c>
      <c r="HZ133" t="s">
        <v>422</v>
      </c>
      <c r="IA133" t="s">
        <v>423</v>
      </c>
      <c r="IB133" t="s">
        <v>423</v>
      </c>
      <c r="IC133" t="s">
        <v>423</v>
      </c>
      <c r="ID133" t="s">
        <v>423</v>
      </c>
      <c r="IE133">
        <v>0</v>
      </c>
      <c r="IF133">
        <v>100</v>
      </c>
      <c r="IG133">
        <v>100</v>
      </c>
      <c r="IH133">
        <v>-1.886</v>
      </c>
      <c r="II133">
        <v>-0.0823</v>
      </c>
      <c r="IJ133">
        <v>-1.577111384215205</v>
      </c>
      <c r="IK133">
        <v>-0.002609718516926934</v>
      </c>
      <c r="IL133">
        <v>7.477057286243006E-07</v>
      </c>
      <c r="IM133">
        <v>-2.446628426827821E-10</v>
      </c>
      <c r="IN133">
        <v>-0.2036813970316619</v>
      </c>
      <c r="IO133">
        <v>-0.007460779758470672</v>
      </c>
      <c r="IP133">
        <v>0.0009378809001863145</v>
      </c>
      <c r="IQ133">
        <v>-1.681860573090938E-05</v>
      </c>
      <c r="IR133">
        <v>18</v>
      </c>
      <c r="IS133">
        <v>2242</v>
      </c>
      <c r="IT133">
        <v>1</v>
      </c>
      <c r="IU133">
        <v>24</v>
      </c>
      <c r="IV133">
        <v>2540.1</v>
      </c>
      <c r="IW133">
        <v>2540.1</v>
      </c>
      <c r="IX133">
        <v>0.357666</v>
      </c>
      <c r="IY133">
        <v>2.28882</v>
      </c>
      <c r="IZ133">
        <v>1.39648</v>
      </c>
      <c r="JA133">
        <v>2.33643</v>
      </c>
      <c r="JB133">
        <v>1.49536</v>
      </c>
      <c r="JC133">
        <v>2.2937</v>
      </c>
      <c r="JD133">
        <v>34.4636</v>
      </c>
      <c r="JE133">
        <v>14.5523</v>
      </c>
      <c r="JF133">
        <v>18</v>
      </c>
      <c r="JG133">
        <v>523.976</v>
      </c>
      <c r="JH133">
        <v>440.307</v>
      </c>
      <c r="JI133">
        <v>24.9998</v>
      </c>
      <c r="JJ133">
        <v>26.9043</v>
      </c>
      <c r="JK133">
        <v>30.0001</v>
      </c>
      <c r="JL133">
        <v>26.8494</v>
      </c>
      <c r="JM133">
        <v>26.7865</v>
      </c>
      <c r="JN133">
        <v>7.14927</v>
      </c>
      <c r="JO133">
        <v>27.8091</v>
      </c>
      <c r="JP133">
        <v>32.0468</v>
      </c>
      <c r="JQ133">
        <v>25</v>
      </c>
      <c r="JR133">
        <v>85.47799999999999</v>
      </c>
      <c r="JS133">
        <v>14.9493</v>
      </c>
      <c r="JT133">
        <v>100.548</v>
      </c>
      <c r="JU133">
        <v>100.634</v>
      </c>
    </row>
    <row r="134" spans="1:281">
      <c r="A134">
        <v>118</v>
      </c>
      <c r="B134">
        <v>1659114971.5</v>
      </c>
      <c r="C134">
        <v>2613.400000095367</v>
      </c>
      <c r="D134" t="s">
        <v>660</v>
      </c>
      <c r="E134" t="s">
        <v>661</v>
      </c>
      <c r="F134">
        <v>5</v>
      </c>
      <c r="G134" t="s">
        <v>619</v>
      </c>
      <c r="H134" t="s">
        <v>416</v>
      </c>
      <c r="I134">
        <v>1659114964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101.4341309068192</v>
      </c>
      <c r="AK134">
        <v>109.6697757575757</v>
      </c>
      <c r="AL134">
        <v>-3.038127687344568</v>
      </c>
      <c r="AM134">
        <v>65.11702429361108</v>
      </c>
      <c r="AN134">
        <f>(AP134 - AO134 + DI134*1E3/(8.314*(DK134+273.15)) * AR134/DH134 * AQ134) * DH134/(100*CV134) * 1000/(1000 - AP134)</f>
        <v>0</v>
      </c>
      <c r="AO134">
        <v>14.93048079226421</v>
      </c>
      <c r="AP134">
        <v>23.09048242424241</v>
      </c>
      <c r="AQ134">
        <v>5.263936805126231E-05</v>
      </c>
      <c r="AR134">
        <v>88.44605130014408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417</v>
      </c>
      <c r="AY134" t="s">
        <v>417</v>
      </c>
      <c r="AZ134">
        <v>0</v>
      </c>
      <c r="BA134">
        <v>0</v>
      </c>
      <c r="BB134">
        <f>1-AZ134/BA134</f>
        <v>0</v>
      </c>
      <c r="BC134">
        <v>0</v>
      </c>
      <c r="BD134" t="s">
        <v>417</v>
      </c>
      <c r="BE134" t="s">
        <v>417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418</v>
      </c>
      <c r="CY134">
        <v>2</v>
      </c>
      <c r="CZ134" t="b">
        <v>1</v>
      </c>
      <c r="DA134">
        <v>1659114964</v>
      </c>
      <c r="DB134">
        <v>127.8177407407408</v>
      </c>
      <c r="DC134">
        <v>115.4386444444444</v>
      </c>
      <c r="DD134">
        <v>23.06908518518519</v>
      </c>
      <c r="DE134">
        <v>14.92826666666667</v>
      </c>
      <c r="DF134">
        <v>129.7212222222222</v>
      </c>
      <c r="DG134">
        <v>23.15149259259259</v>
      </c>
      <c r="DH134">
        <v>500.0407777777777</v>
      </c>
      <c r="DI134">
        <v>90.72137407407406</v>
      </c>
      <c r="DJ134">
        <v>0.0999406962962963</v>
      </c>
      <c r="DK134">
        <v>27.35596296296297</v>
      </c>
      <c r="DL134">
        <v>27.14162592592593</v>
      </c>
      <c r="DM134">
        <v>999.9000000000001</v>
      </c>
      <c r="DN134">
        <v>0</v>
      </c>
      <c r="DO134">
        <v>0</v>
      </c>
      <c r="DP134">
        <v>10006.46888888889</v>
      </c>
      <c r="DQ134">
        <v>0</v>
      </c>
      <c r="DR134">
        <v>7.475599999999998</v>
      </c>
      <c r="DS134">
        <v>12.37915185185185</v>
      </c>
      <c r="DT134">
        <v>130.8358148148148</v>
      </c>
      <c r="DU134">
        <v>117.1881</v>
      </c>
      <c r="DV134">
        <v>8.140808148148148</v>
      </c>
      <c r="DW134">
        <v>115.4386444444444</v>
      </c>
      <c r="DX134">
        <v>14.92826666666667</v>
      </c>
      <c r="DY134">
        <v>2.092858148148148</v>
      </c>
      <c r="DZ134">
        <v>1.354312592592592</v>
      </c>
      <c r="EA134">
        <v>18.16493333333333</v>
      </c>
      <c r="EB134">
        <v>11.41551851851852</v>
      </c>
      <c r="EC134">
        <v>2000.004074074074</v>
      </c>
      <c r="ED134">
        <v>0.9799970000000001</v>
      </c>
      <c r="EE134">
        <v>0.02000270000000001</v>
      </c>
      <c r="EF134">
        <v>0</v>
      </c>
      <c r="EG134">
        <v>772.8725925925927</v>
      </c>
      <c r="EH134">
        <v>5.00097</v>
      </c>
      <c r="EI134">
        <v>15454.72592592593</v>
      </c>
      <c r="EJ134">
        <v>16707.6037037037</v>
      </c>
      <c r="EK134">
        <v>39.20099999999999</v>
      </c>
      <c r="EL134">
        <v>39.56199999999999</v>
      </c>
      <c r="EM134">
        <v>39.10166666666666</v>
      </c>
      <c r="EN134">
        <v>39.36566666666667</v>
      </c>
      <c r="EO134">
        <v>39.81199999999999</v>
      </c>
      <c r="EP134">
        <v>1955.094074074074</v>
      </c>
      <c r="EQ134">
        <v>39.91</v>
      </c>
      <c r="ER134">
        <v>0</v>
      </c>
      <c r="ES134">
        <v>1659114971.6</v>
      </c>
      <c r="ET134">
        <v>0</v>
      </c>
      <c r="EU134">
        <v>772.9724615384616</v>
      </c>
      <c r="EV134">
        <v>15.64218803018138</v>
      </c>
      <c r="EW134">
        <v>290.8170939667913</v>
      </c>
      <c r="EX134">
        <v>15455.57692307692</v>
      </c>
      <c r="EY134">
        <v>15</v>
      </c>
      <c r="EZ134">
        <v>0</v>
      </c>
      <c r="FA134" t="s">
        <v>419</v>
      </c>
      <c r="FB134">
        <v>1658962562</v>
      </c>
      <c r="FC134">
        <v>1658962559</v>
      </c>
      <c r="FD134">
        <v>0</v>
      </c>
      <c r="FE134">
        <v>0.025</v>
      </c>
      <c r="FF134">
        <v>-0.013</v>
      </c>
      <c r="FG134">
        <v>-1.97</v>
      </c>
      <c r="FH134">
        <v>-0.111</v>
      </c>
      <c r="FI134">
        <v>420</v>
      </c>
      <c r="FJ134">
        <v>18</v>
      </c>
      <c r="FK134">
        <v>0.6899999999999999</v>
      </c>
      <c r="FL134">
        <v>0.5</v>
      </c>
      <c r="FM134">
        <v>11.28563425</v>
      </c>
      <c r="FN134">
        <v>18.46524551594746</v>
      </c>
      <c r="FO134">
        <v>1.792614944278173</v>
      </c>
      <c r="FP134">
        <v>0</v>
      </c>
      <c r="FQ134">
        <v>772.084794117647</v>
      </c>
      <c r="FR134">
        <v>12.07799847000532</v>
      </c>
      <c r="FS134">
        <v>1.218348249726837</v>
      </c>
      <c r="FT134">
        <v>0</v>
      </c>
      <c r="FU134">
        <v>8.147178499999999</v>
      </c>
      <c r="FV134">
        <v>-0.05719542213885339</v>
      </c>
      <c r="FW134">
        <v>0.01869369513365406</v>
      </c>
      <c r="FX134">
        <v>1</v>
      </c>
      <c r="FY134">
        <v>1</v>
      </c>
      <c r="FZ134">
        <v>3</v>
      </c>
      <c r="GA134" t="s">
        <v>426</v>
      </c>
      <c r="GB134">
        <v>2.98293</v>
      </c>
      <c r="GC134">
        <v>2.71579</v>
      </c>
      <c r="GD134">
        <v>0.0287114</v>
      </c>
      <c r="GE134">
        <v>0.024142</v>
      </c>
      <c r="GF134">
        <v>0.104868</v>
      </c>
      <c r="GG134">
        <v>0.0754205</v>
      </c>
      <c r="GH134">
        <v>30728.1</v>
      </c>
      <c r="GI134">
        <v>31028.4</v>
      </c>
      <c r="GJ134">
        <v>29405.3</v>
      </c>
      <c r="GK134">
        <v>29407.3</v>
      </c>
      <c r="GL134">
        <v>34858.7</v>
      </c>
      <c r="GM134">
        <v>36147.1</v>
      </c>
      <c r="GN134">
        <v>41411.5</v>
      </c>
      <c r="GO134">
        <v>41900</v>
      </c>
      <c r="GP134">
        <v>1.96008</v>
      </c>
      <c r="GQ134">
        <v>1.89852</v>
      </c>
      <c r="GR134">
        <v>0.0943169</v>
      </c>
      <c r="GS134">
        <v>0</v>
      </c>
      <c r="GT134">
        <v>25.622</v>
      </c>
      <c r="GU134">
        <v>999.9</v>
      </c>
      <c r="GV134">
        <v>44.1</v>
      </c>
      <c r="GW134">
        <v>30.2</v>
      </c>
      <c r="GX134">
        <v>20.9513</v>
      </c>
      <c r="GY134">
        <v>63.7728</v>
      </c>
      <c r="GZ134">
        <v>33.3413</v>
      </c>
      <c r="HA134">
        <v>1</v>
      </c>
      <c r="HB134">
        <v>-0.0334527</v>
      </c>
      <c r="HC134">
        <v>0.580049</v>
      </c>
      <c r="HD134">
        <v>20.3835</v>
      </c>
      <c r="HE134">
        <v>5.21429</v>
      </c>
      <c r="HF134">
        <v>12.0099</v>
      </c>
      <c r="HG134">
        <v>4.98815</v>
      </c>
      <c r="HH134">
        <v>3.28805</v>
      </c>
      <c r="HI134">
        <v>9999</v>
      </c>
      <c r="HJ134">
        <v>9999</v>
      </c>
      <c r="HK134">
        <v>9999</v>
      </c>
      <c r="HL134">
        <v>173</v>
      </c>
      <c r="HM134">
        <v>1.86708</v>
      </c>
      <c r="HN134">
        <v>1.86615</v>
      </c>
      <c r="HO134">
        <v>1.86563</v>
      </c>
      <c r="HP134">
        <v>1.86555</v>
      </c>
      <c r="HQ134">
        <v>1.86737</v>
      </c>
      <c r="HR134">
        <v>1.86993</v>
      </c>
      <c r="HS134">
        <v>1.86855</v>
      </c>
      <c r="HT134">
        <v>1.86996</v>
      </c>
      <c r="HU134">
        <v>0</v>
      </c>
      <c r="HV134">
        <v>0</v>
      </c>
      <c r="HW134">
        <v>0</v>
      </c>
      <c r="HX134">
        <v>0</v>
      </c>
      <c r="HY134" t="s">
        <v>421</v>
      </c>
      <c r="HZ134" t="s">
        <v>422</v>
      </c>
      <c r="IA134" t="s">
        <v>423</v>
      </c>
      <c r="IB134" t="s">
        <v>423</v>
      </c>
      <c r="IC134" t="s">
        <v>423</v>
      </c>
      <c r="ID134" t="s">
        <v>423</v>
      </c>
      <c r="IE134">
        <v>0</v>
      </c>
      <c r="IF134">
        <v>100</v>
      </c>
      <c r="IG134">
        <v>100</v>
      </c>
      <c r="IH134">
        <v>-1.849</v>
      </c>
      <c r="II134">
        <v>-0.0823</v>
      </c>
      <c r="IJ134">
        <v>-1.577111384215205</v>
      </c>
      <c r="IK134">
        <v>-0.002609718516926934</v>
      </c>
      <c r="IL134">
        <v>7.477057286243006E-07</v>
      </c>
      <c r="IM134">
        <v>-2.446628426827821E-10</v>
      </c>
      <c r="IN134">
        <v>-0.2036813970316619</v>
      </c>
      <c r="IO134">
        <v>-0.007460779758470672</v>
      </c>
      <c r="IP134">
        <v>0.0009378809001863145</v>
      </c>
      <c r="IQ134">
        <v>-1.681860573090938E-05</v>
      </c>
      <c r="IR134">
        <v>18</v>
      </c>
      <c r="IS134">
        <v>2242</v>
      </c>
      <c r="IT134">
        <v>1</v>
      </c>
      <c r="IU134">
        <v>24</v>
      </c>
      <c r="IV134">
        <v>2540.2</v>
      </c>
      <c r="IW134">
        <v>2540.2</v>
      </c>
      <c r="IX134">
        <v>0.318604</v>
      </c>
      <c r="IY134">
        <v>2.28271</v>
      </c>
      <c r="IZ134">
        <v>1.39648</v>
      </c>
      <c r="JA134">
        <v>2.33643</v>
      </c>
      <c r="JB134">
        <v>1.49536</v>
      </c>
      <c r="JC134">
        <v>2.40234</v>
      </c>
      <c r="JD134">
        <v>34.4636</v>
      </c>
      <c r="JE134">
        <v>14.5611</v>
      </c>
      <c r="JF134">
        <v>18</v>
      </c>
      <c r="JG134">
        <v>523.876</v>
      </c>
      <c r="JH134">
        <v>440.186</v>
      </c>
      <c r="JI134">
        <v>24.9998</v>
      </c>
      <c r="JJ134">
        <v>26.906</v>
      </c>
      <c r="JK134">
        <v>30.0002</v>
      </c>
      <c r="JL134">
        <v>26.8511</v>
      </c>
      <c r="JM134">
        <v>26.7865</v>
      </c>
      <c r="JN134">
        <v>6.38059</v>
      </c>
      <c r="JO134">
        <v>27.2294</v>
      </c>
      <c r="JP134">
        <v>32.0468</v>
      </c>
      <c r="JQ134">
        <v>25</v>
      </c>
      <c r="JR134">
        <v>65.32040000000001</v>
      </c>
      <c r="JS134">
        <v>15.073</v>
      </c>
      <c r="JT134">
        <v>100.545</v>
      </c>
      <c r="JU134">
        <v>100.635</v>
      </c>
    </row>
    <row r="135" spans="1:281">
      <c r="A135">
        <v>119</v>
      </c>
      <c r="B135">
        <v>1659114976.5</v>
      </c>
      <c r="C135">
        <v>2618.400000095367</v>
      </c>
      <c r="D135" t="s">
        <v>662</v>
      </c>
      <c r="E135" t="s">
        <v>663</v>
      </c>
      <c r="F135">
        <v>5</v>
      </c>
      <c r="G135" t="s">
        <v>619</v>
      </c>
      <c r="H135" t="s">
        <v>416</v>
      </c>
      <c r="I135">
        <v>1659114968.714286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84.57500114352297</v>
      </c>
      <c r="AK135">
        <v>94.50385636363633</v>
      </c>
      <c r="AL135">
        <v>-3.036458370010175</v>
      </c>
      <c r="AM135">
        <v>65.11702429361108</v>
      </c>
      <c r="AN135">
        <f>(AP135 - AO135 + DI135*1E3/(8.314*(DK135+273.15)) * AR135/DH135 * AQ135) * DH135/(100*CV135) * 1000/(1000 - AP135)</f>
        <v>0</v>
      </c>
      <c r="AO135">
        <v>14.92650307378022</v>
      </c>
      <c r="AP135">
        <v>23.0975412121212</v>
      </c>
      <c r="AQ135">
        <v>1.591622067662878E-05</v>
      </c>
      <c r="AR135">
        <v>88.44605130014408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417</v>
      </c>
      <c r="AY135" t="s">
        <v>417</v>
      </c>
      <c r="AZ135">
        <v>0</v>
      </c>
      <c r="BA135">
        <v>0</v>
      </c>
      <c r="BB135">
        <f>1-AZ135/BA135</f>
        <v>0</v>
      </c>
      <c r="BC135">
        <v>0</v>
      </c>
      <c r="BD135" t="s">
        <v>417</v>
      </c>
      <c r="BE135" t="s">
        <v>417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418</v>
      </c>
      <c r="CY135">
        <v>2</v>
      </c>
      <c r="CZ135" t="b">
        <v>1</v>
      </c>
      <c r="DA135">
        <v>1659114968.714286</v>
      </c>
      <c r="DB135">
        <v>113.9210035714286</v>
      </c>
      <c r="DC135">
        <v>99.87471785714285</v>
      </c>
      <c r="DD135">
        <v>23.08277142857143</v>
      </c>
      <c r="DE135">
        <v>14.93439285714286</v>
      </c>
      <c r="DF135">
        <v>115.7906035714286</v>
      </c>
      <c r="DG135">
        <v>23.16505357142858</v>
      </c>
      <c r="DH135">
        <v>500.0700357142858</v>
      </c>
      <c r="DI135">
        <v>90.72118571428574</v>
      </c>
      <c r="DJ135">
        <v>0.09998404999999999</v>
      </c>
      <c r="DK135">
        <v>27.36170714285715</v>
      </c>
      <c r="DL135">
        <v>27.16042857142857</v>
      </c>
      <c r="DM135">
        <v>999.9000000000002</v>
      </c>
      <c r="DN135">
        <v>0</v>
      </c>
      <c r="DO135">
        <v>0</v>
      </c>
      <c r="DP135">
        <v>10000.67214285714</v>
      </c>
      <c r="DQ135">
        <v>0</v>
      </c>
      <c r="DR135">
        <v>7.475599999999998</v>
      </c>
      <c r="DS135">
        <v>14.046375</v>
      </c>
      <c r="DT135">
        <v>116.612675</v>
      </c>
      <c r="DU135">
        <v>101.3888964285714</v>
      </c>
      <c r="DV135">
        <v>8.148368571428573</v>
      </c>
      <c r="DW135">
        <v>99.87471785714285</v>
      </c>
      <c r="DX135">
        <v>14.93439285714286</v>
      </c>
      <c r="DY135">
        <v>2.094095357142857</v>
      </c>
      <c r="DZ135">
        <v>1.354865714285714</v>
      </c>
      <c r="EA135">
        <v>18.17434285714286</v>
      </c>
      <c r="EB135">
        <v>11.421675</v>
      </c>
      <c r="EC135">
        <v>2000.009285714286</v>
      </c>
      <c r="ED135">
        <v>0.9799970000000001</v>
      </c>
      <c r="EE135">
        <v>0.02000270000000001</v>
      </c>
      <c r="EF135">
        <v>0</v>
      </c>
      <c r="EG135">
        <v>774.2031785714286</v>
      </c>
      <c r="EH135">
        <v>5.00097</v>
      </c>
      <c r="EI135">
        <v>15479.60714285714</v>
      </c>
      <c r="EJ135">
        <v>16707.64642857143</v>
      </c>
      <c r="EK135">
        <v>39.20049999999999</v>
      </c>
      <c r="EL135">
        <v>39.56199999999999</v>
      </c>
      <c r="EM135">
        <v>39.1025</v>
      </c>
      <c r="EN135">
        <v>39.366</v>
      </c>
      <c r="EO135">
        <v>39.81199999999999</v>
      </c>
      <c r="EP135">
        <v>1955.099285714286</v>
      </c>
      <c r="EQ135">
        <v>39.91</v>
      </c>
      <c r="ER135">
        <v>0</v>
      </c>
      <c r="ES135">
        <v>1659114976.4</v>
      </c>
      <c r="ET135">
        <v>0</v>
      </c>
      <c r="EU135">
        <v>774.3058461538462</v>
      </c>
      <c r="EV135">
        <v>17.46871794666625</v>
      </c>
      <c r="EW135">
        <v>347.729914572466</v>
      </c>
      <c r="EX135">
        <v>15480.98846153846</v>
      </c>
      <c r="EY135">
        <v>15</v>
      </c>
      <c r="EZ135">
        <v>0</v>
      </c>
      <c r="FA135" t="s">
        <v>419</v>
      </c>
      <c r="FB135">
        <v>1658962562</v>
      </c>
      <c r="FC135">
        <v>1658962559</v>
      </c>
      <c r="FD135">
        <v>0</v>
      </c>
      <c r="FE135">
        <v>0.025</v>
      </c>
      <c r="FF135">
        <v>-0.013</v>
      </c>
      <c r="FG135">
        <v>-1.97</v>
      </c>
      <c r="FH135">
        <v>-0.111</v>
      </c>
      <c r="FI135">
        <v>420</v>
      </c>
      <c r="FJ135">
        <v>18</v>
      </c>
      <c r="FK135">
        <v>0.6899999999999999</v>
      </c>
      <c r="FL135">
        <v>0.5</v>
      </c>
      <c r="FM135">
        <v>13.1783775</v>
      </c>
      <c r="FN135">
        <v>20.93283489681049</v>
      </c>
      <c r="FO135">
        <v>2.021441226883371</v>
      </c>
      <c r="FP135">
        <v>0</v>
      </c>
      <c r="FQ135">
        <v>773.5210882352941</v>
      </c>
      <c r="FR135">
        <v>16.32215431305542</v>
      </c>
      <c r="FS135">
        <v>1.623349340237586</v>
      </c>
      <c r="FT135">
        <v>0</v>
      </c>
      <c r="FU135">
        <v>8.144062249999999</v>
      </c>
      <c r="FV135">
        <v>0.1070786116322734</v>
      </c>
      <c r="FW135">
        <v>0.02009196723662211</v>
      </c>
      <c r="FX135">
        <v>0</v>
      </c>
      <c r="FY135">
        <v>0</v>
      </c>
      <c r="FZ135">
        <v>3</v>
      </c>
      <c r="GA135" t="s">
        <v>462</v>
      </c>
      <c r="GB135">
        <v>2.98247</v>
      </c>
      <c r="GC135">
        <v>2.71555</v>
      </c>
      <c r="GD135">
        <v>0.0248493</v>
      </c>
      <c r="GE135">
        <v>0.0197292</v>
      </c>
      <c r="GF135">
        <v>0.104902</v>
      </c>
      <c r="GG135">
        <v>0.0757486</v>
      </c>
      <c r="GH135">
        <v>30850.9</v>
      </c>
      <c r="GI135">
        <v>31168.2</v>
      </c>
      <c r="GJ135">
        <v>29405.9</v>
      </c>
      <c r="GK135">
        <v>29406.8</v>
      </c>
      <c r="GL135">
        <v>34857.8</v>
      </c>
      <c r="GM135">
        <v>36133.6</v>
      </c>
      <c r="GN135">
        <v>41412.1</v>
      </c>
      <c r="GO135">
        <v>41899.5</v>
      </c>
      <c r="GP135">
        <v>1.95995</v>
      </c>
      <c r="GQ135">
        <v>1.89865</v>
      </c>
      <c r="GR135">
        <v>0.09492780000000001</v>
      </c>
      <c r="GS135">
        <v>0</v>
      </c>
      <c r="GT135">
        <v>25.6284</v>
      </c>
      <c r="GU135">
        <v>999.9</v>
      </c>
      <c r="GV135">
        <v>44.1</v>
      </c>
      <c r="GW135">
        <v>30.3</v>
      </c>
      <c r="GX135">
        <v>21.0692</v>
      </c>
      <c r="GY135">
        <v>63.6928</v>
      </c>
      <c r="GZ135">
        <v>33.8381</v>
      </c>
      <c r="HA135">
        <v>1</v>
      </c>
      <c r="HB135">
        <v>-0.0334375</v>
      </c>
      <c r="HC135">
        <v>0.580229</v>
      </c>
      <c r="HD135">
        <v>20.384</v>
      </c>
      <c r="HE135">
        <v>5.21654</v>
      </c>
      <c r="HF135">
        <v>12.0099</v>
      </c>
      <c r="HG135">
        <v>4.9889</v>
      </c>
      <c r="HH135">
        <v>3.2885</v>
      </c>
      <c r="HI135">
        <v>9999</v>
      </c>
      <c r="HJ135">
        <v>9999</v>
      </c>
      <c r="HK135">
        <v>9999</v>
      </c>
      <c r="HL135">
        <v>173</v>
      </c>
      <c r="HM135">
        <v>1.86707</v>
      </c>
      <c r="HN135">
        <v>1.86616</v>
      </c>
      <c r="HO135">
        <v>1.86565</v>
      </c>
      <c r="HP135">
        <v>1.86554</v>
      </c>
      <c r="HQ135">
        <v>1.86737</v>
      </c>
      <c r="HR135">
        <v>1.86993</v>
      </c>
      <c r="HS135">
        <v>1.86856</v>
      </c>
      <c r="HT135">
        <v>1.86997</v>
      </c>
      <c r="HU135">
        <v>0</v>
      </c>
      <c r="HV135">
        <v>0</v>
      </c>
      <c r="HW135">
        <v>0</v>
      </c>
      <c r="HX135">
        <v>0</v>
      </c>
      <c r="HY135" t="s">
        <v>421</v>
      </c>
      <c r="HZ135" t="s">
        <v>422</v>
      </c>
      <c r="IA135" t="s">
        <v>423</v>
      </c>
      <c r="IB135" t="s">
        <v>423</v>
      </c>
      <c r="IC135" t="s">
        <v>423</v>
      </c>
      <c r="ID135" t="s">
        <v>423</v>
      </c>
      <c r="IE135">
        <v>0</v>
      </c>
      <c r="IF135">
        <v>100</v>
      </c>
      <c r="IG135">
        <v>100</v>
      </c>
      <c r="IH135">
        <v>-1.813</v>
      </c>
      <c r="II135">
        <v>-0.0822</v>
      </c>
      <c r="IJ135">
        <v>-1.577111384215205</v>
      </c>
      <c r="IK135">
        <v>-0.002609718516926934</v>
      </c>
      <c r="IL135">
        <v>7.477057286243006E-07</v>
      </c>
      <c r="IM135">
        <v>-2.446628426827821E-10</v>
      </c>
      <c r="IN135">
        <v>-0.2036813970316619</v>
      </c>
      <c r="IO135">
        <v>-0.007460779758470672</v>
      </c>
      <c r="IP135">
        <v>0.0009378809001863145</v>
      </c>
      <c r="IQ135">
        <v>-1.681860573090938E-05</v>
      </c>
      <c r="IR135">
        <v>18</v>
      </c>
      <c r="IS135">
        <v>2242</v>
      </c>
      <c r="IT135">
        <v>1</v>
      </c>
      <c r="IU135">
        <v>24</v>
      </c>
      <c r="IV135">
        <v>2540.2</v>
      </c>
      <c r="IW135">
        <v>2540.3</v>
      </c>
      <c r="IX135">
        <v>0.283203</v>
      </c>
      <c r="IY135">
        <v>2.30225</v>
      </c>
      <c r="IZ135">
        <v>1.39648</v>
      </c>
      <c r="JA135">
        <v>2.33643</v>
      </c>
      <c r="JB135">
        <v>1.49536</v>
      </c>
      <c r="JC135">
        <v>2.31445</v>
      </c>
      <c r="JD135">
        <v>34.4636</v>
      </c>
      <c r="JE135">
        <v>14.5523</v>
      </c>
      <c r="JF135">
        <v>18</v>
      </c>
      <c r="JG135">
        <v>523.799</v>
      </c>
      <c r="JH135">
        <v>440.274</v>
      </c>
      <c r="JI135">
        <v>24.9999</v>
      </c>
      <c r="JJ135">
        <v>26.9066</v>
      </c>
      <c r="JK135">
        <v>30</v>
      </c>
      <c r="JL135">
        <v>26.8517</v>
      </c>
      <c r="JM135">
        <v>26.7881</v>
      </c>
      <c r="JN135">
        <v>5.67812</v>
      </c>
      <c r="JO135">
        <v>27.2294</v>
      </c>
      <c r="JP135">
        <v>32.0468</v>
      </c>
      <c r="JQ135">
        <v>25</v>
      </c>
      <c r="JR135">
        <v>51.9436</v>
      </c>
      <c r="JS135">
        <v>15.1024</v>
      </c>
      <c r="JT135">
        <v>100.547</v>
      </c>
      <c r="JU135">
        <v>100.634</v>
      </c>
    </row>
    <row r="136" spans="1:281">
      <c r="A136">
        <v>120</v>
      </c>
      <c r="B136">
        <v>1659114981.5</v>
      </c>
      <c r="C136">
        <v>2623.400000095367</v>
      </c>
      <c r="D136" t="s">
        <v>664</v>
      </c>
      <c r="E136" t="s">
        <v>665</v>
      </c>
      <c r="F136">
        <v>5</v>
      </c>
      <c r="G136" t="s">
        <v>619</v>
      </c>
      <c r="H136" t="s">
        <v>416</v>
      </c>
      <c r="I136">
        <v>1659114974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67.46807185886746</v>
      </c>
      <c r="AK136">
        <v>79.16871696969697</v>
      </c>
      <c r="AL136">
        <v>-3.06859181226557</v>
      </c>
      <c r="AM136">
        <v>65.11702429361108</v>
      </c>
      <c r="AN136">
        <f>(AP136 - AO136 + DI136*1E3/(8.314*(DK136+273.15)) * AR136/DH136 * AQ136) * DH136/(100*CV136) * 1000/(1000 - AP136)</f>
        <v>0</v>
      </c>
      <c r="AO136">
        <v>15.01866329075945</v>
      </c>
      <c r="AP136">
        <v>23.1402806060606</v>
      </c>
      <c r="AQ136">
        <v>0.009356473520809915</v>
      </c>
      <c r="AR136">
        <v>88.44605130014408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417</v>
      </c>
      <c r="AY136" t="s">
        <v>417</v>
      </c>
      <c r="AZ136">
        <v>0</v>
      </c>
      <c r="BA136">
        <v>0</v>
      </c>
      <c r="BB136">
        <f>1-AZ136/BA136</f>
        <v>0</v>
      </c>
      <c r="BC136">
        <v>0</v>
      </c>
      <c r="BD136" t="s">
        <v>417</v>
      </c>
      <c r="BE136" t="s">
        <v>417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418</v>
      </c>
      <c r="CY136">
        <v>2</v>
      </c>
      <c r="CZ136" t="b">
        <v>1</v>
      </c>
      <c r="DA136">
        <v>1659114974</v>
      </c>
      <c r="DB136">
        <v>98.22347777777777</v>
      </c>
      <c r="DC136">
        <v>82.27457407407408</v>
      </c>
      <c r="DD136">
        <v>23.10088888888889</v>
      </c>
      <c r="DE136">
        <v>14.96282592592592</v>
      </c>
      <c r="DF136">
        <v>100.0543925925926</v>
      </c>
      <c r="DG136">
        <v>23.18301111111111</v>
      </c>
      <c r="DH136">
        <v>500.0711481481482</v>
      </c>
      <c r="DI136">
        <v>90.72078518518519</v>
      </c>
      <c r="DJ136">
        <v>0.1000255962962963</v>
      </c>
      <c r="DK136">
        <v>27.36475555555555</v>
      </c>
      <c r="DL136">
        <v>27.17231851851852</v>
      </c>
      <c r="DM136">
        <v>999.9000000000001</v>
      </c>
      <c r="DN136">
        <v>0</v>
      </c>
      <c r="DO136">
        <v>0</v>
      </c>
      <c r="DP136">
        <v>9991.366296296297</v>
      </c>
      <c r="DQ136">
        <v>0</v>
      </c>
      <c r="DR136">
        <v>7.475599999999998</v>
      </c>
      <c r="DS136">
        <v>15.94893703703704</v>
      </c>
      <c r="DT136">
        <v>100.5459629629629</v>
      </c>
      <c r="DU136">
        <v>83.52376296296298</v>
      </c>
      <c r="DV136">
        <v>8.138062592592592</v>
      </c>
      <c r="DW136">
        <v>82.27457407407408</v>
      </c>
      <c r="DX136">
        <v>14.96282592592592</v>
      </c>
      <c r="DY136">
        <v>2.09573</v>
      </c>
      <c r="DZ136">
        <v>1.35743962962963</v>
      </c>
      <c r="EA136">
        <v>18.18676666666667</v>
      </c>
      <c r="EB136">
        <v>11.45028518518518</v>
      </c>
      <c r="EC136">
        <v>2000.00925925926</v>
      </c>
      <c r="ED136">
        <v>0.9799970000000001</v>
      </c>
      <c r="EE136">
        <v>0.02000270000000001</v>
      </c>
      <c r="EF136">
        <v>0</v>
      </c>
      <c r="EG136">
        <v>775.910148148148</v>
      </c>
      <c r="EH136">
        <v>5.00097</v>
      </c>
      <c r="EI136">
        <v>15512.32962962963</v>
      </c>
      <c r="EJ136">
        <v>16707.64814814814</v>
      </c>
      <c r="EK136">
        <v>39.19166666666666</v>
      </c>
      <c r="EL136">
        <v>39.56199999999999</v>
      </c>
      <c r="EM136">
        <v>39.10633333333334</v>
      </c>
      <c r="EN136">
        <v>39.36566666666667</v>
      </c>
      <c r="EO136">
        <v>39.81199999999999</v>
      </c>
      <c r="EP136">
        <v>1955.099259259259</v>
      </c>
      <c r="EQ136">
        <v>39.91</v>
      </c>
      <c r="ER136">
        <v>0</v>
      </c>
      <c r="ES136">
        <v>1659114981.2</v>
      </c>
      <c r="ET136">
        <v>0</v>
      </c>
      <c r="EU136">
        <v>775.8566923076922</v>
      </c>
      <c r="EV136">
        <v>20.7269059868569</v>
      </c>
      <c r="EW136">
        <v>395.9282054146828</v>
      </c>
      <c r="EX136">
        <v>15510.76538461538</v>
      </c>
      <c r="EY136">
        <v>15</v>
      </c>
      <c r="EZ136">
        <v>0</v>
      </c>
      <c r="FA136" t="s">
        <v>419</v>
      </c>
      <c r="FB136">
        <v>1658962562</v>
      </c>
      <c r="FC136">
        <v>1658962559</v>
      </c>
      <c r="FD136">
        <v>0</v>
      </c>
      <c r="FE136">
        <v>0.025</v>
      </c>
      <c r="FF136">
        <v>-0.013</v>
      </c>
      <c r="FG136">
        <v>-1.97</v>
      </c>
      <c r="FH136">
        <v>-0.111</v>
      </c>
      <c r="FI136">
        <v>420</v>
      </c>
      <c r="FJ136">
        <v>18</v>
      </c>
      <c r="FK136">
        <v>0.6899999999999999</v>
      </c>
      <c r="FL136">
        <v>0.5</v>
      </c>
      <c r="FM136">
        <v>14.98171</v>
      </c>
      <c r="FN136">
        <v>21.65590018761725</v>
      </c>
      <c r="FO136">
        <v>2.087409748204698</v>
      </c>
      <c r="FP136">
        <v>0</v>
      </c>
      <c r="FQ136">
        <v>775.1314117647059</v>
      </c>
      <c r="FR136">
        <v>19.25304813315569</v>
      </c>
      <c r="FS136">
        <v>1.907873440704059</v>
      </c>
      <c r="FT136">
        <v>0</v>
      </c>
      <c r="FU136">
        <v>8.13755525</v>
      </c>
      <c r="FV136">
        <v>-0.1197011257035852</v>
      </c>
      <c r="FW136">
        <v>0.02691321301772602</v>
      </c>
      <c r="FX136">
        <v>0</v>
      </c>
      <c r="FY136">
        <v>0</v>
      </c>
      <c r="FZ136">
        <v>3</v>
      </c>
      <c r="GA136" t="s">
        <v>462</v>
      </c>
      <c r="GB136">
        <v>2.98287</v>
      </c>
      <c r="GC136">
        <v>2.71545</v>
      </c>
      <c r="GD136">
        <v>0.0208837</v>
      </c>
      <c r="GE136">
        <v>0.0152608</v>
      </c>
      <c r="GF136">
        <v>0.10503</v>
      </c>
      <c r="GG136">
        <v>0.07587960000000001</v>
      </c>
      <c r="GH136">
        <v>30976.2</v>
      </c>
      <c r="GI136">
        <v>31310.5</v>
      </c>
      <c r="GJ136">
        <v>29405.7</v>
      </c>
      <c r="GK136">
        <v>29407</v>
      </c>
      <c r="GL136">
        <v>34852.4</v>
      </c>
      <c r="GM136">
        <v>36128.6</v>
      </c>
      <c r="GN136">
        <v>41411.8</v>
      </c>
      <c r="GO136">
        <v>41899.7</v>
      </c>
      <c r="GP136">
        <v>1.9602</v>
      </c>
      <c r="GQ136">
        <v>1.89867</v>
      </c>
      <c r="GR136">
        <v>0.0941157</v>
      </c>
      <c r="GS136">
        <v>0</v>
      </c>
      <c r="GT136">
        <v>25.6354</v>
      </c>
      <c r="GU136">
        <v>999.9</v>
      </c>
      <c r="GV136">
        <v>44</v>
      </c>
      <c r="GW136">
        <v>30.2</v>
      </c>
      <c r="GX136">
        <v>20.9031</v>
      </c>
      <c r="GY136">
        <v>63.7328</v>
      </c>
      <c r="GZ136">
        <v>33.2772</v>
      </c>
      <c r="HA136">
        <v>1</v>
      </c>
      <c r="HB136">
        <v>-0.0333206</v>
      </c>
      <c r="HC136">
        <v>0.580809</v>
      </c>
      <c r="HD136">
        <v>20.3838</v>
      </c>
      <c r="HE136">
        <v>5.21669</v>
      </c>
      <c r="HF136">
        <v>12.0099</v>
      </c>
      <c r="HG136">
        <v>4.9888</v>
      </c>
      <c r="HH136">
        <v>3.28842</v>
      </c>
      <c r="HI136">
        <v>9999</v>
      </c>
      <c r="HJ136">
        <v>9999</v>
      </c>
      <c r="HK136">
        <v>9999</v>
      </c>
      <c r="HL136">
        <v>173</v>
      </c>
      <c r="HM136">
        <v>1.86708</v>
      </c>
      <c r="HN136">
        <v>1.86615</v>
      </c>
      <c r="HO136">
        <v>1.86565</v>
      </c>
      <c r="HP136">
        <v>1.86554</v>
      </c>
      <c r="HQ136">
        <v>1.86737</v>
      </c>
      <c r="HR136">
        <v>1.86992</v>
      </c>
      <c r="HS136">
        <v>1.86854</v>
      </c>
      <c r="HT136">
        <v>1.86996</v>
      </c>
      <c r="HU136">
        <v>0</v>
      </c>
      <c r="HV136">
        <v>0</v>
      </c>
      <c r="HW136">
        <v>0</v>
      </c>
      <c r="HX136">
        <v>0</v>
      </c>
      <c r="HY136" t="s">
        <v>421</v>
      </c>
      <c r="HZ136" t="s">
        <v>422</v>
      </c>
      <c r="IA136" t="s">
        <v>423</v>
      </c>
      <c r="IB136" t="s">
        <v>423</v>
      </c>
      <c r="IC136" t="s">
        <v>423</v>
      </c>
      <c r="ID136" t="s">
        <v>423</v>
      </c>
      <c r="IE136">
        <v>0</v>
      </c>
      <c r="IF136">
        <v>100</v>
      </c>
      <c r="IG136">
        <v>100</v>
      </c>
      <c r="IH136">
        <v>-1.775</v>
      </c>
      <c r="II136">
        <v>-0.0818</v>
      </c>
      <c r="IJ136">
        <v>-1.577111384215205</v>
      </c>
      <c r="IK136">
        <v>-0.002609718516926934</v>
      </c>
      <c r="IL136">
        <v>7.477057286243006E-07</v>
      </c>
      <c r="IM136">
        <v>-2.446628426827821E-10</v>
      </c>
      <c r="IN136">
        <v>-0.2036813970316619</v>
      </c>
      <c r="IO136">
        <v>-0.007460779758470672</v>
      </c>
      <c r="IP136">
        <v>0.0009378809001863145</v>
      </c>
      <c r="IQ136">
        <v>-1.681860573090938E-05</v>
      </c>
      <c r="IR136">
        <v>18</v>
      </c>
      <c r="IS136">
        <v>2242</v>
      </c>
      <c r="IT136">
        <v>1</v>
      </c>
      <c r="IU136">
        <v>24</v>
      </c>
      <c r="IV136">
        <v>2540.3</v>
      </c>
      <c r="IW136">
        <v>2540.4</v>
      </c>
      <c r="IX136">
        <v>0.245361</v>
      </c>
      <c r="IY136">
        <v>2.30225</v>
      </c>
      <c r="IZ136">
        <v>1.39648</v>
      </c>
      <c r="JA136">
        <v>2.33643</v>
      </c>
      <c r="JB136">
        <v>1.49536</v>
      </c>
      <c r="JC136">
        <v>2.39624</v>
      </c>
      <c r="JD136">
        <v>34.4636</v>
      </c>
      <c r="JE136">
        <v>14.5523</v>
      </c>
      <c r="JF136">
        <v>18</v>
      </c>
      <c r="JG136">
        <v>523.9690000000001</v>
      </c>
      <c r="JH136">
        <v>440.294</v>
      </c>
      <c r="JI136">
        <v>25</v>
      </c>
      <c r="JJ136">
        <v>26.9066</v>
      </c>
      <c r="JK136">
        <v>30.0002</v>
      </c>
      <c r="JL136">
        <v>26.8523</v>
      </c>
      <c r="JM136">
        <v>26.7888</v>
      </c>
      <c r="JN136">
        <v>4.9219</v>
      </c>
      <c r="JO136">
        <v>26.958</v>
      </c>
      <c r="JP136">
        <v>32.0468</v>
      </c>
      <c r="JQ136">
        <v>25</v>
      </c>
      <c r="JR136">
        <v>31.8701</v>
      </c>
      <c r="JS136">
        <v>15.1088</v>
      </c>
      <c r="JT136">
        <v>100.546</v>
      </c>
      <c r="JU136">
        <v>100.635</v>
      </c>
    </row>
    <row r="137" spans="1:281">
      <c r="A137">
        <v>121</v>
      </c>
      <c r="B137">
        <v>1659115078.5</v>
      </c>
      <c r="C137">
        <v>2720.400000095367</v>
      </c>
      <c r="D137" t="s">
        <v>666</v>
      </c>
      <c r="E137" t="s">
        <v>667</v>
      </c>
      <c r="F137">
        <v>5</v>
      </c>
      <c r="G137" t="s">
        <v>619</v>
      </c>
      <c r="H137" t="s">
        <v>416</v>
      </c>
      <c r="I137">
        <v>1659115070.5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426.336530009548</v>
      </c>
      <c r="AK137">
        <v>395.3851393939394</v>
      </c>
      <c r="AL137">
        <v>0.0006448114572869155</v>
      </c>
      <c r="AM137">
        <v>65.11702429361108</v>
      </c>
      <c r="AN137">
        <f>(AP137 - AO137 + DI137*1E3/(8.314*(DK137+273.15)) * AR137/DH137 * AQ137) * DH137/(100*CV137) * 1000/(1000 - AP137)</f>
        <v>0</v>
      </c>
      <c r="AO137">
        <v>15.10119584266334</v>
      </c>
      <c r="AP137">
        <v>23.22057575757576</v>
      </c>
      <c r="AQ137">
        <v>-7.455887615697096E-05</v>
      </c>
      <c r="AR137">
        <v>88.44605130014408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417</v>
      </c>
      <c r="AY137" t="s">
        <v>417</v>
      </c>
      <c r="AZ137">
        <v>0</v>
      </c>
      <c r="BA137">
        <v>0</v>
      </c>
      <c r="BB137">
        <f>1-AZ137/BA137</f>
        <v>0</v>
      </c>
      <c r="BC137">
        <v>0</v>
      </c>
      <c r="BD137" t="s">
        <v>417</v>
      </c>
      <c r="BE137" t="s">
        <v>417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418</v>
      </c>
      <c r="CY137">
        <v>2</v>
      </c>
      <c r="CZ137" t="b">
        <v>1</v>
      </c>
      <c r="DA137">
        <v>1659115070.5</v>
      </c>
      <c r="DB137">
        <v>386.1754838709678</v>
      </c>
      <c r="DC137">
        <v>419.8880000000001</v>
      </c>
      <c r="DD137">
        <v>23.22554516129032</v>
      </c>
      <c r="DE137">
        <v>15.10385806451613</v>
      </c>
      <c r="DF137">
        <v>388.6683225806451</v>
      </c>
      <c r="DG137">
        <v>23.30658064516129</v>
      </c>
      <c r="DH137">
        <v>500.0462903225806</v>
      </c>
      <c r="DI137">
        <v>90.7184483870968</v>
      </c>
      <c r="DJ137">
        <v>0.09997845806451612</v>
      </c>
      <c r="DK137">
        <v>27.36641612903226</v>
      </c>
      <c r="DL137">
        <v>27.14966774193548</v>
      </c>
      <c r="DM137">
        <v>999.9000000000003</v>
      </c>
      <c r="DN137">
        <v>0</v>
      </c>
      <c r="DO137">
        <v>0</v>
      </c>
      <c r="DP137">
        <v>9995.262903225806</v>
      </c>
      <c r="DQ137">
        <v>0</v>
      </c>
      <c r="DR137">
        <v>7.475599999999996</v>
      </c>
      <c r="DS137">
        <v>-33.71251290322581</v>
      </c>
      <c r="DT137">
        <v>395.3578387096774</v>
      </c>
      <c r="DU137">
        <v>426.3272580645161</v>
      </c>
      <c r="DV137">
        <v>8.121680967741934</v>
      </c>
      <c r="DW137">
        <v>419.8880000000001</v>
      </c>
      <c r="DX137">
        <v>15.10385806451613</v>
      </c>
      <c r="DY137">
        <v>2.106985483870968</v>
      </c>
      <c r="DZ137">
        <v>1.370198064516129</v>
      </c>
      <c r="EA137">
        <v>18.27209032258065</v>
      </c>
      <c r="EB137">
        <v>11.59178064516129</v>
      </c>
      <c r="EC137">
        <v>2000.018709677419</v>
      </c>
      <c r="ED137">
        <v>0.9799971935483873</v>
      </c>
      <c r="EE137">
        <v>0.02000250645161291</v>
      </c>
      <c r="EF137">
        <v>0</v>
      </c>
      <c r="EG137">
        <v>787.2856129032258</v>
      </c>
      <c r="EH137">
        <v>5.000969999999999</v>
      </c>
      <c r="EI137">
        <v>15758.62903225807</v>
      </c>
      <c r="EJ137">
        <v>16707.71290322581</v>
      </c>
      <c r="EK137">
        <v>39.25</v>
      </c>
      <c r="EL137">
        <v>39.60874193548386</v>
      </c>
      <c r="EM137">
        <v>39.125</v>
      </c>
      <c r="EN137">
        <v>39.375</v>
      </c>
      <c r="EO137">
        <v>39.81199999999998</v>
      </c>
      <c r="EP137">
        <v>1955.108709677419</v>
      </c>
      <c r="EQ137">
        <v>39.90935483870969</v>
      </c>
      <c r="ER137">
        <v>0</v>
      </c>
      <c r="ES137">
        <v>1659115078.4</v>
      </c>
      <c r="ET137">
        <v>0</v>
      </c>
      <c r="EU137">
        <v>787.3769615384614</v>
      </c>
      <c r="EV137">
        <v>8.833333336446611</v>
      </c>
      <c r="EW137">
        <v>155.3641025587976</v>
      </c>
      <c r="EX137">
        <v>15759.73846153846</v>
      </c>
      <c r="EY137">
        <v>15</v>
      </c>
      <c r="EZ137">
        <v>0</v>
      </c>
      <c r="FA137" t="s">
        <v>419</v>
      </c>
      <c r="FB137">
        <v>1658962562</v>
      </c>
      <c r="FC137">
        <v>1658962559</v>
      </c>
      <c r="FD137">
        <v>0</v>
      </c>
      <c r="FE137">
        <v>0.025</v>
      </c>
      <c r="FF137">
        <v>-0.013</v>
      </c>
      <c r="FG137">
        <v>-1.97</v>
      </c>
      <c r="FH137">
        <v>-0.111</v>
      </c>
      <c r="FI137">
        <v>420</v>
      </c>
      <c r="FJ137">
        <v>18</v>
      </c>
      <c r="FK137">
        <v>0.6899999999999999</v>
      </c>
      <c r="FL137">
        <v>0.5</v>
      </c>
      <c r="FM137">
        <v>-33.71334146341464</v>
      </c>
      <c r="FN137">
        <v>-0.06336167247391407</v>
      </c>
      <c r="FO137">
        <v>0.03335278520281703</v>
      </c>
      <c r="FP137">
        <v>1</v>
      </c>
      <c r="FQ137">
        <v>786.7860294117647</v>
      </c>
      <c r="FR137">
        <v>9.492207797871613</v>
      </c>
      <c r="FS137">
        <v>0.9582476802904547</v>
      </c>
      <c r="FT137">
        <v>0</v>
      </c>
      <c r="FU137">
        <v>8.117516829268293</v>
      </c>
      <c r="FV137">
        <v>0.0756802787456472</v>
      </c>
      <c r="FW137">
        <v>0.01428220920245033</v>
      </c>
      <c r="FX137">
        <v>1</v>
      </c>
      <c r="FY137">
        <v>2</v>
      </c>
      <c r="FZ137">
        <v>3</v>
      </c>
      <c r="GA137" t="s">
        <v>431</v>
      </c>
      <c r="GB137">
        <v>2.98245</v>
      </c>
      <c r="GC137">
        <v>2.71528</v>
      </c>
      <c r="GD137">
        <v>0.089189</v>
      </c>
      <c r="GE137">
        <v>0.0936506</v>
      </c>
      <c r="GF137">
        <v>0.105275</v>
      </c>
      <c r="GG137">
        <v>0.07619040000000001</v>
      </c>
      <c r="GH137">
        <v>28814.1</v>
      </c>
      <c r="GI137">
        <v>28818</v>
      </c>
      <c r="GJ137">
        <v>29404.6</v>
      </c>
      <c r="GK137">
        <v>29407</v>
      </c>
      <c r="GL137">
        <v>34842.8</v>
      </c>
      <c r="GM137">
        <v>36118</v>
      </c>
      <c r="GN137">
        <v>41410.4</v>
      </c>
      <c r="GO137">
        <v>41900.1</v>
      </c>
      <c r="GP137">
        <v>1.9596</v>
      </c>
      <c r="GQ137">
        <v>1.90053</v>
      </c>
      <c r="GR137">
        <v>0.0905618</v>
      </c>
      <c r="GS137">
        <v>0</v>
      </c>
      <c r="GT137">
        <v>25.6706</v>
      </c>
      <c r="GU137">
        <v>999.9</v>
      </c>
      <c r="GV137">
        <v>43.4</v>
      </c>
      <c r="GW137">
        <v>30.3</v>
      </c>
      <c r="GX137">
        <v>20.735</v>
      </c>
      <c r="GY137">
        <v>63.8128</v>
      </c>
      <c r="GZ137">
        <v>33.1851</v>
      </c>
      <c r="HA137">
        <v>1</v>
      </c>
      <c r="HB137">
        <v>-0.0333206</v>
      </c>
      <c r="HC137">
        <v>0.590133</v>
      </c>
      <c r="HD137">
        <v>20.3844</v>
      </c>
      <c r="HE137">
        <v>5.21834</v>
      </c>
      <c r="HF137">
        <v>12.0099</v>
      </c>
      <c r="HG137">
        <v>4.9898</v>
      </c>
      <c r="HH137">
        <v>3.28893</v>
      </c>
      <c r="HI137">
        <v>9999</v>
      </c>
      <c r="HJ137">
        <v>9999</v>
      </c>
      <c r="HK137">
        <v>9999</v>
      </c>
      <c r="HL137">
        <v>173</v>
      </c>
      <c r="HM137">
        <v>1.86712</v>
      </c>
      <c r="HN137">
        <v>1.86615</v>
      </c>
      <c r="HO137">
        <v>1.86568</v>
      </c>
      <c r="HP137">
        <v>1.86554</v>
      </c>
      <c r="HQ137">
        <v>1.86738</v>
      </c>
      <c r="HR137">
        <v>1.86991</v>
      </c>
      <c r="HS137">
        <v>1.86857</v>
      </c>
      <c r="HT137">
        <v>1.86997</v>
      </c>
      <c r="HU137">
        <v>0</v>
      </c>
      <c r="HV137">
        <v>0</v>
      </c>
      <c r="HW137">
        <v>0</v>
      </c>
      <c r="HX137">
        <v>0</v>
      </c>
      <c r="HY137" t="s">
        <v>421</v>
      </c>
      <c r="HZ137" t="s">
        <v>422</v>
      </c>
      <c r="IA137" t="s">
        <v>423</v>
      </c>
      <c r="IB137" t="s">
        <v>423</v>
      </c>
      <c r="IC137" t="s">
        <v>423</v>
      </c>
      <c r="ID137" t="s">
        <v>423</v>
      </c>
      <c r="IE137">
        <v>0</v>
      </c>
      <c r="IF137">
        <v>100</v>
      </c>
      <c r="IG137">
        <v>100</v>
      </c>
      <c r="IH137">
        <v>-2.493</v>
      </c>
      <c r="II137">
        <v>-0.08110000000000001</v>
      </c>
      <c r="IJ137">
        <v>-1.577111384215205</v>
      </c>
      <c r="IK137">
        <v>-0.002609718516926934</v>
      </c>
      <c r="IL137">
        <v>7.477057286243006E-07</v>
      </c>
      <c r="IM137">
        <v>-2.446628426827821E-10</v>
      </c>
      <c r="IN137">
        <v>-0.2036813970316619</v>
      </c>
      <c r="IO137">
        <v>-0.007460779758470672</v>
      </c>
      <c r="IP137">
        <v>0.0009378809001863145</v>
      </c>
      <c r="IQ137">
        <v>-1.681860573090938E-05</v>
      </c>
      <c r="IR137">
        <v>18</v>
      </c>
      <c r="IS137">
        <v>2242</v>
      </c>
      <c r="IT137">
        <v>1</v>
      </c>
      <c r="IU137">
        <v>24</v>
      </c>
      <c r="IV137">
        <v>2541.9</v>
      </c>
      <c r="IW137">
        <v>2542</v>
      </c>
      <c r="IX137">
        <v>1.04492</v>
      </c>
      <c r="IY137">
        <v>2.23389</v>
      </c>
      <c r="IZ137">
        <v>1.39648</v>
      </c>
      <c r="JA137">
        <v>2.33643</v>
      </c>
      <c r="JB137">
        <v>1.49536</v>
      </c>
      <c r="JC137">
        <v>2.39014</v>
      </c>
      <c r="JD137">
        <v>34.4864</v>
      </c>
      <c r="JE137">
        <v>14.5436</v>
      </c>
      <c r="JF137">
        <v>18</v>
      </c>
      <c r="JG137">
        <v>523.67</v>
      </c>
      <c r="JH137">
        <v>441.486</v>
      </c>
      <c r="JI137">
        <v>25</v>
      </c>
      <c r="JJ137">
        <v>26.9145</v>
      </c>
      <c r="JK137">
        <v>30.0001</v>
      </c>
      <c r="JL137">
        <v>26.863</v>
      </c>
      <c r="JM137">
        <v>26.7977</v>
      </c>
      <c r="JN137">
        <v>20.9166</v>
      </c>
      <c r="JO137">
        <v>25.8036</v>
      </c>
      <c r="JP137">
        <v>30.1646</v>
      </c>
      <c r="JQ137">
        <v>25</v>
      </c>
      <c r="JR137">
        <v>426.573</v>
      </c>
      <c r="JS137">
        <v>15.176</v>
      </c>
      <c r="JT137">
        <v>100.542</v>
      </c>
      <c r="JU137">
        <v>100.635</v>
      </c>
    </row>
    <row r="138" spans="1:281">
      <c r="A138">
        <v>122</v>
      </c>
      <c r="B138">
        <v>1659115083.5</v>
      </c>
      <c r="C138">
        <v>2725.400000095367</v>
      </c>
      <c r="D138" t="s">
        <v>668</v>
      </c>
      <c r="E138" t="s">
        <v>669</v>
      </c>
      <c r="F138">
        <v>5</v>
      </c>
      <c r="G138" t="s">
        <v>619</v>
      </c>
      <c r="H138" t="s">
        <v>416</v>
      </c>
      <c r="I138">
        <v>1659115075.655172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426.4245998257351</v>
      </c>
      <c r="AK138">
        <v>395.3935515151516</v>
      </c>
      <c r="AL138">
        <v>0.0005559178657482011</v>
      </c>
      <c r="AM138">
        <v>65.11702429361108</v>
      </c>
      <c r="AN138">
        <f>(AP138 - AO138 + DI138*1E3/(8.314*(DK138+273.15)) * AR138/DH138 * AQ138) * DH138/(100*CV138) * 1000/(1000 - AP138)</f>
        <v>0</v>
      </c>
      <c r="AO138">
        <v>15.12247662316691</v>
      </c>
      <c r="AP138">
        <v>23.23344424242424</v>
      </c>
      <c r="AQ138">
        <v>0.0001793686124057525</v>
      </c>
      <c r="AR138">
        <v>88.44605130014408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417</v>
      </c>
      <c r="AY138" t="s">
        <v>417</v>
      </c>
      <c r="AZ138">
        <v>0</v>
      </c>
      <c r="BA138">
        <v>0</v>
      </c>
      <c r="BB138">
        <f>1-AZ138/BA138</f>
        <v>0</v>
      </c>
      <c r="BC138">
        <v>0</v>
      </c>
      <c r="BD138" t="s">
        <v>417</v>
      </c>
      <c r="BE138" t="s">
        <v>417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418</v>
      </c>
      <c r="CY138">
        <v>2</v>
      </c>
      <c r="CZ138" t="b">
        <v>1</v>
      </c>
      <c r="DA138">
        <v>1659115075.655172</v>
      </c>
      <c r="DB138">
        <v>386.1758620689656</v>
      </c>
      <c r="DC138">
        <v>420.0613448275861</v>
      </c>
      <c r="DD138">
        <v>23.22410344827586</v>
      </c>
      <c r="DE138">
        <v>15.10322068965517</v>
      </c>
      <c r="DF138">
        <v>388.6687241379311</v>
      </c>
      <c r="DG138">
        <v>23.30514827586208</v>
      </c>
      <c r="DH138">
        <v>500.0303448275862</v>
      </c>
      <c r="DI138">
        <v>90.71923448275862</v>
      </c>
      <c r="DJ138">
        <v>0.09991175517241381</v>
      </c>
      <c r="DK138">
        <v>27.36818620689655</v>
      </c>
      <c r="DL138">
        <v>27.14937931034483</v>
      </c>
      <c r="DM138">
        <v>999.9000000000002</v>
      </c>
      <c r="DN138">
        <v>0</v>
      </c>
      <c r="DO138">
        <v>0</v>
      </c>
      <c r="DP138">
        <v>9997.588275862066</v>
      </c>
      <c r="DQ138">
        <v>0</v>
      </c>
      <c r="DR138">
        <v>7.475599999999997</v>
      </c>
      <c r="DS138">
        <v>-33.88548620689656</v>
      </c>
      <c r="DT138">
        <v>395.3576206896551</v>
      </c>
      <c r="DU138">
        <v>426.503</v>
      </c>
      <c r="DV138">
        <v>8.120873793103447</v>
      </c>
      <c r="DW138">
        <v>420.0613448275861</v>
      </c>
      <c r="DX138">
        <v>15.10322068965517</v>
      </c>
      <c r="DY138">
        <v>2.106872758620689</v>
      </c>
      <c r="DZ138">
        <v>1.37015275862069</v>
      </c>
      <c r="EA138">
        <v>18.27124137931034</v>
      </c>
      <c r="EB138">
        <v>11.59127586206897</v>
      </c>
      <c r="EC138">
        <v>1999.998620689655</v>
      </c>
      <c r="ED138">
        <v>0.9799970000000001</v>
      </c>
      <c r="EE138">
        <v>0.02000270000000001</v>
      </c>
      <c r="EF138">
        <v>0</v>
      </c>
      <c r="EG138">
        <v>787.9385517241379</v>
      </c>
      <c r="EH138">
        <v>5.000969999999999</v>
      </c>
      <c r="EI138">
        <v>15771.15862068965</v>
      </c>
      <c r="EJ138">
        <v>16707.54827586207</v>
      </c>
      <c r="EK138">
        <v>39.25</v>
      </c>
      <c r="EL138">
        <v>39.61196551724138</v>
      </c>
      <c r="EM138">
        <v>39.125</v>
      </c>
      <c r="EN138">
        <v>39.375</v>
      </c>
      <c r="EO138">
        <v>39.81199999999998</v>
      </c>
      <c r="EP138">
        <v>1955.088620689655</v>
      </c>
      <c r="EQ138">
        <v>39.90827586206897</v>
      </c>
      <c r="ER138">
        <v>0</v>
      </c>
      <c r="ES138">
        <v>1659115083.2</v>
      </c>
      <c r="ET138">
        <v>0</v>
      </c>
      <c r="EU138">
        <v>787.9588076923077</v>
      </c>
      <c r="EV138">
        <v>6.10676924290881</v>
      </c>
      <c r="EW138">
        <v>133.2239317173909</v>
      </c>
      <c r="EX138">
        <v>15771.30769230769</v>
      </c>
      <c r="EY138">
        <v>15</v>
      </c>
      <c r="EZ138">
        <v>0</v>
      </c>
      <c r="FA138" t="s">
        <v>419</v>
      </c>
      <c r="FB138">
        <v>1658962562</v>
      </c>
      <c r="FC138">
        <v>1658962559</v>
      </c>
      <c r="FD138">
        <v>0</v>
      </c>
      <c r="FE138">
        <v>0.025</v>
      </c>
      <c r="FF138">
        <v>-0.013</v>
      </c>
      <c r="FG138">
        <v>-1.97</v>
      </c>
      <c r="FH138">
        <v>-0.111</v>
      </c>
      <c r="FI138">
        <v>420</v>
      </c>
      <c r="FJ138">
        <v>18</v>
      </c>
      <c r="FK138">
        <v>0.6899999999999999</v>
      </c>
      <c r="FL138">
        <v>0.5</v>
      </c>
      <c r="FM138">
        <v>-33.8291275</v>
      </c>
      <c r="FN138">
        <v>-2.008335084427628</v>
      </c>
      <c r="FO138">
        <v>0.3897074768255662</v>
      </c>
      <c r="FP138">
        <v>0</v>
      </c>
      <c r="FQ138">
        <v>787.6281764705882</v>
      </c>
      <c r="FR138">
        <v>7.334209326253625</v>
      </c>
      <c r="FS138">
        <v>0.7655822647843007</v>
      </c>
      <c r="FT138">
        <v>0</v>
      </c>
      <c r="FU138">
        <v>8.118512249999998</v>
      </c>
      <c r="FV138">
        <v>-0.04697504690434318</v>
      </c>
      <c r="FW138">
        <v>0.01379267078696147</v>
      </c>
      <c r="FX138">
        <v>1</v>
      </c>
      <c r="FY138">
        <v>1</v>
      </c>
      <c r="FZ138">
        <v>3</v>
      </c>
      <c r="GA138" t="s">
        <v>426</v>
      </c>
      <c r="GB138">
        <v>2.98274</v>
      </c>
      <c r="GC138">
        <v>2.71563</v>
      </c>
      <c r="GD138">
        <v>0.0892119</v>
      </c>
      <c r="GE138">
        <v>0.0941361</v>
      </c>
      <c r="GF138">
        <v>0.105311</v>
      </c>
      <c r="GG138">
        <v>0.0762013</v>
      </c>
      <c r="GH138">
        <v>28813.8</v>
      </c>
      <c r="GI138">
        <v>28802.5</v>
      </c>
      <c r="GJ138">
        <v>29405.1</v>
      </c>
      <c r="GK138">
        <v>29406.8</v>
      </c>
      <c r="GL138">
        <v>34842</v>
      </c>
      <c r="GM138">
        <v>36117.3</v>
      </c>
      <c r="GN138">
        <v>41411.1</v>
      </c>
      <c r="GO138">
        <v>41899.8</v>
      </c>
      <c r="GP138">
        <v>1.96022</v>
      </c>
      <c r="GQ138">
        <v>1.90003</v>
      </c>
      <c r="GR138">
        <v>0.0904128</v>
      </c>
      <c r="GS138">
        <v>0</v>
      </c>
      <c r="GT138">
        <v>25.676</v>
      </c>
      <c r="GU138">
        <v>999.9</v>
      </c>
      <c r="GV138">
        <v>43.4</v>
      </c>
      <c r="GW138">
        <v>30.3</v>
      </c>
      <c r="GX138">
        <v>20.7342</v>
      </c>
      <c r="GY138">
        <v>63.1628</v>
      </c>
      <c r="GZ138">
        <v>33.762</v>
      </c>
      <c r="HA138">
        <v>1</v>
      </c>
      <c r="HB138">
        <v>-0.0332851</v>
      </c>
      <c r="HC138">
        <v>0.589434</v>
      </c>
      <c r="HD138">
        <v>20.3839</v>
      </c>
      <c r="HE138">
        <v>5.21729</v>
      </c>
      <c r="HF138">
        <v>12.0099</v>
      </c>
      <c r="HG138">
        <v>4.9891</v>
      </c>
      <c r="HH138">
        <v>3.28858</v>
      </c>
      <c r="HI138">
        <v>9999</v>
      </c>
      <c r="HJ138">
        <v>9999</v>
      </c>
      <c r="HK138">
        <v>9999</v>
      </c>
      <c r="HL138">
        <v>173</v>
      </c>
      <c r="HM138">
        <v>1.86712</v>
      </c>
      <c r="HN138">
        <v>1.86615</v>
      </c>
      <c r="HO138">
        <v>1.86568</v>
      </c>
      <c r="HP138">
        <v>1.86554</v>
      </c>
      <c r="HQ138">
        <v>1.86738</v>
      </c>
      <c r="HR138">
        <v>1.86992</v>
      </c>
      <c r="HS138">
        <v>1.86857</v>
      </c>
      <c r="HT138">
        <v>1.86997</v>
      </c>
      <c r="HU138">
        <v>0</v>
      </c>
      <c r="HV138">
        <v>0</v>
      </c>
      <c r="HW138">
        <v>0</v>
      </c>
      <c r="HX138">
        <v>0</v>
      </c>
      <c r="HY138" t="s">
        <v>421</v>
      </c>
      <c r="HZ138" t="s">
        <v>422</v>
      </c>
      <c r="IA138" t="s">
        <v>423</v>
      </c>
      <c r="IB138" t="s">
        <v>423</v>
      </c>
      <c r="IC138" t="s">
        <v>423</v>
      </c>
      <c r="ID138" t="s">
        <v>423</v>
      </c>
      <c r="IE138">
        <v>0</v>
      </c>
      <c r="IF138">
        <v>100</v>
      </c>
      <c r="IG138">
        <v>100</v>
      </c>
      <c r="IH138">
        <v>-2.493</v>
      </c>
      <c r="II138">
        <v>-0.081</v>
      </c>
      <c r="IJ138">
        <v>-1.577111384215205</v>
      </c>
      <c r="IK138">
        <v>-0.002609718516926934</v>
      </c>
      <c r="IL138">
        <v>7.477057286243006E-07</v>
      </c>
      <c r="IM138">
        <v>-2.446628426827821E-10</v>
      </c>
      <c r="IN138">
        <v>-0.2036813970316619</v>
      </c>
      <c r="IO138">
        <v>-0.007460779758470672</v>
      </c>
      <c r="IP138">
        <v>0.0009378809001863145</v>
      </c>
      <c r="IQ138">
        <v>-1.681860573090938E-05</v>
      </c>
      <c r="IR138">
        <v>18</v>
      </c>
      <c r="IS138">
        <v>2242</v>
      </c>
      <c r="IT138">
        <v>1</v>
      </c>
      <c r="IU138">
        <v>24</v>
      </c>
      <c r="IV138">
        <v>2542</v>
      </c>
      <c r="IW138">
        <v>2542.1</v>
      </c>
      <c r="IX138">
        <v>1.07056</v>
      </c>
      <c r="IY138">
        <v>2.23267</v>
      </c>
      <c r="IZ138">
        <v>1.39648</v>
      </c>
      <c r="JA138">
        <v>2.33765</v>
      </c>
      <c r="JB138">
        <v>1.49536</v>
      </c>
      <c r="JC138">
        <v>2.33154</v>
      </c>
      <c r="JD138">
        <v>34.4864</v>
      </c>
      <c r="JE138">
        <v>14.5348</v>
      </c>
      <c r="JF138">
        <v>18</v>
      </c>
      <c r="JG138">
        <v>524.082</v>
      </c>
      <c r="JH138">
        <v>441.187</v>
      </c>
      <c r="JI138">
        <v>24.9999</v>
      </c>
      <c r="JJ138">
        <v>26.9145</v>
      </c>
      <c r="JK138">
        <v>30.0001</v>
      </c>
      <c r="JL138">
        <v>26.863</v>
      </c>
      <c r="JM138">
        <v>26.7983</v>
      </c>
      <c r="JN138">
        <v>21.4491</v>
      </c>
      <c r="JO138">
        <v>25.8036</v>
      </c>
      <c r="JP138">
        <v>29.7912</v>
      </c>
      <c r="JQ138">
        <v>25</v>
      </c>
      <c r="JR138">
        <v>440.104</v>
      </c>
      <c r="JS138">
        <v>15.1761</v>
      </c>
      <c r="JT138">
        <v>100.544</v>
      </c>
      <c r="JU138">
        <v>100.635</v>
      </c>
    </row>
    <row r="139" spans="1:281">
      <c r="A139">
        <v>123</v>
      </c>
      <c r="B139">
        <v>1659115088.5</v>
      </c>
      <c r="C139">
        <v>2730.400000095367</v>
      </c>
      <c r="D139" t="s">
        <v>670</v>
      </c>
      <c r="E139" t="s">
        <v>671</v>
      </c>
      <c r="F139">
        <v>5</v>
      </c>
      <c r="G139" t="s">
        <v>619</v>
      </c>
      <c r="H139" t="s">
        <v>416</v>
      </c>
      <c r="I139">
        <v>1659115080.732143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434.4305372118836</v>
      </c>
      <c r="AK139">
        <v>398.8357393939393</v>
      </c>
      <c r="AL139">
        <v>0.8931681033252367</v>
      </c>
      <c r="AM139">
        <v>65.11702429361108</v>
      </c>
      <c r="AN139">
        <f>(AP139 - AO139 + DI139*1E3/(8.314*(DK139+273.15)) * AR139/DH139 * AQ139) * DH139/(100*CV139) * 1000/(1000 - AP139)</f>
        <v>0</v>
      </c>
      <c r="AO139">
        <v>15.12313669213954</v>
      </c>
      <c r="AP139">
        <v>23.23331878787879</v>
      </c>
      <c r="AQ139">
        <v>7.246787801226413E-06</v>
      </c>
      <c r="AR139">
        <v>88.44605130014408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417</v>
      </c>
      <c r="AY139" t="s">
        <v>417</v>
      </c>
      <c r="AZ139">
        <v>0</v>
      </c>
      <c r="BA139">
        <v>0</v>
      </c>
      <c r="BB139">
        <f>1-AZ139/BA139</f>
        <v>0</v>
      </c>
      <c r="BC139">
        <v>0</v>
      </c>
      <c r="BD139" t="s">
        <v>417</v>
      </c>
      <c r="BE139" t="s">
        <v>417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418</v>
      </c>
      <c r="CY139">
        <v>2</v>
      </c>
      <c r="CZ139" t="b">
        <v>1</v>
      </c>
      <c r="DA139">
        <v>1659115080.732143</v>
      </c>
      <c r="DB139">
        <v>386.672</v>
      </c>
      <c r="DC139">
        <v>422.9353214285715</v>
      </c>
      <c r="DD139">
        <v>23.22718571428572</v>
      </c>
      <c r="DE139">
        <v>15.11466428571429</v>
      </c>
      <c r="DF139">
        <v>389.1659642857143</v>
      </c>
      <c r="DG139">
        <v>23.30819642857143</v>
      </c>
      <c r="DH139">
        <v>500.0262499999999</v>
      </c>
      <c r="DI139">
        <v>90.71989285714287</v>
      </c>
      <c r="DJ139">
        <v>0.09987439285714285</v>
      </c>
      <c r="DK139">
        <v>27.36984285714286</v>
      </c>
      <c r="DL139">
        <v>27.15233571428572</v>
      </c>
      <c r="DM139">
        <v>999.9000000000002</v>
      </c>
      <c r="DN139">
        <v>0</v>
      </c>
      <c r="DO139">
        <v>0</v>
      </c>
      <c r="DP139">
        <v>9998.148214285715</v>
      </c>
      <c r="DQ139">
        <v>0</v>
      </c>
      <c r="DR139">
        <v>7.475599999999998</v>
      </c>
      <c r="DS139">
        <v>-36.26328214285714</v>
      </c>
      <c r="DT139">
        <v>395.8668571428571</v>
      </c>
      <c r="DU139">
        <v>429.4260357142857</v>
      </c>
      <c r="DV139">
        <v>8.112516071428571</v>
      </c>
      <c r="DW139">
        <v>422.9353214285715</v>
      </c>
      <c r="DX139">
        <v>15.11466428571429</v>
      </c>
      <c r="DY139">
        <v>2.107167142857143</v>
      </c>
      <c r="DZ139">
        <v>1.371200714285715</v>
      </c>
      <c r="EA139">
        <v>18.27346428571429</v>
      </c>
      <c r="EB139">
        <v>11.60283571428571</v>
      </c>
      <c r="EC139">
        <v>1999.991785714286</v>
      </c>
      <c r="ED139">
        <v>0.9799970000000001</v>
      </c>
      <c r="EE139">
        <v>0.02000270000000001</v>
      </c>
      <c r="EF139">
        <v>0</v>
      </c>
      <c r="EG139">
        <v>788.4311071428573</v>
      </c>
      <c r="EH139">
        <v>5.00097</v>
      </c>
      <c r="EI139">
        <v>15780.49285714286</v>
      </c>
      <c r="EJ139">
        <v>16707.48928571429</v>
      </c>
      <c r="EK139">
        <v>39.25</v>
      </c>
      <c r="EL139">
        <v>39.616</v>
      </c>
      <c r="EM139">
        <v>39.125</v>
      </c>
      <c r="EN139">
        <v>39.375</v>
      </c>
      <c r="EO139">
        <v>39.81199999999999</v>
      </c>
      <c r="EP139">
        <v>1955.081785714286</v>
      </c>
      <c r="EQ139">
        <v>39.90571428571429</v>
      </c>
      <c r="ER139">
        <v>0</v>
      </c>
      <c r="ES139">
        <v>1659115088.6</v>
      </c>
      <c r="ET139">
        <v>0</v>
      </c>
      <c r="EU139">
        <v>788.49556</v>
      </c>
      <c r="EV139">
        <v>3.657461554158007</v>
      </c>
      <c r="EW139">
        <v>87.67692321040474</v>
      </c>
      <c r="EX139">
        <v>15781.632</v>
      </c>
      <c r="EY139">
        <v>15</v>
      </c>
      <c r="EZ139">
        <v>0</v>
      </c>
      <c r="FA139" t="s">
        <v>419</v>
      </c>
      <c r="FB139">
        <v>1658962562</v>
      </c>
      <c r="FC139">
        <v>1658962559</v>
      </c>
      <c r="FD139">
        <v>0</v>
      </c>
      <c r="FE139">
        <v>0.025</v>
      </c>
      <c r="FF139">
        <v>-0.013</v>
      </c>
      <c r="FG139">
        <v>-1.97</v>
      </c>
      <c r="FH139">
        <v>-0.111</v>
      </c>
      <c r="FI139">
        <v>420</v>
      </c>
      <c r="FJ139">
        <v>18</v>
      </c>
      <c r="FK139">
        <v>0.6899999999999999</v>
      </c>
      <c r="FL139">
        <v>0.5</v>
      </c>
      <c r="FM139">
        <v>-35.25014390243902</v>
      </c>
      <c r="FN139">
        <v>-21.58336933797914</v>
      </c>
      <c r="FO139">
        <v>2.88431142715281</v>
      </c>
      <c r="FP139">
        <v>0</v>
      </c>
      <c r="FQ139">
        <v>788.1228235294119</v>
      </c>
      <c r="FR139">
        <v>5.835019096359891</v>
      </c>
      <c r="FS139">
        <v>0.6176078839117037</v>
      </c>
      <c r="FT139">
        <v>0</v>
      </c>
      <c r="FU139">
        <v>8.11891</v>
      </c>
      <c r="FV139">
        <v>-0.09408857142856926</v>
      </c>
      <c r="FW139">
        <v>0.01332763075206597</v>
      </c>
      <c r="FX139">
        <v>1</v>
      </c>
      <c r="FY139">
        <v>1</v>
      </c>
      <c r="FZ139">
        <v>3</v>
      </c>
      <c r="GA139" t="s">
        <v>426</v>
      </c>
      <c r="GB139">
        <v>2.98277</v>
      </c>
      <c r="GC139">
        <v>2.71566</v>
      </c>
      <c r="GD139">
        <v>0.0899044</v>
      </c>
      <c r="GE139">
        <v>0.0963579</v>
      </c>
      <c r="GF139">
        <v>0.10531</v>
      </c>
      <c r="GG139">
        <v>0.07613780000000001</v>
      </c>
      <c r="GH139">
        <v>28792.1</v>
      </c>
      <c r="GI139">
        <v>28732</v>
      </c>
      <c r="GJ139">
        <v>29405.2</v>
      </c>
      <c r="GK139">
        <v>29407</v>
      </c>
      <c r="GL139">
        <v>34842.2</v>
      </c>
      <c r="GM139">
        <v>36120</v>
      </c>
      <c r="GN139">
        <v>41411.4</v>
      </c>
      <c r="GO139">
        <v>41900</v>
      </c>
      <c r="GP139">
        <v>1.9601</v>
      </c>
      <c r="GQ139">
        <v>1.90027</v>
      </c>
      <c r="GR139">
        <v>0.0896677</v>
      </c>
      <c r="GS139">
        <v>0</v>
      </c>
      <c r="GT139">
        <v>25.6804</v>
      </c>
      <c r="GU139">
        <v>999.9</v>
      </c>
      <c r="GV139">
        <v>43.3</v>
      </c>
      <c r="GW139">
        <v>30.3</v>
      </c>
      <c r="GX139">
        <v>20.6889</v>
      </c>
      <c r="GY139">
        <v>63.5628</v>
      </c>
      <c r="GZ139">
        <v>33.2252</v>
      </c>
      <c r="HA139">
        <v>1</v>
      </c>
      <c r="HB139">
        <v>-0.0333156</v>
      </c>
      <c r="HC139">
        <v>0.590991</v>
      </c>
      <c r="HD139">
        <v>20.3839</v>
      </c>
      <c r="HE139">
        <v>5.21639</v>
      </c>
      <c r="HF139">
        <v>12.0099</v>
      </c>
      <c r="HG139">
        <v>4.9891</v>
      </c>
      <c r="HH139">
        <v>3.2885</v>
      </c>
      <c r="HI139">
        <v>9999</v>
      </c>
      <c r="HJ139">
        <v>9999</v>
      </c>
      <c r="HK139">
        <v>9999</v>
      </c>
      <c r="HL139">
        <v>173.1</v>
      </c>
      <c r="HM139">
        <v>1.86712</v>
      </c>
      <c r="HN139">
        <v>1.86615</v>
      </c>
      <c r="HO139">
        <v>1.86568</v>
      </c>
      <c r="HP139">
        <v>1.86554</v>
      </c>
      <c r="HQ139">
        <v>1.86737</v>
      </c>
      <c r="HR139">
        <v>1.8699</v>
      </c>
      <c r="HS139">
        <v>1.86859</v>
      </c>
      <c r="HT139">
        <v>1.86998</v>
      </c>
      <c r="HU139">
        <v>0</v>
      </c>
      <c r="HV139">
        <v>0</v>
      </c>
      <c r="HW139">
        <v>0</v>
      </c>
      <c r="HX139">
        <v>0</v>
      </c>
      <c r="HY139" t="s">
        <v>421</v>
      </c>
      <c r="HZ139" t="s">
        <v>422</v>
      </c>
      <c r="IA139" t="s">
        <v>423</v>
      </c>
      <c r="IB139" t="s">
        <v>423</v>
      </c>
      <c r="IC139" t="s">
        <v>423</v>
      </c>
      <c r="ID139" t="s">
        <v>423</v>
      </c>
      <c r="IE139">
        <v>0</v>
      </c>
      <c r="IF139">
        <v>100</v>
      </c>
      <c r="IG139">
        <v>100</v>
      </c>
      <c r="IH139">
        <v>-2.501</v>
      </c>
      <c r="II139">
        <v>-0.081</v>
      </c>
      <c r="IJ139">
        <v>-1.577111384215205</v>
      </c>
      <c r="IK139">
        <v>-0.002609718516926934</v>
      </c>
      <c r="IL139">
        <v>7.477057286243006E-07</v>
      </c>
      <c r="IM139">
        <v>-2.446628426827821E-10</v>
      </c>
      <c r="IN139">
        <v>-0.2036813970316619</v>
      </c>
      <c r="IO139">
        <v>-0.007460779758470672</v>
      </c>
      <c r="IP139">
        <v>0.0009378809001863145</v>
      </c>
      <c r="IQ139">
        <v>-1.681860573090938E-05</v>
      </c>
      <c r="IR139">
        <v>18</v>
      </c>
      <c r="IS139">
        <v>2242</v>
      </c>
      <c r="IT139">
        <v>1</v>
      </c>
      <c r="IU139">
        <v>24</v>
      </c>
      <c r="IV139">
        <v>2542.1</v>
      </c>
      <c r="IW139">
        <v>2542.2</v>
      </c>
      <c r="IX139">
        <v>1.09985</v>
      </c>
      <c r="IY139">
        <v>2.23389</v>
      </c>
      <c r="IZ139">
        <v>1.39648</v>
      </c>
      <c r="JA139">
        <v>2.33765</v>
      </c>
      <c r="JB139">
        <v>1.49536</v>
      </c>
      <c r="JC139">
        <v>2.37061</v>
      </c>
      <c r="JD139">
        <v>34.4864</v>
      </c>
      <c r="JE139">
        <v>14.5348</v>
      </c>
      <c r="JF139">
        <v>18</v>
      </c>
      <c r="JG139">
        <v>524</v>
      </c>
      <c r="JH139">
        <v>441.352</v>
      </c>
      <c r="JI139">
        <v>25.0001</v>
      </c>
      <c r="JJ139">
        <v>26.9134</v>
      </c>
      <c r="JK139">
        <v>30.0001</v>
      </c>
      <c r="JL139">
        <v>26.863</v>
      </c>
      <c r="JM139">
        <v>26.8</v>
      </c>
      <c r="JN139">
        <v>22.0332</v>
      </c>
      <c r="JO139">
        <v>25.8036</v>
      </c>
      <c r="JP139">
        <v>29.7912</v>
      </c>
      <c r="JQ139">
        <v>25</v>
      </c>
      <c r="JR139">
        <v>460.163</v>
      </c>
      <c r="JS139">
        <v>15.1761</v>
      </c>
      <c r="JT139">
        <v>100.545</v>
      </c>
      <c r="JU139">
        <v>100.635</v>
      </c>
    </row>
    <row r="140" spans="1:281">
      <c r="A140">
        <v>124</v>
      </c>
      <c r="B140">
        <v>1659115093.5</v>
      </c>
      <c r="C140">
        <v>2735.400000095367</v>
      </c>
      <c r="D140" t="s">
        <v>672</v>
      </c>
      <c r="E140" t="s">
        <v>673</v>
      </c>
      <c r="F140">
        <v>5</v>
      </c>
      <c r="G140" t="s">
        <v>619</v>
      </c>
      <c r="H140" t="s">
        <v>416</v>
      </c>
      <c r="I140">
        <v>1659115086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449.7847239272325</v>
      </c>
      <c r="AK140">
        <v>408.091321212121</v>
      </c>
      <c r="AL140">
        <v>2.023274257928708</v>
      </c>
      <c r="AM140">
        <v>65.11702429361108</v>
      </c>
      <c r="AN140">
        <f>(AP140 - AO140 + DI140*1E3/(8.314*(DK140+273.15)) * AR140/DH140 * AQ140) * DH140/(100*CV140) * 1000/(1000 - AP140)</f>
        <v>0</v>
      </c>
      <c r="AO140">
        <v>15.09425036195393</v>
      </c>
      <c r="AP140">
        <v>23.22707272727272</v>
      </c>
      <c r="AQ140">
        <v>-8.019792687907595E-05</v>
      </c>
      <c r="AR140">
        <v>88.44605130014408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417</v>
      </c>
      <c r="AY140" t="s">
        <v>417</v>
      </c>
      <c r="AZ140">
        <v>0</v>
      </c>
      <c r="BA140">
        <v>0</v>
      </c>
      <c r="BB140">
        <f>1-AZ140/BA140</f>
        <v>0</v>
      </c>
      <c r="BC140">
        <v>0</v>
      </c>
      <c r="BD140" t="s">
        <v>417</v>
      </c>
      <c r="BE140" t="s">
        <v>417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418</v>
      </c>
      <c r="CY140">
        <v>2</v>
      </c>
      <c r="CZ140" t="b">
        <v>1</v>
      </c>
      <c r="DA140">
        <v>1659115086</v>
      </c>
      <c r="DB140">
        <v>389.4856296296296</v>
      </c>
      <c r="DC140">
        <v>431.0623333333333</v>
      </c>
      <c r="DD140">
        <v>23.2314037037037</v>
      </c>
      <c r="DE140">
        <v>15.11342222222222</v>
      </c>
      <c r="DF140">
        <v>391.9855185185185</v>
      </c>
      <c r="DG140">
        <v>23.31238518518519</v>
      </c>
      <c r="DH140">
        <v>500.0420000000001</v>
      </c>
      <c r="DI140">
        <v>90.72015185185184</v>
      </c>
      <c r="DJ140">
        <v>0.09995668518518518</v>
      </c>
      <c r="DK140">
        <v>27.37121851851852</v>
      </c>
      <c r="DL140">
        <v>27.15243333333333</v>
      </c>
      <c r="DM140">
        <v>999.9000000000001</v>
      </c>
      <c r="DN140">
        <v>0</v>
      </c>
      <c r="DO140">
        <v>0</v>
      </c>
      <c r="DP140">
        <v>9994.282222222222</v>
      </c>
      <c r="DQ140">
        <v>0</v>
      </c>
      <c r="DR140">
        <v>7.475599999999998</v>
      </c>
      <c r="DS140">
        <v>-41.5766962962963</v>
      </c>
      <c r="DT140">
        <v>398.7491481481481</v>
      </c>
      <c r="DU140">
        <v>437.6770740740742</v>
      </c>
      <c r="DV140">
        <v>8.117980740740741</v>
      </c>
      <c r="DW140">
        <v>431.0623333333333</v>
      </c>
      <c r="DX140">
        <v>15.11342222222222</v>
      </c>
      <c r="DY140">
        <v>2.107555555555555</v>
      </c>
      <c r="DZ140">
        <v>1.371092222222222</v>
      </c>
      <c r="EA140">
        <v>18.27641481481482</v>
      </c>
      <c r="EB140">
        <v>11.60162962962963</v>
      </c>
      <c r="EC140">
        <v>2000.000370370371</v>
      </c>
      <c r="ED140">
        <v>0.9799972222222223</v>
      </c>
      <c r="EE140">
        <v>0.02000247777777778</v>
      </c>
      <c r="EF140">
        <v>0</v>
      </c>
      <c r="EG140">
        <v>788.8535185185186</v>
      </c>
      <c r="EH140">
        <v>5.00097</v>
      </c>
      <c r="EI140">
        <v>15789.05185185185</v>
      </c>
      <c r="EJ140">
        <v>16707.56666666667</v>
      </c>
      <c r="EK140">
        <v>39.25</v>
      </c>
      <c r="EL140">
        <v>39.625</v>
      </c>
      <c r="EM140">
        <v>39.125</v>
      </c>
      <c r="EN140">
        <v>39.375</v>
      </c>
      <c r="EO140">
        <v>39.81199999999999</v>
      </c>
      <c r="EP140">
        <v>1955.09037037037</v>
      </c>
      <c r="EQ140">
        <v>39.90222222222223</v>
      </c>
      <c r="ER140">
        <v>0</v>
      </c>
      <c r="ES140">
        <v>1659115093.4</v>
      </c>
      <c r="ET140">
        <v>0</v>
      </c>
      <c r="EU140">
        <v>788.8448000000001</v>
      </c>
      <c r="EV140">
        <v>4.482923083299459</v>
      </c>
      <c r="EW140">
        <v>90.49230762113892</v>
      </c>
      <c r="EX140">
        <v>15789.516</v>
      </c>
      <c r="EY140">
        <v>15</v>
      </c>
      <c r="EZ140">
        <v>0</v>
      </c>
      <c r="FA140" t="s">
        <v>419</v>
      </c>
      <c r="FB140">
        <v>1658962562</v>
      </c>
      <c r="FC140">
        <v>1658962559</v>
      </c>
      <c r="FD140">
        <v>0</v>
      </c>
      <c r="FE140">
        <v>0.025</v>
      </c>
      <c r="FF140">
        <v>-0.013</v>
      </c>
      <c r="FG140">
        <v>-1.97</v>
      </c>
      <c r="FH140">
        <v>-0.111</v>
      </c>
      <c r="FI140">
        <v>420</v>
      </c>
      <c r="FJ140">
        <v>18</v>
      </c>
      <c r="FK140">
        <v>0.6899999999999999</v>
      </c>
      <c r="FL140">
        <v>0.5</v>
      </c>
      <c r="FM140">
        <v>-38.81036341463415</v>
      </c>
      <c r="FN140">
        <v>-57.02093310104534</v>
      </c>
      <c r="FO140">
        <v>6.145374789291262</v>
      </c>
      <c r="FP140">
        <v>0</v>
      </c>
      <c r="FQ140">
        <v>788.5074117647059</v>
      </c>
      <c r="FR140">
        <v>4.505546227216524</v>
      </c>
      <c r="FS140">
        <v>0.5049152589149172</v>
      </c>
      <c r="FT140">
        <v>0</v>
      </c>
      <c r="FU140">
        <v>8.117783658536585</v>
      </c>
      <c r="FV140">
        <v>0.03620885017422928</v>
      </c>
      <c r="FW140">
        <v>0.0117641685734635</v>
      </c>
      <c r="FX140">
        <v>1</v>
      </c>
      <c r="FY140">
        <v>1</v>
      </c>
      <c r="FZ140">
        <v>3</v>
      </c>
      <c r="GA140" t="s">
        <v>426</v>
      </c>
      <c r="GB140">
        <v>2.98267</v>
      </c>
      <c r="GC140">
        <v>2.71559</v>
      </c>
      <c r="GD140">
        <v>0.09157609999999999</v>
      </c>
      <c r="GE140">
        <v>0.0990014</v>
      </c>
      <c r="GF140">
        <v>0.10529</v>
      </c>
      <c r="GG140">
        <v>0.0761718</v>
      </c>
      <c r="GH140">
        <v>28739.2</v>
      </c>
      <c r="GI140">
        <v>28647.6</v>
      </c>
      <c r="GJ140">
        <v>29405.2</v>
      </c>
      <c r="GK140">
        <v>29406.7</v>
      </c>
      <c r="GL140">
        <v>34843.3</v>
      </c>
      <c r="GM140">
        <v>36118.5</v>
      </c>
      <c r="GN140">
        <v>41411.7</v>
      </c>
      <c r="GO140">
        <v>41899.8</v>
      </c>
      <c r="GP140">
        <v>1.96008</v>
      </c>
      <c r="GQ140">
        <v>1.9005</v>
      </c>
      <c r="GR140">
        <v>0.089217</v>
      </c>
      <c r="GS140">
        <v>0</v>
      </c>
      <c r="GT140">
        <v>25.6842</v>
      </c>
      <c r="GU140">
        <v>999.9</v>
      </c>
      <c r="GV140">
        <v>43.3</v>
      </c>
      <c r="GW140">
        <v>30.3</v>
      </c>
      <c r="GX140">
        <v>20.6894</v>
      </c>
      <c r="GY140">
        <v>63.5728</v>
      </c>
      <c r="GZ140">
        <v>33.6058</v>
      </c>
      <c r="HA140">
        <v>1</v>
      </c>
      <c r="HB140">
        <v>-0.0333841</v>
      </c>
      <c r="HC140">
        <v>0.591882</v>
      </c>
      <c r="HD140">
        <v>20.3837</v>
      </c>
      <c r="HE140">
        <v>5.21609</v>
      </c>
      <c r="HF140">
        <v>12.0099</v>
      </c>
      <c r="HG140">
        <v>4.9892</v>
      </c>
      <c r="HH140">
        <v>3.2885</v>
      </c>
      <c r="HI140">
        <v>9999</v>
      </c>
      <c r="HJ140">
        <v>9999</v>
      </c>
      <c r="HK140">
        <v>9999</v>
      </c>
      <c r="HL140">
        <v>173.1</v>
      </c>
      <c r="HM140">
        <v>1.86708</v>
      </c>
      <c r="HN140">
        <v>1.86615</v>
      </c>
      <c r="HO140">
        <v>1.86569</v>
      </c>
      <c r="HP140">
        <v>1.86554</v>
      </c>
      <c r="HQ140">
        <v>1.86738</v>
      </c>
      <c r="HR140">
        <v>1.86992</v>
      </c>
      <c r="HS140">
        <v>1.86856</v>
      </c>
      <c r="HT140">
        <v>1.86997</v>
      </c>
      <c r="HU140">
        <v>0</v>
      </c>
      <c r="HV140">
        <v>0</v>
      </c>
      <c r="HW140">
        <v>0</v>
      </c>
      <c r="HX140">
        <v>0</v>
      </c>
      <c r="HY140" t="s">
        <v>421</v>
      </c>
      <c r="HZ140" t="s">
        <v>422</v>
      </c>
      <c r="IA140" t="s">
        <v>423</v>
      </c>
      <c r="IB140" t="s">
        <v>423</v>
      </c>
      <c r="IC140" t="s">
        <v>423</v>
      </c>
      <c r="ID140" t="s">
        <v>423</v>
      </c>
      <c r="IE140">
        <v>0</v>
      </c>
      <c r="IF140">
        <v>100</v>
      </c>
      <c r="IG140">
        <v>100</v>
      </c>
      <c r="IH140">
        <v>-2.522</v>
      </c>
      <c r="II140">
        <v>-0.08110000000000001</v>
      </c>
      <c r="IJ140">
        <v>-1.577111384215205</v>
      </c>
      <c r="IK140">
        <v>-0.002609718516926934</v>
      </c>
      <c r="IL140">
        <v>7.477057286243006E-07</v>
      </c>
      <c r="IM140">
        <v>-2.446628426827821E-10</v>
      </c>
      <c r="IN140">
        <v>-0.2036813970316619</v>
      </c>
      <c r="IO140">
        <v>-0.007460779758470672</v>
      </c>
      <c r="IP140">
        <v>0.0009378809001863145</v>
      </c>
      <c r="IQ140">
        <v>-1.681860573090938E-05</v>
      </c>
      <c r="IR140">
        <v>18</v>
      </c>
      <c r="IS140">
        <v>2242</v>
      </c>
      <c r="IT140">
        <v>1</v>
      </c>
      <c r="IU140">
        <v>24</v>
      </c>
      <c r="IV140">
        <v>2542.2</v>
      </c>
      <c r="IW140">
        <v>2542.2</v>
      </c>
      <c r="IX140">
        <v>1.13403</v>
      </c>
      <c r="IY140">
        <v>2.2229</v>
      </c>
      <c r="IZ140">
        <v>1.39648</v>
      </c>
      <c r="JA140">
        <v>2.33765</v>
      </c>
      <c r="JB140">
        <v>1.49536</v>
      </c>
      <c r="JC140">
        <v>2.38159</v>
      </c>
      <c r="JD140">
        <v>34.4864</v>
      </c>
      <c r="JE140">
        <v>14.5348</v>
      </c>
      <c r="JF140">
        <v>18</v>
      </c>
      <c r="JG140">
        <v>523.9829999999999</v>
      </c>
      <c r="JH140">
        <v>441.489</v>
      </c>
      <c r="JI140">
        <v>25.0001</v>
      </c>
      <c r="JJ140">
        <v>26.9135</v>
      </c>
      <c r="JK140">
        <v>30</v>
      </c>
      <c r="JL140">
        <v>26.863</v>
      </c>
      <c r="JM140">
        <v>26.8</v>
      </c>
      <c r="JN140">
        <v>22.7189</v>
      </c>
      <c r="JO140">
        <v>25.5322</v>
      </c>
      <c r="JP140">
        <v>29.7912</v>
      </c>
      <c r="JQ140">
        <v>25</v>
      </c>
      <c r="JR140">
        <v>473.537</v>
      </c>
      <c r="JS140">
        <v>15.1764</v>
      </c>
      <c r="JT140">
        <v>100.545</v>
      </c>
      <c r="JU140">
        <v>100.634</v>
      </c>
    </row>
    <row r="141" spans="1:281">
      <c r="A141">
        <v>125</v>
      </c>
      <c r="B141">
        <v>1659115098.5</v>
      </c>
      <c r="C141">
        <v>2740.400000095367</v>
      </c>
      <c r="D141" t="s">
        <v>674</v>
      </c>
      <c r="E141" t="s">
        <v>675</v>
      </c>
      <c r="F141">
        <v>5</v>
      </c>
      <c r="G141" t="s">
        <v>619</v>
      </c>
      <c r="H141" t="s">
        <v>416</v>
      </c>
      <c r="I141">
        <v>1659115090.714286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466.5181529939729</v>
      </c>
      <c r="AK141">
        <v>420.9202424242423</v>
      </c>
      <c r="AL141">
        <v>2.654892323122163</v>
      </c>
      <c r="AM141">
        <v>65.11702429361108</v>
      </c>
      <c r="AN141">
        <f>(AP141 - AO141 + DI141*1E3/(8.314*(DK141+273.15)) * AR141/DH141 * AQ141) * DH141/(100*CV141) * 1000/(1000 - AP141)</f>
        <v>0</v>
      </c>
      <c r="AO141">
        <v>15.15014568375926</v>
      </c>
      <c r="AP141">
        <v>23.24009151515152</v>
      </c>
      <c r="AQ141">
        <v>7.24306791926688E-05</v>
      </c>
      <c r="AR141">
        <v>88.44605130014408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417</v>
      </c>
      <c r="AY141" t="s">
        <v>417</v>
      </c>
      <c r="AZ141">
        <v>0</v>
      </c>
      <c r="BA141">
        <v>0</v>
      </c>
      <c r="BB141">
        <f>1-AZ141/BA141</f>
        <v>0</v>
      </c>
      <c r="BC141">
        <v>0</v>
      </c>
      <c r="BD141" t="s">
        <v>417</v>
      </c>
      <c r="BE141" t="s">
        <v>417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418</v>
      </c>
      <c r="CY141">
        <v>2</v>
      </c>
      <c r="CZ141" t="b">
        <v>1</v>
      </c>
      <c r="DA141">
        <v>1659115090.714286</v>
      </c>
      <c r="DB141">
        <v>395.7110714285714</v>
      </c>
      <c r="DC141">
        <v>443.5933571428571</v>
      </c>
      <c r="DD141">
        <v>23.23161785714286</v>
      </c>
      <c r="DE141">
        <v>15.12378214285714</v>
      </c>
      <c r="DF141">
        <v>398.2242857142857</v>
      </c>
      <c r="DG141">
        <v>23.31260714285714</v>
      </c>
      <c r="DH141">
        <v>500.0634999999999</v>
      </c>
      <c r="DI141">
        <v>90.71979999999999</v>
      </c>
      <c r="DJ141">
        <v>0.09998994642857144</v>
      </c>
      <c r="DK141">
        <v>27.37206785714286</v>
      </c>
      <c r="DL141">
        <v>27.1488</v>
      </c>
      <c r="DM141">
        <v>999.9000000000002</v>
      </c>
      <c r="DN141">
        <v>0</v>
      </c>
      <c r="DO141">
        <v>0</v>
      </c>
      <c r="DP141">
        <v>9993.927857142859</v>
      </c>
      <c r="DQ141">
        <v>0</v>
      </c>
      <c r="DR141">
        <v>7.475599999999998</v>
      </c>
      <c r="DS141">
        <v>-47.88226071428572</v>
      </c>
      <c r="DT141">
        <v>405.12275</v>
      </c>
      <c r="DU141">
        <v>450.4053928571429</v>
      </c>
      <c r="DV141">
        <v>8.1078475</v>
      </c>
      <c r="DW141">
        <v>443.5933571428571</v>
      </c>
      <c r="DX141">
        <v>15.12378214285714</v>
      </c>
      <c r="DY141">
        <v>2.107567142857143</v>
      </c>
      <c r="DZ141">
        <v>1.372025714285714</v>
      </c>
      <c r="EA141">
        <v>18.2765</v>
      </c>
      <c r="EB141">
        <v>11.61191785714286</v>
      </c>
      <c r="EC141">
        <v>2000.011428571428</v>
      </c>
      <c r="ED141">
        <v>0.9799973214285715</v>
      </c>
      <c r="EE141">
        <v>0.02000237857142858</v>
      </c>
      <c r="EF141">
        <v>0</v>
      </c>
      <c r="EG141">
        <v>789.5703571428573</v>
      </c>
      <c r="EH141">
        <v>5.00097</v>
      </c>
      <c r="EI141">
        <v>15803.19642857143</v>
      </c>
      <c r="EJ141">
        <v>16707.66071428572</v>
      </c>
      <c r="EK141">
        <v>39.25</v>
      </c>
      <c r="EL141">
        <v>39.625</v>
      </c>
      <c r="EM141">
        <v>39.125</v>
      </c>
      <c r="EN141">
        <v>39.375</v>
      </c>
      <c r="EO141">
        <v>39.81199999999999</v>
      </c>
      <c r="EP141">
        <v>1955.101428571428</v>
      </c>
      <c r="EQ141">
        <v>39.90071428571429</v>
      </c>
      <c r="ER141">
        <v>0</v>
      </c>
      <c r="ES141">
        <v>1659115098.2</v>
      </c>
      <c r="ET141">
        <v>0</v>
      </c>
      <c r="EU141">
        <v>789.5866000000001</v>
      </c>
      <c r="EV141">
        <v>11.37130770720033</v>
      </c>
      <c r="EW141">
        <v>239.8615384529735</v>
      </c>
      <c r="EX141">
        <v>15803.968</v>
      </c>
      <c r="EY141">
        <v>15</v>
      </c>
      <c r="EZ141">
        <v>0</v>
      </c>
      <c r="FA141" t="s">
        <v>419</v>
      </c>
      <c r="FB141">
        <v>1658962562</v>
      </c>
      <c r="FC141">
        <v>1658962559</v>
      </c>
      <c r="FD141">
        <v>0</v>
      </c>
      <c r="FE141">
        <v>0.025</v>
      </c>
      <c r="FF141">
        <v>-0.013</v>
      </c>
      <c r="FG141">
        <v>-1.97</v>
      </c>
      <c r="FH141">
        <v>-0.111</v>
      </c>
      <c r="FI141">
        <v>420</v>
      </c>
      <c r="FJ141">
        <v>18</v>
      </c>
      <c r="FK141">
        <v>0.6899999999999999</v>
      </c>
      <c r="FL141">
        <v>0.5</v>
      </c>
      <c r="FM141">
        <v>-43.72259268292683</v>
      </c>
      <c r="FN141">
        <v>-79.50849198606281</v>
      </c>
      <c r="FO141">
        <v>7.94008297196281</v>
      </c>
      <c r="FP141">
        <v>0</v>
      </c>
      <c r="FQ141">
        <v>789.184882352941</v>
      </c>
      <c r="FR141">
        <v>7.413170367170561</v>
      </c>
      <c r="FS141">
        <v>0.8384039727084447</v>
      </c>
      <c r="FT141">
        <v>0</v>
      </c>
      <c r="FU141">
        <v>8.108967804878048</v>
      </c>
      <c r="FV141">
        <v>-0.0484498954703657</v>
      </c>
      <c r="FW141">
        <v>0.01883295004444497</v>
      </c>
      <c r="FX141">
        <v>1</v>
      </c>
      <c r="FY141">
        <v>1</v>
      </c>
      <c r="FZ141">
        <v>3</v>
      </c>
      <c r="GA141" t="s">
        <v>426</v>
      </c>
      <c r="GB141">
        <v>2.98262</v>
      </c>
      <c r="GC141">
        <v>2.71561</v>
      </c>
      <c r="GD141">
        <v>0.0937934</v>
      </c>
      <c r="GE141">
        <v>0.101723</v>
      </c>
      <c r="GF141">
        <v>0.105345</v>
      </c>
      <c r="GG141">
        <v>0.0763808</v>
      </c>
      <c r="GH141">
        <v>28669.6</v>
      </c>
      <c r="GI141">
        <v>28561.3</v>
      </c>
      <c r="GJ141">
        <v>29405.8</v>
      </c>
      <c r="GK141">
        <v>29406.9</v>
      </c>
      <c r="GL141">
        <v>34841.6</v>
      </c>
      <c r="GM141">
        <v>36110.4</v>
      </c>
      <c r="GN141">
        <v>41412.3</v>
      </c>
      <c r="GO141">
        <v>41899.9</v>
      </c>
      <c r="GP141">
        <v>1.95987</v>
      </c>
      <c r="GQ141">
        <v>1.9005</v>
      </c>
      <c r="GR141">
        <v>0.0892878</v>
      </c>
      <c r="GS141">
        <v>0</v>
      </c>
      <c r="GT141">
        <v>25.6882</v>
      </c>
      <c r="GU141">
        <v>999.9</v>
      </c>
      <c r="GV141">
        <v>43.3</v>
      </c>
      <c r="GW141">
        <v>30.3</v>
      </c>
      <c r="GX141">
        <v>20.688</v>
      </c>
      <c r="GY141">
        <v>63.6128</v>
      </c>
      <c r="GZ141">
        <v>33.5817</v>
      </c>
      <c r="HA141">
        <v>1</v>
      </c>
      <c r="HB141">
        <v>-0.0332546</v>
      </c>
      <c r="HC141">
        <v>0.594368</v>
      </c>
      <c r="HD141">
        <v>20.3838</v>
      </c>
      <c r="HE141">
        <v>5.21504</v>
      </c>
      <c r="HF141">
        <v>12.0099</v>
      </c>
      <c r="HG141">
        <v>4.989</v>
      </c>
      <c r="HH141">
        <v>3.28842</v>
      </c>
      <c r="HI141">
        <v>9999</v>
      </c>
      <c r="HJ141">
        <v>9999</v>
      </c>
      <c r="HK141">
        <v>9999</v>
      </c>
      <c r="HL141">
        <v>173.1</v>
      </c>
      <c r="HM141">
        <v>1.8671</v>
      </c>
      <c r="HN141">
        <v>1.86615</v>
      </c>
      <c r="HO141">
        <v>1.86569</v>
      </c>
      <c r="HP141">
        <v>1.86554</v>
      </c>
      <c r="HQ141">
        <v>1.86737</v>
      </c>
      <c r="HR141">
        <v>1.86987</v>
      </c>
      <c r="HS141">
        <v>1.86857</v>
      </c>
      <c r="HT141">
        <v>1.86996</v>
      </c>
      <c r="HU141">
        <v>0</v>
      </c>
      <c r="HV141">
        <v>0</v>
      </c>
      <c r="HW141">
        <v>0</v>
      </c>
      <c r="HX141">
        <v>0</v>
      </c>
      <c r="HY141" t="s">
        <v>421</v>
      </c>
      <c r="HZ141" t="s">
        <v>422</v>
      </c>
      <c r="IA141" t="s">
        <v>423</v>
      </c>
      <c r="IB141" t="s">
        <v>423</v>
      </c>
      <c r="IC141" t="s">
        <v>423</v>
      </c>
      <c r="ID141" t="s">
        <v>423</v>
      </c>
      <c r="IE141">
        <v>0</v>
      </c>
      <c r="IF141">
        <v>100</v>
      </c>
      <c r="IG141">
        <v>100</v>
      </c>
      <c r="IH141">
        <v>-2.549</v>
      </c>
      <c r="II141">
        <v>-0.0808</v>
      </c>
      <c r="IJ141">
        <v>-1.577111384215205</v>
      </c>
      <c r="IK141">
        <v>-0.002609718516926934</v>
      </c>
      <c r="IL141">
        <v>7.477057286243006E-07</v>
      </c>
      <c r="IM141">
        <v>-2.446628426827821E-10</v>
      </c>
      <c r="IN141">
        <v>-0.2036813970316619</v>
      </c>
      <c r="IO141">
        <v>-0.007460779758470672</v>
      </c>
      <c r="IP141">
        <v>0.0009378809001863145</v>
      </c>
      <c r="IQ141">
        <v>-1.681860573090938E-05</v>
      </c>
      <c r="IR141">
        <v>18</v>
      </c>
      <c r="IS141">
        <v>2242</v>
      </c>
      <c r="IT141">
        <v>1</v>
      </c>
      <c r="IU141">
        <v>24</v>
      </c>
      <c r="IV141">
        <v>2542.3</v>
      </c>
      <c r="IW141">
        <v>2542.3</v>
      </c>
      <c r="IX141">
        <v>1.16455</v>
      </c>
      <c r="IY141">
        <v>2.23511</v>
      </c>
      <c r="IZ141">
        <v>1.39648</v>
      </c>
      <c r="JA141">
        <v>2.33765</v>
      </c>
      <c r="JB141">
        <v>1.49536</v>
      </c>
      <c r="JC141">
        <v>2.33765</v>
      </c>
      <c r="JD141">
        <v>34.4864</v>
      </c>
      <c r="JE141">
        <v>14.5261</v>
      </c>
      <c r="JF141">
        <v>18</v>
      </c>
      <c r="JG141">
        <v>523.851</v>
      </c>
      <c r="JH141">
        <v>441.489</v>
      </c>
      <c r="JI141">
        <v>25.0004</v>
      </c>
      <c r="JJ141">
        <v>26.9151</v>
      </c>
      <c r="JK141">
        <v>30.0001</v>
      </c>
      <c r="JL141">
        <v>26.863</v>
      </c>
      <c r="JM141">
        <v>26.8</v>
      </c>
      <c r="JN141">
        <v>23.3222</v>
      </c>
      <c r="JO141">
        <v>25.5322</v>
      </c>
      <c r="JP141">
        <v>29.7912</v>
      </c>
      <c r="JQ141">
        <v>25</v>
      </c>
      <c r="JR141">
        <v>493.642</v>
      </c>
      <c r="JS141">
        <v>15.1767</v>
      </c>
      <c r="JT141">
        <v>100.547</v>
      </c>
      <c r="JU141">
        <v>100.635</v>
      </c>
    </row>
    <row r="142" spans="1:281">
      <c r="A142">
        <v>126</v>
      </c>
      <c r="B142">
        <v>1659115103.5</v>
      </c>
      <c r="C142">
        <v>2745.400000095367</v>
      </c>
      <c r="D142" t="s">
        <v>676</v>
      </c>
      <c r="E142" t="s">
        <v>677</v>
      </c>
      <c r="F142">
        <v>5</v>
      </c>
      <c r="G142" t="s">
        <v>619</v>
      </c>
      <c r="H142" t="s">
        <v>416</v>
      </c>
      <c r="I142">
        <v>1659115096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483.5492987709084</v>
      </c>
      <c r="AK142">
        <v>435.5010424242425</v>
      </c>
      <c r="AL142">
        <v>2.960349716182321</v>
      </c>
      <c r="AM142">
        <v>65.11702429361108</v>
      </c>
      <c r="AN142">
        <f>(AP142 - AO142 + DI142*1E3/(8.314*(DK142+273.15)) * AR142/DH142 * AQ142) * DH142/(100*CV142) * 1000/(1000 - AP142)</f>
        <v>0</v>
      </c>
      <c r="AO142">
        <v>15.1747298690247</v>
      </c>
      <c r="AP142">
        <v>23.25689818181818</v>
      </c>
      <c r="AQ142">
        <v>0.002693991893710512</v>
      </c>
      <c r="AR142">
        <v>88.44605130014408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417</v>
      </c>
      <c r="AY142" t="s">
        <v>417</v>
      </c>
      <c r="AZ142">
        <v>0</v>
      </c>
      <c r="BA142">
        <v>0</v>
      </c>
      <c r="BB142">
        <f>1-AZ142/BA142</f>
        <v>0</v>
      </c>
      <c r="BC142">
        <v>0</v>
      </c>
      <c r="BD142" t="s">
        <v>417</v>
      </c>
      <c r="BE142" t="s">
        <v>417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418</v>
      </c>
      <c r="CY142">
        <v>2</v>
      </c>
      <c r="CZ142" t="b">
        <v>1</v>
      </c>
      <c r="DA142">
        <v>1659115096</v>
      </c>
      <c r="DB142">
        <v>406.6835185185185</v>
      </c>
      <c r="DC142">
        <v>460.5193333333333</v>
      </c>
      <c r="DD142">
        <v>23.23813703703703</v>
      </c>
      <c r="DE142">
        <v>15.14235185185185</v>
      </c>
      <c r="DF142">
        <v>409.22</v>
      </c>
      <c r="DG142">
        <v>23.31907037037037</v>
      </c>
      <c r="DH142">
        <v>500.0521481481482</v>
      </c>
      <c r="DI142">
        <v>90.71980370370369</v>
      </c>
      <c r="DJ142">
        <v>0.100013262962963</v>
      </c>
      <c r="DK142">
        <v>27.37340740740741</v>
      </c>
      <c r="DL142">
        <v>27.14732962962963</v>
      </c>
      <c r="DM142">
        <v>999.9000000000001</v>
      </c>
      <c r="DN142">
        <v>0</v>
      </c>
      <c r="DO142">
        <v>0</v>
      </c>
      <c r="DP142">
        <v>9992.72962962963</v>
      </c>
      <c r="DQ142">
        <v>0</v>
      </c>
      <c r="DR142">
        <v>7.475599999999998</v>
      </c>
      <c r="DS142">
        <v>-53.83585185185185</v>
      </c>
      <c r="DT142">
        <v>416.359037037037</v>
      </c>
      <c r="DU142">
        <v>467.6003703703703</v>
      </c>
      <c r="DV142">
        <v>8.095786296296296</v>
      </c>
      <c r="DW142">
        <v>460.5193333333333</v>
      </c>
      <c r="DX142">
        <v>15.14235185185185</v>
      </c>
      <c r="DY142">
        <v>2.108159259259259</v>
      </c>
      <c r="DZ142">
        <v>1.373711111111111</v>
      </c>
      <c r="EA142">
        <v>18.28097407407408</v>
      </c>
      <c r="EB142">
        <v>11.63048518518518</v>
      </c>
      <c r="EC142">
        <v>2000.011111111111</v>
      </c>
      <c r="ED142">
        <v>0.9799973333333334</v>
      </c>
      <c r="EE142">
        <v>0.02000236666666667</v>
      </c>
      <c r="EF142">
        <v>0</v>
      </c>
      <c r="EG142">
        <v>791.0444074074076</v>
      </c>
      <c r="EH142">
        <v>5.00097</v>
      </c>
      <c r="EI142">
        <v>15833.01851851852</v>
      </c>
      <c r="EJ142">
        <v>16707.65555555556</v>
      </c>
      <c r="EK142">
        <v>39.25</v>
      </c>
      <c r="EL142">
        <v>39.625</v>
      </c>
      <c r="EM142">
        <v>39.125</v>
      </c>
      <c r="EN142">
        <v>39.375</v>
      </c>
      <c r="EO142">
        <v>39.81199999999999</v>
      </c>
      <c r="EP142">
        <v>1955.101111111111</v>
      </c>
      <c r="EQ142">
        <v>39.90074074074074</v>
      </c>
      <c r="ER142">
        <v>0</v>
      </c>
      <c r="ES142">
        <v>1659115103.6</v>
      </c>
      <c r="ET142">
        <v>0</v>
      </c>
      <c r="EU142">
        <v>791.0952307692309</v>
      </c>
      <c r="EV142">
        <v>24.22536752865614</v>
      </c>
      <c r="EW142">
        <v>478.7213673412915</v>
      </c>
      <c r="EX142">
        <v>15834.73076923077</v>
      </c>
      <c r="EY142">
        <v>15</v>
      </c>
      <c r="EZ142">
        <v>0</v>
      </c>
      <c r="FA142" t="s">
        <v>419</v>
      </c>
      <c r="FB142">
        <v>1658962562</v>
      </c>
      <c r="FC142">
        <v>1658962559</v>
      </c>
      <c r="FD142">
        <v>0</v>
      </c>
      <c r="FE142">
        <v>0.025</v>
      </c>
      <c r="FF142">
        <v>-0.013</v>
      </c>
      <c r="FG142">
        <v>-1.97</v>
      </c>
      <c r="FH142">
        <v>-0.111</v>
      </c>
      <c r="FI142">
        <v>420</v>
      </c>
      <c r="FJ142">
        <v>18</v>
      </c>
      <c r="FK142">
        <v>0.6899999999999999</v>
      </c>
      <c r="FL142">
        <v>0.5</v>
      </c>
      <c r="FM142">
        <v>-49.42925121951219</v>
      </c>
      <c r="FN142">
        <v>-70.95522648083633</v>
      </c>
      <c r="FO142">
        <v>7.167137208837529</v>
      </c>
      <c r="FP142">
        <v>0</v>
      </c>
      <c r="FQ142">
        <v>790.2232647058823</v>
      </c>
      <c r="FR142">
        <v>15.89291061152855</v>
      </c>
      <c r="FS142">
        <v>1.684867079917471</v>
      </c>
      <c r="FT142">
        <v>0</v>
      </c>
      <c r="FU142">
        <v>8.101895365853657</v>
      </c>
      <c r="FV142">
        <v>-0.1702492682926819</v>
      </c>
      <c r="FW142">
        <v>0.02358155667274861</v>
      </c>
      <c r="FX142">
        <v>0</v>
      </c>
      <c r="FY142">
        <v>0</v>
      </c>
      <c r="FZ142">
        <v>3</v>
      </c>
      <c r="GA142" t="s">
        <v>462</v>
      </c>
      <c r="GB142">
        <v>2.98278</v>
      </c>
      <c r="GC142">
        <v>2.71561</v>
      </c>
      <c r="GD142">
        <v>0.0962504</v>
      </c>
      <c r="GE142">
        <v>0.104398</v>
      </c>
      <c r="GF142">
        <v>0.10539</v>
      </c>
      <c r="GG142">
        <v>0.0763995</v>
      </c>
      <c r="GH142">
        <v>28591.6</v>
      </c>
      <c r="GI142">
        <v>28476.4</v>
      </c>
      <c r="GJ142">
        <v>29405.5</v>
      </c>
      <c r="GK142">
        <v>29407.1</v>
      </c>
      <c r="GL142">
        <v>34839.5</v>
      </c>
      <c r="GM142">
        <v>36109.9</v>
      </c>
      <c r="GN142">
        <v>41411.8</v>
      </c>
      <c r="GO142">
        <v>41900.1</v>
      </c>
      <c r="GP142">
        <v>1.95995</v>
      </c>
      <c r="GQ142">
        <v>1.90047</v>
      </c>
      <c r="GR142">
        <v>0.0891648</v>
      </c>
      <c r="GS142">
        <v>0</v>
      </c>
      <c r="GT142">
        <v>25.6913</v>
      </c>
      <c r="GU142">
        <v>999.9</v>
      </c>
      <c r="GV142">
        <v>43.3</v>
      </c>
      <c r="GW142">
        <v>30.3</v>
      </c>
      <c r="GX142">
        <v>20.6874</v>
      </c>
      <c r="GY142">
        <v>63.7728</v>
      </c>
      <c r="GZ142">
        <v>33.722</v>
      </c>
      <c r="HA142">
        <v>1</v>
      </c>
      <c r="HB142">
        <v>-0.0333156</v>
      </c>
      <c r="HC142">
        <v>0.595536</v>
      </c>
      <c r="HD142">
        <v>20.3836</v>
      </c>
      <c r="HE142">
        <v>5.21564</v>
      </c>
      <c r="HF142">
        <v>12.0099</v>
      </c>
      <c r="HG142">
        <v>4.9893</v>
      </c>
      <c r="HH142">
        <v>3.28865</v>
      </c>
      <c r="HI142">
        <v>9999</v>
      </c>
      <c r="HJ142">
        <v>9999</v>
      </c>
      <c r="HK142">
        <v>9999</v>
      </c>
      <c r="HL142">
        <v>173.1</v>
      </c>
      <c r="HM142">
        <v>1.8671</v>
      </c>
      <c r="HN142">
        <v>1.86615</v>
      </c>
      <c r="HO142">
        <v>1.86569</v>
      </c>
      <c r="HP142">
        <v>1.86554</v>
      </c>
      <c r="HQ142">
        <v>1.86737</v>
      </c>
      <c r="HR142">
        <v>1.8699</v>
      </c>
      <c r="HS142">
        <v>1.86858</v>
      </c>
      <c r="HT142">
        <v>1.86996</v>
      </c>
      <c r="HU142">
        <v>0</v>
      </c>
      <c r="HV142">
        <v>0</v>
      </c>
      <c r="HW142">
        <v>0</v>
      </c>
      <c r="HX142">
        <v>0</v>
      </c>
      <c r="HY142" t="s">
        <v>421</v>
      </c>
      <c r="HZ142" t="s">
        <v>422</v>
      </c>
      <c r="IA142" t="s">
        <v>423</v>
      </c>
      <c r="IB142" t="s">
        <v>423</v>
      </c>
      <c r="IC142" t="s">
        <v>423</v>
      </c>
      <c r="ID142" t="s">
        <v>423</v>
      </c>
      <c r="IE142">
        <v>0</v>
      </c>
      <c r="IF142">
        <v>100</v>
      </c>
      <c r="IG142">
        <v>100</v>
      </c>
      <c r="IH142">
        <v>-2.579</v>
      </c>
      <c r="II142">
        <v>-0.0808</v>
      </c>
      <c r="IJ142">
        <v>-1.577111384215205</v>
      </c>
      <c r="IK142">
        <v>-0.002609718516926934</v>
      </c>
      <c r="IL142">
        <v>7.477057286243006E-07</v>
      </c>
      <c r="IM142">
        <v>-2.446628426827821E-10</v>
      </c>
      <c r="IN142">
        <v>-0.2036813970316619</v>
      </c>
      <c r="IO142">
        <v>-0.007460779758470672</v>
      </c>
      <c r="IP142">
        <v>0.0009378809001863145</v>
      </c>
      <c r="IQ142">
        <v>-1.681860573090938E-05</v>
      </c>
      <c r="IR142">
        <v>18</v>
      </c>
      <c r="IS142">
        <v>2242</v>
      </c>
      <c r="IT142">
        <v>1</v>
      </c>
      <c r="IU142">
        <v>24</v>
      </c>
      <c r="IV142">
        <v>2542.4</v>
      </c>
      <c r="IW142">
        <v>2542.4</v>
      </c>
      <c r="IX142">
        <v>1.19873</v>
      </c>
      <c r="IY142">
        <v>2.22534</v>
      </c>
      <c r="IZ142">
        <v>1.39648</v>
      </c>
      <c r="JA142">
        <v>2.33643</v>
      </c>
      <c r="JB142">
        <v>1.49536</v>
      </c>
      <c r="JC142">
        <v>2.37305</v>
      </c>
      <c r="JD142">
        <v>34.4864</v>
      </c>
      <c r="JE142">
        <v>14.5261</v>
      </c>
      <c r="JF142">
        <v>18</v>
      </c>
      <c r="JG142">
        <v>523.91</v>
      </c>
      <c r="JH142">
        <v>441.474</v>
      </c>
      <c r="JI142">
        <v>25.0002</v>
      </c>
      <c r="JJ142">
        <v>26.9156</v>
      </c>
      <c r="JK142">
        <v>30.0001</v>
      </c>
      <c r="JL142">
        <v>26.8642</v>
      </c>
      <c r="JM142">
        <v>26.8</v>
      </c>
      <c r="JN142">
        <v>24.0043</v>
      </c>
      <c r="JO142">
        <v>25.5322</v>
      </c>
      <c r="JP142">
        <v>29.7912</v>
      </c>
      <c r="JQ142">
        <v>25</v>
      </c>
      <c r="JR142">
        <v>507.072</v>
      </c>
      <c r="JS142">
        <v>15.1767</v>
      </c>
      <c r="JT142">
        <v>100.546</v>
      </c>
      <c r="JU142">
        <v>100.635</v>
      </c>
    </row>
    <row r="143" spans="1:281">
      <c r="A143">
        <v>127</v>
      </c>
      <c r="B143">
        <v>1659115108.5</v>
      </c>
      <c r="C143">
        <v>2750.400000095367</v>
      </c>
      <c r="D143" t="s">
        <v>678</v>
      </c>
      <c r="E143" t="s">
        <v>679</v>
      </c>
      <c r="F143">
        <v>5</v>
      </c>
      <c r="G143" t="s">
        <v>619</v>
      </c>
      <c r="H143" t="s">
        <v>416</v>
      </c>
      <c r="I143">
        <v>1659115100.714286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500.757704585535</v>
      </c>
      <c r="AK143">
        <v>450.8975030303027</v>
      </c>
      <c r="AL143">
        <v>3.094960915154192</v>
      </c>
      <c r="AM143">
        <v>65.11702429361108</v>
      </c>
      <c r="AN143">
        <f>(AP143 - AO143 + DI143*1E3/(8.314*(DK143+273.15)) * AR143/DH143 * AQ143) * DH143/(100*CV143) * 1000/(1000 - AP143)</f>
        <v>0</v>
      </c>
      <c r="AO143">
        <v>15.17931992787811</v>
      </c>
      <c r="AP143">
        <v>23.26783878787879</v>
      </c>
      <c r="AQ143">
        <v>0.0005265757905123378</v>
      </c>
      <c r="AR143">
        <v>88.44605130014408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417</v>
      </c>
      <c r="AY143" t="s">
        <v>417</v>
      </c>
      <c r="AZ143">
        <v>0</v>
      </c>
      <c r="BA143">
        <v>0</v>
      </c>
      <c r="BB143">
        <f>1-AZ143/BA143</f>
        <v>0</v>
      </c>
      <c r="BC143">
        <v>0</v>
      </c>
      <c r="BD143" t="s">
        <v>417</v>
      </c>
      <c r="BE143" t="s">
        <v>417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418</v>
      </c>
      <c r="CY143">
        <v>2</v>
      </c>
      <c r="CZ143" t="b">
        <v>1</v>
      </c>
      <c r="DA143">
        <v>1659115100.714286</v>
      </c>
      <c r="DB143">
        <v>419.1823571428571</v>
      </c>
      <c r="DC143">
        <v>476.2824642857142</v>
      </c>
      <c r="DD143">
        <v>23.24852857142858</v>
      </c>
      <c r="DE143">
        <v>15.16656785714286</v>
      </c>
      <c r="DF143">
        <v>421.7453928571429</v>
      </c>
      <c r="DG143">
        <v>23.32937142857143</v>
      </c>
      <c r="DH143">
        <v>500.0676071428571</v>
      </c>
      <c r="DI143">
        <v>90.72009999999999</v>
      </c>
      <c r="DJ143">
        <v>0.09998531071428572</v>
      </c>
      <c r="DK143">
        <v>27.37281785714286</v>
      </c>
      <c r="DL143">
        <v>27.14638571428571</v>
      </c>
      <c r="DM143">
        <v>999.9000000000002</v>
      </c>
      <c r="DN143">
        <v>0</v>
      </c>
      <c r="DO143">
        <v>0</v>
      </c>
      <c r="DP143">
        <v>9996.471785714288</v>
      </c>
      <c r="DQ143">
        <v>0</v>
      </c>
      <c r="DR143">
        <v>7.475599999999998</v>
      </c>
      <c r="DS143">
        <v>-57.10015714285714</v>
      </c>
      <c r="DT143">
        <v>429.1598214285715</v>
      </c>
      <c r="DU143">
        <v>483.6174642857143</v>
      </c>
      <c r="DV143">
        <v>8.081964642857143</v>
      </c>
      <c r="DW143">
        <v>476.2824642857142</v>
      </c>
      <c r="DX143">
        <v>15.16656785714286</v>
      </c>
      <c r="DY143">
        <v>2.109109642857143</v>
      </c>
      <c r="DZ143">
        <v>1.375913214285714</v>
      </c>
      <c r="EA143">
        <v>18.28815</v>
      </c>
      <c r="EB143">
        <v>11.65473928571429</v>
      </c>
      <c r="EC143">
        <v>1999.996071428571</v>
      </c>
      <c r="ED143">
        <v>0.9799971071428573</v>
      </c>
      <c r="EE143">
        <v>0.02000259285714287</v>
      </c>
      <c r="EF143">
        <v>0</v>
      </c>
      <c r="EG143">
        <v>793.2037500000002</v>
      </c>
      <c r="EH143">
        <v>5.00097</v>
      </c>
      <c r="EI143">
        <v>15876.45</v>
      </c>
      <c r="EJ143">
        <v>16707.52857142857</v>
      </c>
      <c r="EK143">
        <v>39.25</v>
      </c>
      <c r="EL143">
        <v>39.625</v>
      </c>
      <c r="EM143">
        <v>39.125</v>
      </c>
      <c r="EN143">
        <v>39.375</v>
      </c>
      <c r="EO143">
        <v>39.81199999999999</v>
      </c>
      <c r="EP143">
        <v>1955.086071428571</v>
      </c>
      <c r="EQ143">
        <v>39.90392857142858</v>
      </c>
      <c r="ER143">
        <v>0</v>
      </c>
      <c r="ES143">
        <v>1659115108.4</v>
      </c>
      <c r="ET143">
        <v>0</v>
      </c>
      <c r="EU143">
        <v>793.2894230769232</v>
      </c>
      <c r="EV143">
        <v>31.62758976714345</v>
      </c>
      <c r="EW143">
        <v>642.8649573390014</v>
      </c>
      <c r="EX143">
        <v>15878.73846153846</v>
      </c>
      <c r="EY143">
        <v>15</v>
      </c>
      <c r="EZ143">
        <v>0</v>
      </c>
      <c r="FA143" t="s">
        <v>419</v>
      </c>
      <c r="FB143">
        <v>1658962562</v>
      </c>
      <c r="FC143">
        <v>1658962559</v>
      </c>
      <c r="FD143">
        <v>0</v>
      </c>
      <c r="FE143">
        <v>0.025</v>
      </c>
      <c r="FF143">
        <v>-0.013</v>
      </c>
      <c r="FG143">
        <v>-1.97</v>
      </c>
      <c r="FH143">
        <v>-0.111</v>
      </c>
      <c r="FI143">
        <v>420</v>
      </c>
      <c r="FJ143">
        <v>18</v>
      </c>
      <c r="FK143">
        <v>0.6899999999999999</v>
      </c>
      <c r="FL143">
        <v>0.5</v>
      </c>
      <c r="FM143">
        <v>-55.11294</v>
      </c>
      <c r="FN143">
        <v>-42.36026566604129</v>
      </c>
      <c r="FO143">
        <v>4.187511829045979</v>
      </c>
      <c r="FP143">
        <v>0</v>
      </c>
      <c r="FQ143">
        <v>792.0447647058824</v>
      </c>
      <c r="FR143">
        <v>26.53970970814254</v>
      </c>
      <c r="FS143">
        <v>2.651902491983747</v>
      </c>
      <c r="FT143">
        <v>0</v>
      </c>
      <c r="FU143">
        <v>8.093797499999999</v>
      </c>
      <c r="FV143">
        <v>-0.1640726454033784</v>
      </c>
      <c r="FW143">
        <v>0.02331213308022244</v>
      </c>
      <c r="FX143">
        <v>0</v>
      </c>
      <c r="FY143">
        <v>0</v>
      </c>
      <c r="FZ143">
        <v>3</v>
      </c>
      <c r="GA143" t="s">
        <v>462</v>
      </c>
      <c r="GB143">
        <v>2.98274</v>
      </c>
      <c r="GC143">
        <v>2.71559</v>
      </c>
      <c r="GD143">
        <v>0.0987831</v>
      </c>
      <c r="GE143">
        <v>0.107041</v>
      </c>
      <c r="GF143">
        <v>0.105419</v>
      </c>
      <c r="GG143">
        <v>0.07637140000000001</v>
      </c>
      <c r="GH143">
        <v>28511.3</v>
      </c>
      <c r="GI143">
        <v>28392.8</v>
      </c>
      <c r="GJ143">
        <v>29405.3</v>
      </c>
      <c r="GK143">
        <v>29407.4</v>
      </c>
      <c r="GL143">
        <v>34838.1</v>
      </c>
      <c r="GM143">
        <v>36111.6</v>
      </c>
      <c r="GN143">
        <v>41411.4</v>
      </c>
      <c r="GO143">
        <v>41900.7</v>
      </c>
      <c r="GP143">
        <v>1.96008</v>
      </c>
      <c r="GQ143">
        <v>1.90047</v>
      </c>
      <c r="GR143">
        <v>0.08884069999999999</v>
      </c>
      <c r="GS143">
        <v>0</v>
      </c>
      <c r="GT143">
        <v>25.6924</v>
      </c>
      <c r="GU143">
        <v>999.9</v>
      </c>
      <c r="GV143">
        <v>43.2</v>
      </c>
      <c r="GW143">
        <v>30.3</v>
      </c>
      <c r="GX143">
        <v>20.6405</v>
      </c>
      <c r="GY143">
        <v>63.6028</v>
      </c>
      <c r="GZ143">
        <v>33.1571</v>
      </c>
      <c r="HA143">
        <v>1</v>
      </c>
      <c r="HB143">
        <v>-0.033346</v>
      </c>
      <c r="HC143">
        <v>0.594499</v>
      </c>
      <c r="HD143">
        <v>20.3836</v>
      </c>
      <c r="HE143">
        <v>5.21489</v>
      </c>
      <c r="HF143">
        <v>12.0099</v>
      </c>
      <c r="HG143">
        <v>4.98915</v>
      </c>
      <c r="HH143">
        <v>3.2885</v>
      </c>
      <c r="HI143">
        <v>9999</v>
      </c>
      <c r="HJ143">
        <v>9999</v>
      </c>
      <c r="HK143">
        <v>9999</v>
      </c>
      <c r="HL143">
        <v>173.1</v>
      </c>
      <c r="HM143">
        <v>1.86711</v>
      </c>
      <c r="HN143">
        <v>1.86615</v>
      </c>
      <c r="HO143">
        <v>1.86567</v>
      </c>
      <c r="HP143">
        <v>1.86554</v>
      </c>
      <c r="HQ143">
        <v>1.86737</v>
      </c>
      <c r="HR143">
        <v>1.86993</v>
      </c>
      <c r="HS143">
        <v>1.86857</v>
      </c>
      <c r="HT143">
        <v>1.86996</v>
      </c>
      <c r="HU143">
        <v>0</v>
      </c>
      <c r="HV143">
        <v>0</v>
      </c>
      <c r="HW143">
        <v>0</v>
      </c>
      <c r="HX143">
        <v>0</v>
      </c>
      <c r="HY143" t="s">
        <v>421</v>
      </c>
      <c r="HZ143" t="s">
        <v>422</v>
      </c>
      <c r="IA143" t="s">
        <v>423</v>
      </c>
      <c r="IB143" t="s">
        <v>423</v>
      </c>
      <c r="IC143" t="s">
        <v>423</v>
      </c>
      <c r="ID143" t="s">
        <v>423</v>
      </c>
      <c r="IE143">
        <v>0</v>
      </c>
      <c r="IF143">
        <v>100</v>
      </c>
      <c r="IG143">
        <v>100</v>
      </c>
      <c r="IH143">
        <v>-2.611</v>
      </c>
      <c r="II143">
        <v>-0.08069999999999999</v>
      </c>
      <c r="IJ143">
        <v>-1.577111384215205</v>
      </c>
      <c r="IK143">
        <v>-0.002609718516926934</v>
      </c>
      <c r="IL143">
        <v>7.477057286243006E-07</v>
      </c>
      <c r="IM143">
        <v>-2.446628426827821E-10</v>
      </c>
      <c r="IN143">
        <v>-0.2036813970316619</v>
      </c>
      <c r="IO143">
        <v>-0.007460779758470672</v>
      </c>
      <c r="IP143">
        <v>0.0009378809001863145</v>
      </c>
      <c r="IQ143">
        <v>-1.681860573090938E-05</v>
      </c>
      <c r="IR143">
        <v>18</v>
      </c>
      <c r="IS143">
        <v>2242</v>
      </c>
      <c r="IT143">
        <v>1</v>
      </c>
      <c r="IU143">
        <v>24</v>
      </c>
      <c r="IV143">
        <v>2542.4</v>
      </c>
      <c r="IW143">
        <v>2542.5</v>
      </c>
      <c r="IX143">
        <v>1.22925</v>
      </c>
      <c r="IY143">
        <v>2.23022</v>
      </c>
      <c r="IZ143">
        <v>1.39648</v>
      </c>
      <c r="JA143">
        <v>2.33643</v>
      </c>
      <c r="JB143">
        <v>1.49536</v>
      </c>
      <c r="JC143">
        <v>2.3584</v>
      </c>
      <c r="JD143">
        <v>34.4864</v>
      </c>
      <c r="JE143">
        <v>14.5261</v>
      </c>
      <c r="JF143">
        <v>18</v>
      </c>
      <c r="JG143">
        <v>524.003</v>
      </c>
      <c r="JH143">
        <v>441.489</v>
      </c>
      <c r="JI143">
        <v>24.9999</v>
      </c>
      <c r="JJ143">
        <v>26.9156</v>
      </c>
      <c r="JK143">
        <v>30.0001</v>
      </c>
      <c r="JL143">
        <v>26.8652</v>
      </c>
      <c r="JM143">
        <v>26.802</v>
      </c>
      <c r="JN143">
        <v>24.6035</v>
      </c>
      <c r="JO143">
        <v>25.5322</v>
      </c>
      <c r="JP143">
        <v>29.4168</v>
      </c>
      <c r="JQ143">
        <v>25</v>
      </c>
      <c r="JR143">
        <v>527.159</v>
      </c>
      <c r="JS143">
        <v>15.1767</v>
      </c>
      <c r="JT143">
        <v>100.545</v>
      </c>
      <c r="JU143">
        <v>100.637</v>
      </c>
    </row>
    <row r="144" spans="1:281">
      <c r="A144">
        <v>128</v>
      </c>
      <c r="B144">
        <v>1659115113.5</v>
      </c>
      <c r="C144">
        <v>2755.400000095367</v>
      </c>
      <c r="D144" t="s">
        <v>680</v>
      </c>
      <c r="E144" t="s">
        <v>681</v>
      </c>
      <c r="F144">
        <v>5</v>
      </c>
      <c r="G144" t="s">
        <v>619</v>
      </c>
      <c r="H144" t="s">
        <v>416</v>
      </c>
      <c r="I144">
        <v>1659115106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517.8981466535661</v>
      </c>
      <c r="AK144">
        <v>466.6412787878787</v>
      </c>
      <c r="AL144">
        <v>3.151964736826979</v>
      </c>
      <c r="AM144">
        <v>65.11702429361108</v>
      </c>
      <c r="AN144">
        <f>(AP144 - AO144 + DI144*1E3/(8.314*(DK144+273.15)) * AR144/DH144 * AQ144) * DH144/(100*CV144) * 1000/(1000 - AP144)</f>
        <v>0</v>
      </c>
      <c r="AO144">
        <v>15.15743825762388</v>
      </c>
      <c r="AP144">
        <v>23.26374303030304</v>
      </c>
      <c r="AQ144">
        <v>-4.383494656848232E-05</v>
      </c>
      <c r="AR144">
        <v>88.44605130014408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417</v>
      </c>
      <c r="AY144" t="s">
        <v>417</v>
      </c>
      <c r="AZ144">
        <v>0</v>
      </c>
      <c r="BA144">
        <v>0</v>
      </c>
      <c r="BB144">
        <f>1-AZ144/BA144</f>
        <v>0</v>
      </c>
      <c r="BC144">
        <v>0</v>
      </c>
      <c r="BD144" t="s">
        <v>417</v>
      </c>
      <c r="BE144" t="s">
        <v>417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418</v>
      </c>
      <c r="CY144">
        <v>2</v>
      </c>
      <c r="CZ144" t="b">
        <v>1</v>
      </c>
      <c r="DA144">
        <v>1659115106</v>
      </c>
      <c r="DB144">
        <v>434.5156296296296</v>
      </c>
      <c r="DC144">
        <v>494.1015185185186</v>
      </c>
      <c r="DD144">
        <v>23.2611037037037</v>
      </c>
      <c r="DE144">
        <v>15.16968888888889</v>
      </c>
      <c r="DF144">
        <v>437.110925925926</v>
      </c>
      <c r="DG144">
        <v>23.34183333333333</v>
      </c>
      <c r="DH144">
        <v>500.0497407407407</v>
      </c>
      <c r="DI144">
        <v>90.72061851851851</v>
      </c>
      <c r="DJ144">
        <v>0.09998580370370369</v>
      </c>
      <c r="DK144">
        <v>27.37167037037037</v>
      </c>
      <c r="DL144">
        <v>27.14784444444444</v>
      </c>
      <c r="DM144">
        <v>999.9000000000001</v>
      </c>
      <c r="DN144">
        <v>0</v>
      </c>
      <c r="DO144">
        <v>0</v>
      </c>
      <c r="DP144">
        <v>9999.535925925926</v>
      </c>
      <c r="DQ144">
        <v>0</v>
      </c>
      <c r="DR144">
        <v>7.475599999999998</v>
      </c>
      <c r="DS144">
        <v>-59.58595925925925</v>
      </c>
      <c r="DT144">
        <v>444.8635925925926</v>
      </c>
      <c r="DU144">
        <v>501.7122222222221</v>
      </c>
      <c r="DV144">
        <v>8.091418888888889</v>
      </c>
      <c r="DW144">
        <v>494.1015185185186</v>
      </c>
      <c r="DX144">
        <v>15.16968888888889</v>
      </c>
      <c r="DY144">
        <v>2.110262222222222</v>
      </c>
      <c r="DZ144">
        <v>1.376204074074074</v>
      </c>
      <c r="EA144">
        <v>18.29685185185186</v>
      </c>
      <c r="EB144">
        <v>11.65794074074074</v>
      </c>
      <c r="EC144">
        <v>1999.989629629629</v>
      </c>
      <c r="ED144">
        <v>0.9799970000000001</v>
      </c>
      <c r="EE144">
        <v>0.02000270000000001</v>
      </c>
      <c r="EF144">
        <v>0</v>
      </c>
      <c r="EG144">
        <v>796.1791481481481</v>
      </c>
      <c r="EH144">
        <v>5.00097</v>
      </c>
      <c r="EI144">
        <v>15936.09629629629</v>
      </c>
      <c r="EJ144">
        <v>16707.47037037037</v>
      </c>
      <c r="EK144">
        <v>39.25</v>
      </c>
      <c r="EL144">
        <v>39.625</v>
      </c>
      <c r="EM144">
        <v>39.125</v>
      </c>
      <c r="EN144">
        <v>39.375</v>
      </c>
      <c r="EO144">
        <v>39.81199999999999</v>
      </c>
      <c r="EP144">
        <v>1955.079629629629</v>
      </c>
      <c r="EQ144">
        <v>39.90703703703704</v>
      </c>
      <c r="ER144">
        <v>0</v>
      </c>
      <c r="ES144">
        <v>1659115113.2</v>
      </c>
      <c r="ET144">
        <v>0</v>
      </c>
      <c r="EU144">
        <v>795.9941153846155</v>
      </c>
      <c r="EV144">
        <v>35.69049575881913</v>
      </c>
      <c r="EW144">
        <v>719.5726500858796</v>
      </c>
      <c r="EX144">
        <v>15932.74230769231</v>
      </c>
      <c r="EY144">
        <v>15</v>
      </c>
      <c r="EZ144">
        <v>0</v>
      </c>
      <c r="FA144" t="s">
        <v>419</v>
      </c>
      <c r="FB144">
        <v>1658962562</v>
      </c>
      <c r="FC144">
        <v>1658962559</v>
      </c>
      <c r="FD144">
        <v>0</v>
      </c>
      <c r="FE144">
        <v>0.025</v>
      </c>
      <c r="FF144">
        <v>-0.013</v>
      </c>
      <c r="FG144">
        <v>-1.97</v>
      </c>
      <c r="FH144">
        <v>-0.111</v>
      </c>
      <c r="FI144">
        <v>420</v>
      </c>
      <c r="FJ144">
        <v>18</v>
      </c>
      <c r="FK144">
        <v>0.6899999999999999</v>
      </c>
      <c r="FL144">
        <v>0.5</v>
      </c>
      <c r="FM144">
        <v>-57.66856250000001</v>
      </c>
      <c r="FN144">
        <v>-30.13641388367715</v>
      </c>
      <c r="FO144">
        <v>2.954439387403937</v>
      </c>
      <c r="FP144">
        <v>0</v>
      </c>
      <c r="FQ144">
        <v>794.0439411764706</v>
      </c>
      <c r="FR144">
        <v>32.22545455461928</v>
      </c>
      <c r="FS144">
        <v>3.179608142164096</v>
      </c>
      <c r="FT144">
        <v>0</v>
      </c>
      <c r="FU144">
        <v>8.088719749999999</v>
      </c>
      <c r="FV144">
        <v>0.04766510318947942</v>
      </c>
      <c r="FW144">
        <v>0.01587634568902749</v>
      </c>
      <c r="FX144">
        <v>1</v>
      </c>
      <c r="FY144">
        <v>1</v>
      </c>
      <c r="FZ144">
        <v>3</v>
      </c>
      <c r="GA144" t="s">
        <v>426</v>
      </c>
      <c r="GB144">
        <v>2.9826</v>
      </c>
      <c r="GC144">
        <v>2.71575</v>
      </c>
      <c r="GD144">
        <v>0.101338</v>
      </c>
      <c r="GE144">
        <v>0.109652</v>
      </c>
      <c r="GF144">
        <v>0.105406</v>
      </c>
      <c r="GG144">
        <v>0.07630389999999999</v>
      </c>
      <c r="GH144">
        <v>28430.2</v>
      </c>
      <c r="GI144">
        <v>28309.6</v>
      </c>
      <c r="GJ144">
        <v>29405</v>
      </c>
      <c r="GK144">
        <v>29407.3</v>
      </c>
      <c r="GL144">
        <v>34838.5</v>
      </c>
      <c r="GM144">
        <v>36114</v>
      </c>
      <c r="GN144">
        <v>41411.2</v>
      </c>
      <c r="GO144">
        <v>41900.3</v>
      </c>
      <c r="GP144">
        <v>1.95982</v>
      </c>
      <c r="GQ144">
        <v>1.90042</v>
      </c>
      <c r="GR144">
        <v>0.0887662</v>
      </c>
      <c r="GS144">
        <v>0</v>
      </c>
      <c r="GT144">
        <v>25.6919</v>
      </c>
      <c r="GU144">
        <v>999.9</v>
      </c>
      <c r="GV144">
        <v>43.2</v>
      </c>
      <c r="GW144">
        <v>30.3</v>
      </c>
      <c r="GX144">
        <v>20.6388</v>
      </c>
      <c r="GY144">
        <v>63.8228</v>
      </c>
      <c r="GZ144">
        <v>33.6619</v>
      </c>
      <c r="HA144">
        <v>1</v>
      </c>
      <c r="HB144">
        <v>-0.0333613</v>
      </c>
      <c r="HC144">
        <v>0.593012</v>
      </c>
      <c r="HD144">
        <v>20.3836</v>
      </c>
      <c r="HE144">
        <v>5.21549</v>
      </c>
      <c r="HF144">
        <v>12.0099</v>
      </c>
      <c r="HG144">
        <v>4.9891</v>
      </c>
      <c r="HH144">
        <v>3.2885</v>
      </c>
      <c r="HI144">
        <v>9999</v>
      </c>
      <c r="HJ144">
        <v>9999</v>
      </c>
      <c r="HK144">
        <v>9999</v>
      </c>
      <c r="HL144">
        <v>173.1</v>
      </c>
      <c r="HM144">
        <v>1.86709</v>
      </c>
      <c r="HN144">
        <v>1.86615</v>
      </c>
      <c r="HO144">
        <v>1.86569</v>
      </c>
      <c r="HP144">
        <v>1.86554</v>
      </c>
      <c r="HQ144">
        <v>1.86738</v>
      </c>
      <c r="HR144">
        <v>1.86991</v>
      </c>
      <c r="HS144">
        <v>1.86858</v>
      </c>
      <c r="HT144">
        <v>1.86998</v>
      </c>
      <c r="HU144">
        <v>0</v>
      </c>
      <c r="HV144">
        <v>0</v>
      </c>
      <c r="HW144">
        <v>0</v>
      </c>
      <c r="HX144">
        <v>0</v>
      </c>
      <c r="HY144" t="s">
        <v>421</v>
      </c>
      <c r="HZ144" t="s">
        <v>422</v>
      </c>
      <c r="IA144" t="s">
        <v>423</v>
      </c>
      <c r="IB144" t="s">
        <v>423</v>
      </c>
      <c r="IC144" t="s">
        <v>423</v>
      </c>
      <c r="ID144" t="s">
        <v>423</v>
      </c>
      <c r="IE144">
        <v>0</v>
      </c>
      <c r="IF144">
        <v>100</v>
      </c>
      <c r="IG144">
        <v>100</v>
      </c>
      <c r="IH144">
        <v>-2.643</v>
      </c>
      <c r="II144">
        <v>-0.08069999999999999</v>
      </c>
      <c r="IJ144">
        <v>-1.577111384215205</v>
      </c>
      <c r="IK144">
        <v>-0.002609718516926934</v>
      </c>
      <c r="IL144">
        <v>7.477057286243006E-07</v>
      </c>
      <c r="IM144">
        <v>-2.446628426827821E-10</v>
      </c>
      <c r="IN144">
        <v>-0.2036813970316619</v>
      </c>
      <c r="IO144">
        <v>-0.007460779758470672</v>
      </c>
      <c r="IP144">
        <v>0.0009378809001863145</v>
      </c>
      <c r="IQ144">
        <v>-1.681860573090938E-05</v>
      </c>
      <c r="IR144">
        <v>18</v>
      </c>
      <c r="IS144">
        <v>2242</v>
      </c>
      <c r="IT144">
        <v>1</v>
      </c>
      <c r="IU144">
        <v>24</v>
      </c>
      <c r="IV144">
        <v>2542.5</v>
      </c>
      <c r="IW144">
        <v>2542.6</v>
      </c>
      <c r="IX144">
        <v>1.26221</v>
      </c>
      <c r="IY144">
        <v>2.22046</v>
      </c>
      <c r="IZ144">
        <v>1.39648</v>
      </c>
      <c r="JA144">
        <v>2.33765</v>
      </c>
      <c r="JB144">
        <v>1.49536</v>
      </c>
      <c r="JC144">
        <v>2.37427</v>
      </c>
      <c r="JD144">
        <v>34.4864</v>
      </c>
      <c r="JE144">
        <v>14.5261</v>
      </c>
      <c r="JF144">
        <v>18</v>
      </c>
      <c r="JG144">
        <v>523.838</v>
      </c>
      <c r="JH144">
        <v>441.461</v>
      </c>
      <c r="JI144">
        <v>24.9997</v>
      </c>
      <c r="JJ144">
        <v>26.9156</v>
      </c>
      <c r="JK144">
        <v>30</v>
      </c>
      <c r="JL144">
        <v>26.8652</v>
      </c>
      <c r="JM144">
        <v>26.8023</v>
      </c>
      <c r="JN144">
        <v>25.2694</v>
      </c>
      <c r="JO144">
        <v>25.5322</v>
      </c>
      <c r="JP144">
        <v>29.4168</v>
      </c>
      <c r="JQ144">
        <v>25</v>
      </c>
      <c r="JR144">
        <v>540.516</v>
      </c>
      <c r="JS144">
        <v>15.1767</v>
      </c>
      <c r="JT144">
        <v>100.544</v>
      </c>
      <c r="JU144">
        <v>100.636</v>
      </c>
    </row>
    <row r="145" spans="1:281">
      <c r="A145">
        <v>129</v>
      </c>
      <c r="B145">
        <v>1659115118.5</v>
      </c>
      <c r="C145">
        <v>2760.400000095367</v>
      </c>
      <c r="D145" t="s">
        <v>682</v>
      </c>
      <c r="E145" t="s">
        <v>683</v>
      </c>
      <c r="F145">
        <v>5</v>
      </c>
      <c r="G145" t="s">
        <v>619</v>
      </c>
      <c r="H145" t="s">
        <v>416</v>
      </c>
      <c r="I145">
        <v>1659115110.714286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534.9786863512131</v>
      </c>
      <c r="AK145">
        <v>482.6480727272726</v>
      </c>
      <c r="AL145">
        <v>3.214650146772676</v>
      </c>
      <c r="AM145">
        <v>65.11702429361108</v>
      </c>
      <c r="AN145">
        <f>(AP145 - AO145 + DI145*1E3/(8.314*(DK145+273.15)) * AR145/DH145 * AQ145) * DH145/(100*CV145) * 1000/(1000 - AP145)</f>
        <v>0</v>
      </c>
      <c r="AO145">
        <v>15.15050614258837</v>
      </c>
      <c r="AP145">
        <v>23.25779575757575</v>
      </c>
      <c r="AQ145">
        <v>-0.0001573690285057474</v>
      </c>
      <c r="AR145">
        <v>88.44605130014408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417</v>
      </c>
      <c r="AY145" t="s">
        <v>417</v>
      </c>
      <c r="AZ145">
        <v>0</v>
      </c>
      <c r="BA145">
        <v>0</v>
      </c>
      <c r="BB145">
        <f>1-AZ145/BA145</f>
        <v>0</v>
      </c>
      <c r="BC145">
        <v>0</v>
      </c>
      <c r="BD145" t="s">
        <v>417</v>
      </c>
      <c r="BE145" t="s">
        <v>417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418</v>
      </c>
      <c r="CY145">
        <v>2</v>
      </c>
      <c r="CZ145" t="b">
        <v>1</v>
      </c>
      <c r="DA145">
        <v>1659115110.714286</v>
      </c>
      <c r="DB145">
        <v>448.8366785714286</v>
      </c>
      <c r="DC145">
        <v>510.0163571428571</v>
      </c>
      <c r="DD145">
        <v>23.26314642857143</v>
      </c>
      <c r="DE145">
        <v>15.16198928571428</v>
      </c>
      <c r="DF145">
        <v>451.4619642857142</v>
      </c>
      <c r="DG145">
        <v>23.34386785714286</v>
      </c>
      <c r="DH145">
        <v>500.0771785714286</v>
      </c>
      <c r="DI145">
        <v>90.72200714285714</v>
      </c>
      <c r="DJ145">
        <v>0.09997431071428571</v>
      </c>
      <c r="DK145">
        <v>27.37003928571428</v>
      </c>
      <c r="DL145">
        <v>27.146375</v>
      </c>
      <c r="DM145">
        <v>999.9000000000002</v>
      </c>
      <c r="DN145">
        <v>0</v>
      </c>
      <c r="DO145">
        <v>0</v>
      </c>
      <c r="DP145">
        <v>10005.70642857143</v>
      </c>
      <c r="DQ145">
        <v>0</v>
      </c>
      <c r="DR145">
        <v>7.475599999999998</v>
      </c>
      <c r="DS145">
        <v>-61.17968928571428</v>
      </c>
      <c r="DT145">
        <v>459.5266428571429</v>
      </c>
      <c r="DU145">
        <v>517.8680714285714</v>
      </c>
      <c r="DV145">
        <v>8.101169642857142</v>
      </c>
      <c r="DW145">
        <v>510.0163571428571</v>
      </c>
      <c r="DX145">
        <v>15.16198928571428</v>
      </c>
      <c r="DY145">
        <v>2.11048</v>
      </c>
      <c r="DZ145">
        <v>1.375526071428572</v>
      </c>
      <c r="EA145">
        <v>18.2985</v>
      </c>
      <c r="EB145">
        <v>11.65047857142857</v>
      </c>
      <c r="EC145">
        <v>1999.999285714286</v>
      </c>
      <c r="ED145">
        <v>0.9799970000000001</v>
      </c>
      <c r="EE145">
        <v>0.02000270000000001</v>
      </c>
      <c r="EF145">
        <v>0</v>
      </c>
      <c r="EG145">
        <v>799.0350714285715</v>
      </c>
      <c r="EH145">
        <v>5.00097</v>
      </c>
      <c r="EI145">
        <v>15993.55357142857</v>
      </c>
      <c r="EJ145">
        <v>16707.55357142857</v>
      </c>
      <c r="EK145">
        <v>39.25</v>
      </c>
      <c r="EL145">
        <v>39.625</v>
      </c>
      <c r="EM145">
        <v>39.125</v>
      </c>
      <c r="EN145">
        <v>39.375</v>
      </c>
      <c r="EO145">
        <v>39.81199999999999</v>
      </c>
      <c r="EP145">
        <v>1955.089285714285</v>
      </c>
      <c r="EQ145">
        <v>39.91</v>
      </c>
      <c r="ER145">
        <v>0</v>
      </c>
      <c r="ES145">
        <v>1659115118.6</v>
      </c>
      <c r="ET145">
        <v>0</v>
      </c>
      <c r="EU145">
        <v>799.4198799999998</v>
      </c>
      <c r="EV145">
        <v>37.33792312874661</v>
      </c>
      <c r="EW145">
        <v>737.3153857552115</v>
      </c>
      <c r="EX145">
        <v>16001.68</v>
      </c>
      <c r="EY145">
        <v>15</v>
      </c>
      <c r="EZ145">
        <v>0</v>
      </c>
      <c r="FA145" t="s">
        <v>419</v>
      </c>
      <c r="FB145">
        <v>1658962562</v>
      </c>
      <c r="FC145">
        <v>1658962559</v>
      </c>
      <c r="FD145">
        <v>0</v>
      </c>
      <c r="FE145">
        <v>0.025</v>
      </c>
      <c r="FF145">
        <v>-0.013</v>
      </c>
      <c r="FG145">
        <v>-1.97</v>
      </c>
      <c r="FH145">
        <v>-0.111</v>
      </c>
      <c r="FI145">
        <v>420</v>
      </c>
      <c r="FJ145">
        <v>18</v>
      </c>
      <c r="FK145">
        <v>0.6899999999999999</v>
      </c>
      <c r="FL145">
        <v>0.5</v>
      </c>
      <c r="FM145">
        <v>-60.27272250000001</v>
      </c>
      <c r="FN145">
        <v>-20.52615647279531</v>
      </c>
      <c r="FO145">
        <v>1.990925873241831</v>
      </c>
      <c r="FP145">
        <v>0</v>
      </c>
      <c r="FQ145">
        <v>797.4476176470588</v>
      </c>
      <c r="FR145">
        <v>36.00612681507062</v>
      </c>
      <c r="FS145">
        <v>3.544400322751911</v>
      </c>
      <c r="FT145">
        <v>0</v>
      </c>
      <c r="FU145">
        <v>8.09555325</v>
      </c>
      <c r="FV145">
        <v>0.1422183489680975</v>
      </c>
      <c r="FW145">
        <v>0.0147225022308541</v>
      </c>
      <c r="FX145">
        <v>0</v>
      </c>
      <c r="FY145">
        <v>0</v>
      </c>
      <c r="FZ145">
        <v>3</v>
      </c>
      <c r="GA145" t="s">
        <v>462</v>
      </c>
      <c r="GB145">
        <v>2.98251</v>
      </c>
      <c r="GC145">
        <v>2.71571</v>
      </c>
      <c r="GD145">
        <v>0.10389</v>
      </c>
      <c r="GE145">
        <v>0.112195</v>
      </c>
      <c r="GF145">
        <v>0.105388</v>
      </c>
      <c r="GG145">
        <v>0.0763023</v>
      </c>
      <c r="GH145">
        <v>28349.7</v>
      </c>
      <c r="GI145">
        <v>28229</v>
      </c>
      <c r="GJ145">
        <v>29405.3</v>
      </c>
      <c r="GK145">
        <v>29407.5</v>
      </c>
      <c r="GL145">
        <v>34839.5</v>
      </c>
      <c r="GM145">
        <v>36114.4</v>
      </c>
      <c r="GN145">
        <v>41411.6</v>
      </c>
      <c r="GO145">
        <v>41900.6</v>
      </c>
      <c r="GP145">
        <v>1.96005</v>
      </c>
      <c r="GQ145">
        <v>1.90042</v>
      </c>
      <c r="GR145">
        <v>0.0886507</v>
      </c>
      <c r="GS145">
        <v>0</v>
      </c>
      <c r="GT145">
        <v>25.6902</v>
      </c>
      <c r="GU145">
        <v>999.9</v>
      </c>
      <c r="GV145">
        <v>43.2</v>
      </c>
      <c r="GW145">
        <v>30.3</v>
      </c>
      <c r="GX145">
        <v>20.6384</v>
      </c>
      <c r="GY145">
        <v>63.7728</v>
      </c>
      <c r="GZ145">
        <v>33.6298</v>
      </c>
      <c r="HA145">
        <v>1</v>
      </c>
      <c r="HB145">
        <v>-0.0334121</v>
      </c>
      <c r="HC145">
        <v>0.59311</v>
      </c>
      <c r="HD145">
        <v>20.3837</v>
      </c>
      <c r="HE145">
        <v>5.21579</v>
      </c>
      <c r="HF145">
        <v>12.0099</v>
      </c>
      <c r="HG145">
        <v>4.98915</v>
      </c>
      <c r="HH145">
        <v>3.2885</v>
      </c>
      <c r="HI145">
        <v>9999</v>
      </c>
      <c r="HJ145">
        <v>9999</v>
      </c>
      <c r="HK145">
        <v>9999</v>
      </c>
      <c r="HL145">
        <v>173.1</v>
      </c>
      <c r="HM145">
        <v>1.86711</v>
      </c>
      <c r="HN145">
        <v>1.86615</v>
      </c>
      <c r="HO145">
        <v>1.86568</v>
      </c>
      <c r="HP145">
        <v>1.86554</v>
      </c>
      <c r="HQ145">
        <v>1.86738</v>
      </c>
      <c r="HR145">
        <v>1.86991</v>
      </c>
      <c r="HS145">
        <v>1.86858</v>
      </c>
      <c r="HT145">
        <v>1.86996</v>
      </c>
      <c r="HU145">
        <v>0</v>
      </c>
      <c r="HV145">
        <v>0</v>
      </c>
      <c r="HW145">
        <v>0</v>
      </c>
      <c r="HX145">
        <v>0</v>
      </c>
      <c r="HY145" t="s">
        <v>421</v>
      </c>
      <c r="HZ145" t="s">
        <v>422</v>
      </c>
      <c r="IA145" t="s">
        <v>423</v>
      </c>
      <c r="IB145" t="s">
        <v>423</v>
      </c>
      <c r="IC145" t="s">
        <v>423</v>
      </c>
      <c r="ID145" t="s">
        <v>423</v>
      </c>
      <c r="IE145">
        <v>0</v>
      </c>
      <c r="IF145">
        <v>100</v>
      </c>
      <c r="IG145">
        <v>100</v>
      </c>
      <c r="IH145">
        <v>-2.676</v>
      </c>
      <c r="II145">
        <v>-0.0808</v>
      </c>
      <c r="IJ145">
        <v>-1.577111384215205</v>
      </c>
      <c r="IK145">
        <v>-0.002609718516926934</v>
      </c>
      <c r="IL145">
        <v>7.477057286243006E-07</v>
      </c>
      <c r="IM145">
        <v>-2.446628426827821E-10</v>
      </c>
      <c r="IN145">
        <v>-0.2036813970316619</v>
      </c>
      <c r="IO145">
        <v>-0.007460779758470672</v>
      </c>
      <c r="IP145">
        <v>0.0009378809001863145</v>
      </c>
      <c r="IQ145">
        <v>-1.681860573090938E-05</v>
      </c>
      <c r="IR145">
        <v>18</v>
      </c>
      <c r="IS145">
        <v>2242</v>
      </c>
      <c r="IT145">
        <v>1</v>
      </c>
      <c r="IU145">
        <v>24</v>
      </c>
      <c r="IV145">
        <v>2542.6</v>
      </c>
      <c r="IW145">
        <v>2542.7</v>
      </c>
      <c r="IX145">
        <v>1.2915</v>
      </c>
      <c r="IY145">
        <v>2.229</v>
      </c>
      <c r="IZ145">
        <v>1.39648</v>
      </c>
      <c r="JA145">
        <v>2.33765</v>
      </c>
      <c r="JB145">
        <v>1.49536</v>
      </c>
      <c r="JC145">
        <v>2.3645</v>
      </c>
      <c r="JD145">
        <v>34.4864</v>
      </c>
      <c r="JE145">
        <v>14.5261</v>
      </c>
      <c r="JF145">
        <v>18</v>
      </c>
      <c r="JG145">
        <v>523.987</v>
      </c>
      <c r="JH145">
        <v>441.461</v>
      </c>
      <c r="JI145">
        <v>24.9999</v>
      </c>
      <c r="JJ145">
        <v>26.9156</v>
      </c>
      <c r="JK145">
        <v>30</v>
      </c>
      <c r="JL145">
        <v>26.8652</v>
      </c>
      <c r="JM145">
        <v>26.8023</v>
      </c>
      <c r="JN145">
        <v>25.8581</v>
      </c>
      <c r="JO145">
        <v>25.5322</v>
      </c>
      <c r="JP145">
        <v>29.4168</v>
      </c>
      <c r="JQ145">
        <v>25</v>
      </c>
      <c r="JR145">
        <v>560.553</v>
      </c>
      <c r="JS145">
        <v>15.1767</v>
      </c>
      <c r="JT145">
        <v>100.545</v>
      </c>
      <c r="JU145">
        <v>100.637</v>
      </c>
    </row>
    <row r="146" spans="1:281">
      <c r="A146">
        <v>130</v>
      </c>
      <c r="B146">
        <v>1659115123.5</v>
      </c>
      <c r="C146">
        <v>2765.400000095367</v>
      </c>
      <c r="D146" t="s">
        <v>684</v>
      </c>
      <c r="E146" t="s">
        <v>685</v>
      </c>
      <c r="F146">
        <v>5</v>
      </c>
      <c r="G146" t="s">
        <v>619</v>
      </c>
      <c r="H146" t="s">
        <v>416</v>
      </c>
      <c r="I146">
        <v>1659115116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552.058970225635</v>
      </c>
      <c r="AK146">
        <v>498.6049333333331</v>
      </c>
      <c r="AL146">
        <v>3.193935879774409</v>
      </c>
      <c r="AM146">
        <v>65.11702429361108</v>
      </c>
      <c r="AN146">
        <f>(AP146 - AO146 + DI146*1E3/(8.314*(DK146+273.15)) * AR146/DH146 * AQ146) * DH146/(100*CV146) * 1000/(1000 - AP146)</f>
        <v>0</v>
      </c>
      <c r="AO146">
        <v>15.14964156258164</v>
      </c>
      <c r="AP146">
        <v>23.25444242424243</v>
      </c>
      <c r="AQ146">
        <v>-8.370283464715149E-05</v>
      </c>
      <c r="AR146">
        <v>88.44605130014408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417</v>
      </c>
      <c r="AY146" t="s">
        <v>417</v>
      </c>
      <c r="AZ146">
        <v>0</v>
      </c>
      <c r="BA146">
        <v>0</v>
      </c>
      <c r="BB146">
        <f>1-AZ146/BA146</f>
        <v>0</v>
      </c>
      <c r="BC146">
        <v>0</v>
      </c>
      <c r="BD146" t="s">
        <v>417</v>
      </c>
      <c r="BE146" t="s">
        <v>417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418</v>
      </c>
      <c r="CY146">
        <v>2</v>
      </c>
      <c r="CZ146" t="b">
        <v>1</v>
      </c>
      <c r="DA146">
        <v>1659115116</v>
      </c>
      <c r="DB146">
        <v>465.1758888888889</v>
      </c>
      <c r="DC146">
        <v>527.8276666666667</v>
      </c>
      <c r="DD146">
        <v>23.26035925925926</v>
      </c>
      <c r="DE146">
        <v>15.15225185185185</v>
      </c>
      <c r="DF146">
        <v>467.8351481481481</v>
      </c>
      <c r="DG146">
        <v>23.3411</v>
      </c>
      <c r="DH146">
        <v>500.0577777777777</v>
      </c>
      <c r="DI146">
        <v>90.7233148148148</v>
      </c>
      <c r="DJ146">
        <v>0.09997648148148149</v>
      </c>
      <c r="DK146">
        <v>27.36952962962963</v>
      </c>
      <c r="DL146">
        <v>27.14514074074074</v>
      </c>
      <c r="DM146">
        <v>999.9000000000001</v>
      </c>
      <c r="DN146">
        <v>0</v>
      </c>
      <c r="DO146">
        <v>0</v>
      </c>
      <c r="DP146">
        <v>10005.89407407407</v>
      </c>
      <c r="DQ146">
        <v>0</v>
      </c>
      <c r="DR146">
        <v>7.475599999999998</v>
      </c>
      <c r="DS146">
        <v>-62.6517962962963</v>
      </c>
      <c r="DT146">
        <v>476.2535925925927</v>
      </c>
      <c r="DU146">
        <v>535.9484074074074</v>
      </c>
      <c r="DV146">
        <v>8.108113703703703</v>
      </c>
      <c r="DW146">
        <v>527.8276666666667</v>
      </c>
      <c r="DX146">
        <v>15.15225185185185</v>
      </c>
      <c r="DY146">
        <v>2.110257037037037</v>
      </c>
      <c r="DZ146">
        <v>1.374662222222222</v>
      </c>
      <c r="EA146">
        <v>18.29681851851852</v>
      </c>
      <c r="EB146">
        <v>11.64098518518519</v>
      </c>
      <c r="EC146">
        <v>2000.004074074074</v>
      </c>
      <c r="ED146">
        <v>0.9799970000000001</v>
      </c>
      <c r="EE146">
        <v>0.02000270000000001</v>
      </c>
      <c r="EF146">
        <v>0</v>
      </c>
      <c r="EG146">
        <v>802.2183703703704</v>
      </c>
      <c r="EH146">
        <v>5.00097</v>
      </c>
      <c r="EI146">
        <v>16057.34814814815</v>
      </c>
      <c r="EJ146">
        <v>16707.58888888889</v>
      </c>
      <c r="EK146">
        <v>39.25</v>
      </c>
      <c r="EL146">
        <v>39.625</v>
      </c>
      <c r="EM146">
        <v>39.125</v>
      </c>
      <c r="EN146">
        <v>39.375</v>
      </c>
      <c r="EO146">
        <v>39.81199999999999</v>
      </c>
      <c r="EP146">
        <v>1955.094074074074</v>
      </c>
      <c r="EQ146">
        <v>39.91</v>
      </c>
      <c r="ER146">
        <v>0</v>
      </c>
      <c r="ES146">
        <v>1659115123.4</v>
      </c>
      <c r="ET146">
        <v>0</v>
      </c>
      <c r="EU146">
        <v>802.3111200000001</v>
      </c>
      <c r="EV146">
        <v>34.99046147415623</v>
      </c>
      <c r="EW146">
        <v>709.8999989115704</v>
      </c>
      <c r="EX146">
        <v>16059.412</v>
      </c>
      <c r="EY146">
        <v>15</v>
      </c>
      <c r="EZ146">
        <v>0</v>
      </c>
      <c r="FA146" t="s">
        <v>419</v>
      </c>
      <c r="FB146">
        <v>1658962562</v>
      </c>
      <c r="FC146">
        <v>1658962559</v>
      </c>
      <c r="FD146">
        <v>0</v>
      </c>
      <c r="FE146">
        <v>0.025</v>
      </c>
      <c r="FF146">
        <v>-0.013</v>
      </c>
      <c r="FG146">
        <v>-1.97</v>
      </c>
      <c r="FH146">
        <v>-0.111</v>
      </c>
      <c r="FI146">
        <v>420</v>
      </c>
      <c r="FJ146">
        <v>18</v>
      </c>
      <c r="FK146">
        <v>0.6899999999999999</v>
      </c>
      <c r="FL146">
        <v>0.5</v>
      </c>
      <c r="FM146">
        <v>-61.56128000000001</v>
      </c>
      <c r="FN146">
        <v>-17.23221838649143</v>
      </c>
      <c r="FO146">
        <v>1.666482257811346</v>
      </c>
      <c r="FP146">
        <v>0</v>
      </c>
      <c r="FQ146">
        <v>799.9482941176472</v>
      </c>
      <c r="FR146">
        <v>36.79306342497249</v>
      </c>
      <c r="FS146">
        <v>3.619964620638068</v>
      </c>
      <c r="FT146">
        <v>0</v>
      </c>
      <c r="FU146">
        <v>8.101096250000001</v>
      </c>
      <c r="FV146">
        <v>0.08798262664164089</v>
      </c>
      <c r="FW146">
        <v>0.01158261621731037</v>
      </c>
      <c r="FX146">
        <v>1</v>
      </c>
      <c r="FY146">
        <v>1</v>
      </c>
      <c r="FZ146">
        <v>3</v>
      </c>
      <c r="GA146" t="s">
        <v>426</v>
      </c>
      <c r="GB146">
        <v>2.98251</v>
      </c>
      <c r="GC146">
        <v>2.71557</v>
      </c>
      <c r="GD146">
        <v>0.106387</v>
      </c>
      <c r="GE146">
        <v>0.114697</v>
      </c>
      <c r="GF146">
        <v>0.105383</v>
      </c>
      <c r="GG146">
        <v>0.0763041</v>
      </c>
      <c r="GH146">
        <v>28270.8</v>
      </c>
      <c r="GI146">
        <v>28149.7</v>
      </c>
      <c r="GJ146">
        <v>29405.3</v>
      </c>
      <c r="GK146">
        <v>29407.8</v>
      </c>
      <c r="GL146">
        <v>34839.7</v>
      </c>
      <c r="GM146">
        <v>36114.7</v>
      </c>
      <c r="GN146">
        <v>41411.5</v>
      </c>
      <c r="GO146">
        <v>41901</v>
      </c>
      <c r="GP146">
        <v>1.95973</v>
      </c>
      <c r="GQ146">
        <v>1.90088</v>
      </c>
      <c r="GR146">
        <v>0.0889339</v>
      </c>
      <c r="GS146">
        <v>0</v>
      </c>
      <c r="GT146">
        <v>25.6902</v>
      </c>
      <c r="GU146">
        <v>999.9</v>
      </c>
      <c r="GV146">
        <v>43.2</v>
      </c>
      <c r="GW146">
        <v>30.3</v>
      </c>
      <c r="GX146">
        <v>20.6382</v>
      </c>
      <c r="GY146">
        <v>63.6628</v>
      </c>
      <c r="GZ146">
        <v>33.5417</v>
      </c>
      <c r="HA146">
        <v>1</v>
      </c>
      <c r="HB146">
        <v>-0.0333537</v>
      </c>
      <c r="HC146">
        <v>0.593625</v>
      </c>
      <c r="HD146">
        <v>20.3837</v>
      </c>
      <c r="HE146">
        <v>5.21594</v>
      </c>
      <c r="HF146">
        <v>12.0099</v>
      </c>
      <c r="HG146">
        <v>4.9889</v>
      </c>
      <c r="HH146">
        <v>3.28848</v>
      </c>
      <c r="HI146">
        <v>9999</v>
      </c>
      <c r="HJ146">
        <v>9999</v>
      </c>
      <c r="HK146">
        <v>9999</v>
      </c>
      <c r="HL146">
        <v>173.1</v>
      </c>
      <c r="HM146">
        <v>1.86716</v>
      </c>
      <c r="HN146">
        <v>1.86616</v>
      </c>
      <c r="HO146">
        <v>1.86568</v>
      </c>
      <c r="HP146">
        <v>1.86554</v>
      </c>
      <c r="HQ146">
        <v>1.86738</v>
      </c>
      <c r="HR146">
        <v>1.86994</v>
      </c>
      <c r="HS146">
        <v>1.86859</v>
      </c>
      <c r="HT146">
        <v>1.86997</v>
      </c>
      <c r="HU146">
        <v>0</v>
      </c>
      <c r="HV146">
        <v>0</v>
      </c>
      <c r="HW146">
        <v>0</v>
      </c>
      <c r="HX146">
        <v>0</v>
      </c>
      <c r="HY146" t="s">
        <v>421</v>
      </c>
      <c r="HZ146" t="s">
        <v>422</v>
      </c>
      <c r="IA146" t="s">
        <v>423</v>
      </c>
      <c r="IB146" t="s">
        <v>423</v>
      </c>
      <c r="IC146" t="s">
        <v>423</v>
      </c>
      <c r="ID146" t="s">
        <v>423</v>
      </c>
      <c r="IE146">
        <v>0</v>
      </c>
      <c r="IF146">
        <v>100</v>
      </c>
      <c r="IG146">
        <v>100</v>
      </c>
      <c r="IH146">
        <v>-2.708</v>
      </c>
      <c r="II146">
        <v>-0.0808</v>
      </c>
      <c r="IJ146">
        <v>-1.577111384215205</v>
      </c>
      <c r="IK146">
        <v>-0.002609718516926934</v>
      </c>
      <c r="IL146">
        <v>7.477057286243006E-07</v>
      </c>
      <c r="IM146">
        <v>-2.446628426827821E-10</v>
      </c>
      <c r="IN146">
        <v>-0.2036813970316619</v>
      </c>
      <c r="IO146">
        <v>-0.007460779758470672</v>
      </c>
      <c r="IP146">
        <v>0.0009378809001863145</v>
      </c>
      <c r="IQ146">
        <v>-1.681860573090938E-05</v>
      </c>
      <c r="IR146">
        <v>18</v>
      </c>
      <c r="IS146">
        <v>2242</v>
      </c>
      <c r="IT146">
        <v>1</v>
      </c>
      <c r="IU146">
        <v>24</v>
      </c>
      <c r="IV146">
        <v>2542.7</v>
      </c>
      <c r="IW146">
        <v>2542.7</v>
      </c>
      <c r="IX146">
        <v>1.32446</v>
      </c>
      <c r="IY146">
        <v>2.21802</v>
      </c>
      <c r="IZ146">
        <v>1.39648</v>
      </c>
      <c r="JA146">
        <v>2.33765</v>
      </c>
      <c r="JB146">
        <v>1.49536</v>
      </c>
      <c r="JC146">
        <v>2.40601</v>
      </c>
      <c r="JD146">
        <v>34.4864</v>
      </c>
      <c r="JE146">
        <v>14.5261</v>
      </c>
      <c r="JF146">
        <v>18</v>
      </c>
      <c r="JG146">
        <v>523.772</v>
      </c>
      <c r="JH146">
        <v>441.735</v>
      </c>
      <c r="JI146">
        <v>25</v>
      </c>
      <c r="JJ146">
        <v>26.9156</v>
      </c>
      <c r="JK146">
        <v>30.0001</v>
      </c>
      <c r="JL146">
        <v>26.8652</v>
      </c>
      <c r="JM146">
        <v>26.8023</v>
      </c>
      <c r="JN146">
        <v>26.5192</v>
      </c>
      <c r="JO146">
        <v>25.5322</v>
      </c>
      <c r="JP146">
        <v>29.4168</v>
      </c>
      <c r="JQ146">
        <v>25</v>
      </c>
      <c r="JR146">
        <v>573.912</v>
      </c>
      <c r="JS146">
        <v>15.1767</v>
      </c>
      <c r="JT146">
        <v>100.545</v>
      </c>
      <c r="JU146">
        <v>100.638</v>
      </c>
    </row>
    <row r="147" spans="1:281">
      <c r="A147">
        <v>131</v>
      </c>
      <c r="B147">
        <v>1659115128.5</v>
      </c>
      <c r="C147">
        <v>2770.400000095367</v>
      </c>
      <c r="D147" t="s">
        <v>686</v>
      </c>
      <c r="E147" t="s">
        <v>687</v>
      </c>
      <c r="F147">
        <v>5</v>
      </c>
      <c r="G147" t="s">
        <v>619</v>
      </c>
      <c r="H147" t="s">
        <v>416</v>
      </c>
      <c r="I147">
        <v>1659115120.714286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568.9908730632322</v>
      </c>
      <c r="AK147">
        <v>514.6510727272727</v>
      </c>
      <c r="AL147">
        <v>3.211781465756975</v>
      </c>
      <c r="AM147">
        <v>65.11702429361108</v>
      </c>
      <c r="AN147">
        <f>(AP147 - AO147 + DI147*1E3/(8.314*(DK147+273.15)) * AR147/DH147 * AQ147) * DH147/(100*CV147) * 1000/(1000 - AP147)</f>
        <v>0</v>
      </c>
      <c r="AO147">
        <v>15.15108199413206</v>
      </c>
      <c r="AP147">
        <v>23.25408848484848</v>
      </c>
      <c r="AQ147">
        <v>-2.0952515026512E-05</v>
      </c>
      <c r="AR147">
        <v>88.44605130014408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417</v>
      </c>
      <c r="AY147" t="s">
        <v>417</v>
      </c>
      <c r="AZ147">
        <v>0</v>
      </c>
      <c r="BA147">
        <v>0</v>
      </c>
      <c r="BB147">
        <f>1-AZ147/BA147</f>
        <v>0</v>
      </c>
      <c r="BC147">
        <v>0</v>
      </c>
      <c r="BD147" t="s">
        <v>417</v>
      </c>
      <c r="BE147" t="s">
        <v>417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418</v>
      </c>
      <c r="CY147">
        <v>2</v>
      </c>
      <c r="CZ147" t="b">
        <v>1</v>
      </c>
      <c r="DA147">
        <v>1659115120.714286</v>
      </c>
      <c r="DB147">
        <v>479.878</v>
      </c>
      <c r="DC147">
        <v>543.6469285714286</v>
      </c>
      <c r="DD147">
        <v>23.25705</v>
      </c>
      <c r="DE147">
        <v>15.15045</v>
      </c>
      <c r="DF147">
        <v>482.5676428571429</v>
      </c>
      <c r="DG147">
        <v>23.33782142857143</v>
      </c>
      <c r="DH147">
        <v>500.0774642857143</v>
      </c>
      <c r="DI147">
        <v>90.7242107142857</v>
      </c>
      <c r="DJ147">
        <v>0.1000062035714286</v>
      </c>
      <c r="DK147">
        <v>27.36930714285714</v>
      </c>
      <c r="DL147">
        <v>27.14279285714286</v>
      </c>
      <c r="DM147">
        <v>999.9000000000002</v>
      </c>
      <c r="DN147">
        <v>0</v>
      </c>
      <c r="DO147">
        <v>0</v>
      </c>
      <c r="DP147">
        <v>10003.80642857143</v>
      </c>
      <c r="DQ147">
        <v>0</v>
      </c>
      <c r="DR147">
        <v>7.475599999999998</v>
      </c>
      <c r="DS147">
        <v>-63.76892500000001</v>
      </c>
      <c r="DT147">
        <v>491.30425</v>
      </c>
      <c r="DU147">
        <v>552.0100357142858</v>
      </c>
      <c r="DV147">
        <v>8.106605</v>
      </c>
      <c r="DW147">
        <v>543.6469285714286</v>
      </c>
      <c r="DX147">
        <v>15.15045</v>
      </c>
      <c r="DY147">
        <v>2.109978214285714</v>
      </c>
      <c r="DZ147">
        <v>1.3745125</v>
      </c>
      <c r="EA147">
        <v>18.29471785714285</v>
      </c>
      <c r="EB147">
        <v>11.63934285714286</v>
      </c>
      <c r="EC147">
        <v>2000.009285714285</v>
      </c>
      <c r="ED147">
        <v>0.9799970000000001</v>
      </c>
      <c r="EE147">
        <v>0.02000270000000001</v>
      </c>
      <c r="EF147">
        <v>0</v>
      </c>
      <c r="EG147">
        <v>804.9496785714285</v>
      </c>
      <c r="EH147">
        <v>5.00097</v>
      </c>
      <c r="EI147">
        <v>16110.94285714286</v>
      </c>
      <c r="EJ147">
        <v>16707.63214285714</v>
      </c>
      <c r="EK147">
        <v>39.25</v>
      </c>
      <c r="EL147">
        <v>39.625</v>
      </c>
      <c r="EM147">
        <v>39.125</v>
      </c>
      <c r="EN147">
        <v>39.375</v>
      </c>
      <c r="EO147">
        <v>39.81199999999999</v>
      </c>
      <c r="EP147">
        <v>1955.099285714286</v>
      </c>
      <c r="EQ147">
        <v>39.91</v>
      </c>
      <c r="ER147">
        <v>0</v>
      </c>
      <c r="ES147">
        <v>1659115128.8</v>
      </c>
      <c r="ET147">
        <v>0</v>
      </c>
      <c r="EU147">
        <v>805.2357692307692</v>
      </c>
      <c r="EV147">
        <v>33.31329916662706</v>
      </c>
      <c r="EW147">
        <v>656.7897440551626</v>
      </c>
      <c r="EX147">
        <v>16117.25769230769</v>
      </c>
      <c r="EY147">
        <v>15</v>
      </c>
      <c r="EZ147">
        <v>0</v>
      </c>
      <c r="FA147" t="s">
        <v>419</v>
      </c>
      <c r="FB147">
        <v>1658962562</v>
      </c>
      <c r="FC147">
        <v>1658962559</v>
      </c>
      <c r="FD147">
        <v>0</v>
      </c>
      <c r="FE147">
        <v>0.025</v>
      </c>
      <c r="FF147">
        <v>-0.013</v>
      </c>
      <c r="FG147">
        <v>-1.97</v>
      </c>
      <c r="FH147">
        <v>-0.111</v>
      </c>
      <c r="FI147">
        <v>420</v>
      </c>
      <c r="FJ147">
        <v>18</v>
      </c>
      <c r="FK147">
        <v>0.6899999999999999</v>
      </c>
      <c r="FL147">
        <v>0.5</v>
      </c>
      <c r="FM147">
        <v>-63.159695</v>
      </c>
      <c r="FN147">
        <v>-14.31351444652901</v>
      </c>
      <c r="FO147">
        <v>1.379897639854131</v>
      </c>
      <c r="FP147">
        <v>0</v>
      </c>
      <c r="FQ147">
        <v>803.4955882352941</v>
      </c>
      <c r="FR147">
        <v>34.55621085912235</v>
      </c>
      <c r="FS147">
        <v>3.3995664526148</v>
      </c>
      <c r="FT147">
        <v>0</v>
      </c>
      <c r="FU147">
        <v>8.10709875</v>
      </c>
      <c r="FV147">
        <v>-0.01881917448406381</v>
      </c>
      <c r="FW147">
        <v>0.003800636254300164</v>
      </c>
      <c r="FX147">
        <v>1</v>
      </c>
      <c r="FY147">
        <v>1</v>
      </c>
      <c r="FZ147">
        <v>3</v>
      </c>
      <c r="GA147" t="s">
        <v>426</v>
      </c>
      <c r="GB147">
        <v>2.98266</v>
      </c>
      <c r="GC147">
        <v>2.71572</v>
      </c>
      <c r="GD147">
        <v>0.108866</v>
      </c>
      <c r="GE147">
        <v>0.117162</v>
      </c>
      <c r="GF147">
        <v>0.10538</v>
      </c>
      <c r="GG147">
        <v>0.0763033</v>
      </c>
      <c r="GH147">
        <v>28192.2</v>
      </c>
      <c r="GI147">
        <v>28070.9</v>
      </c>
      <c r="GJ147">
        <v>29405.2</v>
      </c>
      <c r="GK147">
        <v>29407.3</v>
      </c>
      <c r="GL147">
        <v>34839.7</v>
      </c>
      <c r="GM147">
        <v>36114.2</v>
      </c>
      <c r="GN147">
        <v>41411.3</v>
      </c>
      <c r="GO147">
        <v>41900.4</v>
      </c>
      <c r="GP147">
        <v>1.95998</v>
      </c>
      <c r="GQ147">
        <v>1.90085</v>
      </c>
      <c r="GR147">
        <v>0.08839</v>
      </c>
      <c r="GS147">
        <v>0</v>
      </c>
      <c r="GT147">
        <v>25.6902</v>
      </c>
      <c r="GU147">
        <v>999.9</v>
      </c>
      <c r="GV147">
        <v>43.1</v>
      </c>
      <c r="GW147">
        <v>30.3</v>
      </c>
      <c r="GX147">
        <v>20.5916</v>
      </c>
      <c r="GY147">
        <v>63.7928</v>
      </c>
      <c r="GZ147">
        <v>33.3213</v>
      </c>
      <c r="HA147">
        <v>1</v>
      </c>
      <c r="HB147">
        <v>-0.0333511</v>
      </c>
      <c r="HC147">
        <v>0.5929680000000001</v>
      </c>
      <c r="HD147">
        <v>20.3837</v>
      </c>
      <c r="HE147">
        <v>5.21609</v>
      </c>
      <c r="HF147">
        <v>12.0099</v>
      </c>
      <c r="HG147">
        <v>4.98875</v>
      </c>
      <c r="HH147">
        <v>3.28842</v>
      </c>
      <c r="HI147">
        <v>9999</v>
      </c>
      <c r="HJ147">
        <v>9999</v>
      </c>
      <c r="HK147">
        <v>9999</v>
      </c>
      <c r="HL147">
        <v>173.1</v>
      </c>
      <c r="HM147">
        <v>1.86711</v>
      </c>
      <c r="HN147">
        <v>1.86615</v>
      </c>
      <c r="HO147">
        <v>1.86568</v>
      </c>
      <c r="HP147">
        <v>1.86554</v>
      </c>
      <c r="HQ147">
        <v>1.86737</v>
      </c>
      <c r="HR147">
        <v>1.86989</v>
      </c>
      <c r="HS147">
        <v>1.86858</v>
      </c>
      <c r="HT147">
        <v>1.86996</v>
      </c>
      <c r="HU147">
        <v>0</v>
      </c>
      <c r="HV147">
        <v>0</v>
      </c>
      <c r="HW147">
        <v>0</v>
      </c>
      <c r="HX147">
        <v>0</v>
      </c>
      <c r="HY147" t="s">
        <v>421</v>
      </c>
      <c r="HZ147" t="s">
        <v>422</v>
      </c>
      <c r="IA147" t="s">
        <v>423</v>
      </c>
      <c r="IB147" t="s">
        <v>423</v>
      </c>
      <c r="IC147" t="s">
        <v>423</v>
      </c>
      <c r="ID147" t="s">
        <v>423</v>
      </c>
      <c r="IE147">
        <v>0</v>
      </c>
      <c r="IF147">
        <v>100</v>
      </c>
      <c r="IG147">
        <v>100</v>
      </c>
      <c r="IH147">
        <v>-2.74</v>
      </c>
      <c r="II147">
        <v>-0.0808</v>
      </c>
      <c r="IJ147">
        <v>-1.577111384215205</v>
      </c>
      <c r="IK147">
        <v>-0.002609718516926934</v>
      </c>
      <c r="IL147">
        <v>7.477057286243006E-07</v>
      </c>
      <c r="IM147">
        <v>-2.446628426827821E-10</v>
      </c>
      <c r="IN147">
        <v>-0.2036813970316619</v>
      </c>
      <c r="IO147">
        <v>-0.007460779758470672</v>
      </c>
      <c r="IP147">
        <v>0.0009378809001863145</v>
      </c>
      <c r="IQ147">
        <v>-1.681860573090938E-05</v>
      </c>
      <c r="IR147">
        <v>18</v>
      </c>
      <c r="IS147">
        <v>2242</v>
      </c>
      <c r="IT147">
        <v>1</v>
      </c>
      <c r="IU147">
        <v>24</v>
      </c>
      <c r="IV147">
        <v>2542.8</v>
      </c>
      <c r="IW147">
        <v>2542.8</v>
      </c>
      <c r="IX147">
        <v>1.35376</v>
      </c>
      <c r="IY147">
        <v>2.22656</v>
      </c>
      <c r="IZ147">
        <v>1.39648</v>
      </c>
      <c r="JA147">
        <v>2.33765</v>
      </c>
      <c r="JB147">
        <v>1.49536</v>
      </c>
      <c r="JC147">
        <v>2.33643</v>
      </c>
      <c r="JD147">
        <v>34.4864</v>
      </c>
      <c r="JE147">
        <v>14.5173</v>
      </c>
      <c r="JF147">
        <v>18</v>
      </c>
      <c r="JG147">
        <v>523.941</v>
      </c>
      <c r="JH147">
        <v>441.726</v>
      </c>
      <c r="JI147">
        <v>24.9999</v>
      </c>
      <c r="JJ147">
        <v>26.9167</v>
      </c>
      <c r="JK147">
        <v>30.0001</v>
      </c>
      <c r="JL147">
        <v>26.8657</v>
      </c>
      <c r="JM147">
        <v>26.8032</v>
      </c>
      <c r="JN147">
        <v>27.1019</v>
      </c>
      <c r="JO147">
        <v>25.5322</v>
      </c>
      <c r="JP147">
        <v>29.0444</v>
      </c>
      <c r="JQ147">
        <v>25</v>
      </c>
      <c r="JR147">
        <v>593.946</v>
      </c>
      <c r="JS147">
        <v>15.1767</v>
      </c>
      <c r="JT147">
        <v>100.544</v>
      </c>
      <c r="JU147">
        <v>100.636</v>
      </c>
    </row>
    <row r="148" spans="1:281">
      <c r="A148">
        <v>132</v>
      </c>
      <c r="B148">
        <v>1659115133</v>
      </c>
      <c r="C148">
        <v>2774.900000095367</v>
      </c>
      <c r="D148" t="s">
        <v>688</v>
      </c>
      <c r="E148" t="s">
        <v>689</v>
      </c>
      <c r="F148">
        <v>5</v>
      </c>
      <c r="G148" t="s">
        <v>619</v>
      </c>
      <c r="H148" t="s">
        <v>416</v>
      </c>
      <c r="I148">
        <v>1659115125.160714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584.3929288848919</v>
      </c>
      <c r="AK148">
        <v>529.2110303030303</v>
      </c>
      <c r="AL148">
        <v>3.241044063708183</v>
      </c>
      <c r="AM148">
        <v>65.11702429361108</v>
      </c>
      <c r="AN148">
        <f>(AP148 - AO148 + DI148*1E3/(8.314*(DK148+273.15)) * AR148/DH148 * AQ148) * DH148/(100*CV148) * 1000/(1000 - AP148)</f>
        <v>0</v>
      </c>
      <c r="AO148">
        <v>15.14299531256104</v>
      </c>
      <c r="AP148">
        <v>23.25451757575757</v>
      </c>
      <c r="AQ148">
        <v>0.0001167527978451636</v>
      </c>
      <c r="AR148">
        <v>88.44605130014408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417</v>
      </c>
      <c r="AY148" t="s">
        <v>417</v>
      </c>
      <c r="AZ148">
        <v>0</v>
      </c>
      <c r="BA148">
        <v>0</v>
      </c>
      <c r="BB148">
        <f>1-AZ148/BA148</f>
        <v>0</v>
      </c>
      <c r="BC148">
        <v>0</v>
      </c>
      <c r="BD148" t="s">
        <v>417</v>
      </c>
      <c r="BE148" t="s">
        <v>417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418</v>
      </c>
      <c r="CY148">
        <v>2</v>
      </c>
      <c r="CZ148" t="b">
        <v>1</v>
      </c>
      <c r="DA148">
        <v>1659115125.160714</v>
      </c>
      <c r="DB148">
        <v>493.8105714285714</v>
      </c>
      <c r="DC148">
        <v>558.5735714285714</v>
      </c>
      <c r="DD148">
        <v>23.25542857142857</v>
      </c>
      <c r="DE148">
        <v>15.14637857142857</v>
      </c>
      <c r="DF148">
        <v>496.5289642857143</v>
      </c>
      <c r="DG148">
        <v>23.33620357142857</v>
      </c>
      <c r="DH148">
        <v>500.0654642857143</v>
      </c>
      <c r="DI148">
        <v>90.72402142857143</v>
      </c>
      <c r="DJ148">
        <v>0.10002185</v>
      </c>
      <c r="DK148">
        <v>27.36938928571428</v>
      </c>
      <c r="DL148">
        <v>27.14091071428572</v>
      </c>
      <c r="DM148">
        <v>999.9000000000002</v>
      </c>
      <c r="DN148">
        <v>0</v>
      </c>
      <c r="DO148">
        <v>0</v>
      </c>
      <c r="DP148">
        <v>10000.37607142857</v>
      </c>
      <c r="DQ148">
        <v>0</v>
      </c>
      <c r="DR148">
        <v>7.475599999999998</v>
      </c>
      <c r="DS148">
        <v>-64.76298214285715</v>
      </c>
      <c r="DT148">
        <v>505.5678214285714</v>
      </c>
      <c r="DU148">
        <v>567.163892857143</v>
      </c>
      <c r="DV148">
        <v>8.109053571428571</v>
      </c>
      <c r="DW148">
        <v>558.5735714285714</v>
      </c>
      <c r="DX148">
        <v>15.14637857142857</v>
      </c>
      <c r="DY148">
        <v>2.109826785714286</v>
      </c>
      <c r="DZ148">
        <v>1.374139285714286</v>
      </c>
      <c r="EA148">
        <v>18.29357142857143</v>
      </c>
      <c r="EB148">
        <v>11.63524285714286</v>
      </c>
      <c r="EC148">
        <v>2000.021428571429</v>
      </c>
      <c r="ED148">
        <v>0.9799970000000001</v>
      </c>
      <c r="EE148">
        <v>0.02000270000000001</v>
      </c>
      <c r="EF148">
        <v>0</v>
      </c>
      <c r="EG148">
        <v>807.2643928571428</v>
      </c>
      <c r="EH148">
        <v>5.00097</v>
      </c>
      <c r="EI148">
        <v>16157.66428571429</v>
      </c>
      <c r="EJ148">
        <v>16707.73928571429</v>
      </c>
      <c r="EK148">
        <v>39.25</v>
      </c>
      <c r="EL148">
        <v>39.625</v>
      </c>
      <c r="EM148">
        <v>39.125</v>
      </c>
      <c r="EN148">
        <v>39.375</v>
      </c>
      <c r="EO148">
        <v>39.81199999999999</v>
      </c>
      <c r="EP148">
        <v>1955.111428571428</v>
      </c>
      <c r="EQ148">
        <v>39.91</v>
      </c>
      <c r="ER148">
        <v>0</v>
      </c>
      <c r="ES148">
        <v>1659115133</v>
      </c>
      <c r="ET148">
        <v>0</v>
      </c>
      <c r="EU148">
        <v>807.6169199999999</v>
      </c>
      <c r="EV148">
        <v>30.06776920063675</v>
      </c>
      <c r="EW148">
        <v>598.9615375378437</v>
      </c>
      <c r="EX148">
        <v>16164.444</v>
      </c>
      <c r="EY148">
        <v>15</v>
      </c>
      <c r="EZ148">
        <v>0</v>
      </c>
      <c r="FA148" t="s">
        <v>419</v>
      </c>
      <c r="FB148">
        <v>1658962562</v>
      </c>
      <c r="FC148">
        <v>1658962559</v>
      </c>
      <c r="FD148">
        <v>0</v>
      </c>
      <c r="FE148">
        <v>0.025</v>
      </c>
      <c r="FF148">
        <v>-0.013</v>
      </c>
      <c r="FG148">
        <v>-1.97</v>
      </c>
      <c r="FH148">
        <v>-0.111</v>
      </c>
      <c r="FI148">
        <v>420</v>
      </c>
      <c r="FJ148">
        <v>18</v>
      </c>
      <c r="FK148">
        <v>0.6899999999999999</v>
      </c>
      <c r="FL148">
        <v>0.5</v>
      </c>
      <c r="FM148">
        <v>-64.105925</v>
      </c>
      <c r="FN148">
        <v>-13.45794371482165</v>
      </c>
      <c r="FO148">
        <v>1.295158142419295</v>
      </c>
      <c r="FP148">
        <v>0</v>
      </c>
      <c r="FQ148">
        <v>805.4839411764706</v>
      </c>
      <c r="FR148">
        <v>32.48895340308133</v>
      </c>
      <c r="FS148">
        <v>3.202593902202112</v>
      </c>
      <c r="FT148">
        <v>0</v>
      </c>
      <c r="FU148">
        <v>8.108727249999998</v>
      </c>
      <c r="FV148">
        <v>0.01065129455907655</v>
      </c>
      <c r="FW148">
        <v>0.006020764896381528</v>
      </c>
      <c r="FX148">
        <v>1</v>
      </c>
      <c r="FY148">
        <v>1</v>
      </c>
      <c r="FZ148">
        <v>3</v>
      </c>
      <c r="GA148" t="s">
        <v>426</v>
      </c>
      <c r="GB148">
        <v>2.98266</v>
      </c>
      <c r="GC148">
        <v>2.71564</v>
      </c>
      <c r="GD148">
        <v>0.111076</v>
      </c>
      <c r="GE148">
        <v>0.119363</v>
      </c>
      <c r="GF148">
        <v>0.105378</v>
      </c>
      <c r="GG148">
        <v>0.07619090000000001</v>
      </c>
      <c r="GH148">
        <v>28122.7</v>
      </c>
      <c r="GI148">
        <v>28000.8</v>
      </c>
      <c r="GJ148">
        <v>29405.6</v>
      </c>
      <c r="GK148">
        <v>29407.2</v>
      </c>
      <c r="GL148">
        <v>34840.4</v>
      </c>
      <c r="GM148">
        <v>36118.5</v>
      </c>
      <c r="GN148">
        <v>41412</v>
      </c>
      <c r="GO148">
        <v>41900.1</v>
      </c>
      <c r="GP148">
        <v>1.96</v>
      </c>
      <c r="GQ148">
        <v>1.9008</v>
      </c>
      <c r="GR148">
        <v>0.0883564</v>
      </c>
      <c r="GS148">
        <v>0</v>
      </c>
      <c r="GT148">
        <v>25.6902</v>
      </c>
      <c r="GU148">
        <v>999.9</v>
      </c>
      <c r="GV148">
        <v>43.1</v>
      </c>
      <c r="GW148">
        <v>30.3</v>
      </c>
      <c r="GX148">
        <v>20.5923</v>
      </c>
      <c r="GY148">
        <v>63.9828</v>
      </c>
      <c r="GZ148">
        <v>33.6659</v>
      </c>
      <c r="HA148">
        <v>1</v>
      </c>
      <c r="HB148">
        <v>-0.0333816</v>
      </c>
      <c r="HC148">
        <v>0.591353</v>
      </c>
      <c r="HD148">
        <v>20.3837</v>
      </c>
      <c r="HE148">
        <v>5.21624</v>
      </c>
      <c r="HF148">
        <v>12.0099</v>
      </c>
      <c r="HG148">
        <v>4.98895</v>
      </c>
      <c r="HH148">
        <v>3.28845</v>
      </c>
      <c r="HI148">
        <v>9999</v>
      </c>
      <c r="HJ148">
        <v>9999</v>
      </c>
      <c r="HK148">
        <v>9999</v>
      </c>
      <c r="HL148">
        <v>173.1</v>
      </c>
      <c r="HM148">
        <v>1.86709</v>
      </c>
      <c r="HN148">
        <v>1.86615</v>
      </c>
      <c r="HO148">
        <v>1.86568</v>
      </c>
      <c r="HP148">
        <v>1.86554</v>
      </c>
      <c r="HQ148">
        <v>1.86737</v>
      </c>
      <c r="HR148">
        <v>1.86993</v>
      </c>
      <c r="HS148">
        <v>1.86859</v>
      </c>
      <c r="HT148">
        <v>1.86997</v>
      </c>
      <c r="HU148">
        <v>0</v>
      </c>
      <c r="HV148">
        <v>0</v>
      </c>
      <c r="HW148">
        <v>0</v>
      </c>
      <c r="HX148">
        <v>0</v>
      </c>
      <c r="HY148" t="s">
        <v>421</v>
      </c>
      <c r="HZ148" t="s">
        <v>422</v>
      </c>
      <c r="IA148" t="s">
        <v>423</v>
      </c>
      <c r="IB148" t="s">
        <v>423</v>
      </c>
      <c r="IC148" t="s">
        <v>423</v>
      </c>
      <c r="ID148" t="s">
        <v>423</v>
      </c>
      <c r="IE148">
        <v>0</v>
      </c>
      <c r="IF148">
        <v>100</v>
      </c>
      <c r="IG148">
        <v>100</v>
      </c>
      <c r="IH148">
        <v>-2.769</v>
      </c>
      <c r="II148">
        <v>-0.0808</v>
      </c>
      <c r="IJ148">
        <v>-1.577111384215205</v>
      </c>
      <c r="IK148">
        <v>-0.002609718516926934</v>
      </c>
      <c r="IL148">
        <v>7.477057286243006E-07</v>
      </c>
      <c r="IM148">
        <v>-2.446628426827821E-10</v>
      </c>
      <c r="IN148">
        <v>-0.2036813970316619</v>
      </c>
      <c r="IO148">
        <v>-0.007460779758470672</v>
      </c>
      <c r="IP148">
        <v>0.0009378809001863145</v>
      </c>
      <c r="IQ148">
        <v>-1.681860573090938E-05</v>
      </c>
      <c r="IR148">
        <v>18</v>
      </c>
      <c r="IS148">
        <v>2242</v>
      </c>
      <c r="IT148">
        <v>1</v>
      </c>
      <c r="IU148">
        <v>24</v>
      </c>
      <c r="IV148">
        <v>2542.8</v>
      </c>
      <c r="IW148">
        <v>2542.9</v>
      </c>
      <c r="IX148">
        <v>1.38428</v>
      </c>
      <c r="IY148">
        <v>2.21558</v>
      </c>
      <c r="IZ148">
        <v>1.39648</v>
      </c>
      <c r="JA148">
        <v>2.33643</v>
      </c>
      <c r="JB148">
        <v>1.49536</v>
      </c>
      <c r="JC148">
        <v>2.38281</v>
      </c>
      <c r="JD148">
        <v>34.4864</v>
      </c>
      <c r="JE148">
        <v>14.5085</v>
      </c>
      <c r="JF148">
        <v>18</v>
      </c>
      <c r="JG148">
        <v>523.974</v>
      </c>
      <c r="JH148">
        <v>441.706</v>
      </c>
      <c r="JI148">
        <v>24.9997</v>
      </c>
      <c r="JJ148">
        <v>26.9179</v>
      </c>
      <c r="JK148">
        <v>30</v>
      </c>
      <c r="JL148">
        <v>26.8675</v>
      </c>
      <c r="JM148">
        <v>26.8045</v>
      </c>
      <c r="JN148">
        <v>27.7047</v>
      </c>
      <c r="JO148">
        <v>25.5322</v>
      </c>
      <c r="JP148">
        <v>29.0444</v>
      </c>
      <c r="JQ148">
        <v>25</v>
      </c>
      <c r="JR148">
        <v>607.303</v>
      </c>
      <c r="JS148">
        <v>15.1767</v>
      </c>
      <c r="JT148">
        <v>100.546</v>
      </c>
      <c r="JU148">
        <v>100.636</v>
      </c>
    </row>
    <row r="149" spans="1:281">
      <c r="A149">
        <v>133</v>
      </c>
      <c r="B149">
        <v>1659115138</v>
      </c>
      <c r="C149">
        <v>2779.900000095367</v>
      </c>
      <c r="D149" t="s">
        <v>690</v>
      </c>
      <c r="E149" t="s">
        <v>691</v>
      </c>
      <c r="F149">
        <v>5</v>
      </c>
      <c r="G149" t="s">
        <v>619</v>
      </c>
      <c r="H149" t="s">
        <v>416</v>
      </c>
      <c r="I149">
        <v>1659115130.462963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601.3677289511442</v>
      </c>
      <c r="AK149">
        <v>545.3649090909094</v>
      </c>
      <c r="AL149">
        <v>3.235673110793652</v>
      </c>
      <c r="AM149">
        <v>65.11702429361108</v>
      </c>
      <c r="AN149">
        <f>(AP149 - AO149 + DI149*1E3/(8.314*(DK149+273.15)) * AR149/DH149 * AQ149) * DH149/(100*CV149) * 1000/(1000 - AP149)</f>
        <v>0</v>
      </c>
      <c r="AO149">
        <v>15.1151010044435</v>
      </c>
      <c r="AP149">
        <v>23.23795090909091</v>
      </c>
      <c r="AQ149">
        <v>-0.0002499727120614215</v>
      </c>
      <c r="AR149">
        <v>88.44605130014408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417</v>
      </c>
      <c r="AY149" t="s">
        <v>417</v>
      </c>
      <c r="AZ149">
        <v>0</v>
      </c>
      <c r="BA149">
        <v>0</v>
      </c>
      <c r="BB149">
        <f>1-AZ149/BA149</f>
        <v>0</v>
      </c>
      <c r="BC149">
        <v>0</v>
      </c>
      <c r="BD149" t="s">
        <v>417</v>
      </c>
      <c r="BE149" t="s">
        <v>417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417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6</v>
      </c>
      <c r="CW149">
        <v>0.5</v>
      </c>
      <c r="CX149" t="s">
        <v>418</v>
      </c>
      <c r="CY149">
        <v>2</v>
      </c>
      <c r="CZ149" t="b">
        <v>1</v>
      </c>
      <c r="DA149">
        <v>1659115130.462963</v>
      </c>
      <c r="DB149">
        <v>510.4762222222222</v>
      </c>
      <c r="DC149">
        <v>576.358037037037</v>
      </c>
      <c r="DD149">
        <v>23.25211111111111</v>
      </c>
      <c r="DE149">
        <v>15.13451111111111</v>
      </c>
      <c r="DF149">
        <v>513.2287037037037</v>
      </c>
      <c r="DG149">
        <v>23.33292222222222</v>
      </c>
      <c r="DH149">
        <v>500.0752962962963</v>
      </c>
      <c r="DI149">
        <v>90.72303703703703</v>
      </c>
      <c r="DJ149">
        <v>0.1000107222222222</v>
      </c>
      <c r="DK149">
        <v>27.37021111111111</v>
      </c>
      <c r="DL149">
        <v>27.14134074074073</v>
      </c>
      <c r="DM149">
        <v>999.9000000000001</v>
      </c>
      <c r="DN149">
        <v>0</v>
      </c>
      <c r="DO149">
        <v>0</v>
      </c>
      <c r="DP149">
        <v>10002.68185185185</v>
      </c>
      <c r="DQ149">
        <v>0</v>
      </c>
      <c r="DR149">
        <v>7.475599999999998</v>
      </c>
      <c r="DS149">
        <v>-65.88188518518518</v>
      </c>
      <c r="DT149">
        <v>522.6283703703704</v>
      </c>
      <c r="DU149">
        <v>585.2147407407407</v>
      </c>
      <c r="DV149">
        <v>8.117605185185186</v>
      </c>
      <c r="DW149">
        <v>576.358037037037</v>
      </c>
      <c r="DX149">
        <v>15.13451111111111</v>
      </c>
      <c r="DY149">
        <v>2.109502592592593</v>
      </c>
      <c r="DZ149">
        <v>1.373047777777778</v>
      </c>
      <c r="EA149">
        <v>18.29112222222222</v>
      </c>
      <c r="EB149">
        <v>11.62320740740741</v>
      </c>
      <c r="EC149">
        <v>2000.023703703704</v>
      </c>
      <c r="ED149">
        <v>0.9799967777777779</v>
      </c>
      <c r="EE149">
        <v>0.02000292222222223</v>
      </c>
      <c r="EF149">
        <v>0</v>
      </c>
      <c r="EG149">
        <v>809.8384444444445</v>
      </c>
      <c r="EH149">
        <v>5.00097</v>
      </c>
      <c r="EI149">
        <v>16208.11111111111</v>
      </c>
      <c r="EJ149">
        <v>16707.76296296297</v>
      </c>
      <c r="EK149">
        <v>39.25</v>
      </c>
      <c r="EL149">
        <v>39.625</v>
      </c>
      <c r="EM149">
        <v>39.125</v>
      </c>
      <c r="EN149">
        <v>39.375</v>
      </c>
      <c r="EO149">
        <v>39.81199999999999</v>
      </c>
      <c r="EP149">
        <v>1955.113703703703</v>
      </c>
      <c r="EQ149">
        <v>39.91</v>
      </c>
      <c r="ER149">
        <v>0</v>
      </c>
      <c r="ES149">
        <v>1659115137.8</v>
      </c>
      <c r="ET149">
        <v>0</v>
      </c>
      <c r="EU149">
        <v>809.8864799999999</v>
      </c>
      <c r="EV149">
        <v>26.4553077388337</v>
      </c>
      <c r="EW149">
        <v>528.8153853728301</v>
      </c>
      <c r="EX149">
        <v>16209.496</v>
      </c>
      <c r="EY149">
        <v>15</v>
      </c>
      <c r="EZ149">
        <v>0</v>
      </c>
      <c r="FA149" t="s">
        <v>419</v>
      </c>
      <c r="FB149">
        <v>1658962562</v>
      </c>
      <c r="FC149">
        <v>1658962559</v>
      </c>
      <c r="FD149">
        <v>0</v>
      </c>
      <c r="FE149">
        <v>0.025</v>
      </c>
      <c r="FF149">
        <v>-0.013</v>
      </c>
      <c r="FG149">
        <v>-1.97</v>
      </c>
      <c r="FH149">
        <v>-0.111</v>
      </c>
      <c r="FI149">
        <v>420</v>
      </c>
      <c r="FJ149">
        <v>18</v>
      </c>
      <c r="FK149">
        <v>0.6899999999999999</v>
      </c>
      <c r="FL149">
        <v>0.5</v>
      </c>
      <c r="FM149">
        <v>-65.24600487804878</v>
      </c>
      <c r="FN149">
        <v>-12.80983066202095</v>
      </c>
      <c r="FO149">
        <v>1.264248372277169</v>
      </c>
      <c r="FP149">
        <v>0</v>
      </c>
      <c r="FQ149">
        <v>808.249088235294</v>
      </c>
      <c r="FR149">
        <v>29.26452255196856</v>
      </c>
      <c r="FS149">
        <v>2.887195742744216</v>
      </c>
      <c r="FT149">
        <v>0</v>
      </c>
      <c r="FU149">
        <v>8.114078536585366</v>
      </c>
      <c r="FV149">
        <v>0.0982120557491329</v>
      </c>
      <c r="FW149">
        <v>0.01180553829538434</v>
      </c>
      <c r="FX149">
        <v>1</v>
      </c>
      <c r="FY149">
        <v>1</v>
      </c>
      <c r="FZ149">
        <v>3</v>
      </c>
      <c r="GA149" t="s">
        <v>426</v>
      </c>
      <c r="GB149">
        <v>2.98284</v>
      </c>
      <c r="GC149">
        <v>2.71567</v>
      </c>
      <c r="GD149">
        <v>0.113499</v>
      </c>
      <c r="GE149">
        <v>0.121765</v>
      </c>
      <c r="GF149">
        <v>0.10532</v>
      </c>
      <c r="GG149">
        <v>0.07616299999999999</v>
      </c>
      <c r="GH149">
        <v>28046.2</v>
      </c>
      <c r="GI149">
        <v>27924.4</v>
      </c>
      <c r="GJ149">
        <v>29405.7</v>
      </c>
      <c r="GK149">
        <v>29407.1</v>
      </c>
      <c r="GL149">
        <v>34843</v>
      </c>
      <c r="GM149">
        <v>36119.5</v>
      </c>
      <c r="GN149">
        <v>41412.3</v>
      </c>
      <c r="GO149">
        <v>41900</v>
      </c>
      <c r="GP149">
        <v>1.96012</v>
      </c>
      <c r="GQ149">
        <v>1.9008</v>
      </c>
      <c r="GR149">
        <v>0.0889823</v>
      </c>
      <c r="GS149">
        <v>0</v>
      </c>
      <c r="GT149">
        <v>25.6923</v>
      </c>
      <c r="GU149">
        <v>999.9</v>
      </c>
      <c r="GV149">
        <v>43.1</v>
      </c>
      <c r="GW149">
        <v>30.3</v>
      </c>
      <c r="GX149">
        <v>20.5933</v>
      </c>
      <c r="GY149">
        <v>63.5728</v>
      </c>
      <c r="GZ149">
        <v>33.141</v>
      </c>
      <c r="HA149">
        <v>1</v>
      </c>
      <c r="HB149">
        <v>-0.0333308</v>
      </c>
      <c r="HC149">
        <v>0.588385</v>
      </c>
      <c r="HD149">
        <v>20.3838</v>
      </c>
      <c r="HE149">
        <v>5.21684</v>
      </c>
      <c r="HF149">
        <v>12.0099</v>
      </c>
      <c r="HG149">
        <v>4.9893</v>
      </c>
      <c r="HH149">
        <v>3.28865</v>
      </c>
      <c r="HI149">
        <v>9999</v>
      </c>
      <c r="HJ149">
        <v>9999</v>
      </c>
      <c r="HK149">
        <v>9999</v>
      </c>
      <c r="HL149">
        <v>173.1</v>
      </c>
      <c r="HM149">
        <v>1.86708</v>
      </c>
      <c r="HN149">
        <v>1.86616</v>
      </c>
      <c r="HO149">
        <v>1.86569</v>
      </c>
      <c r="HP149">
        <v>1.86554</v>
      </c>
      <c r="HQ149">
        <v>1.86737</v>
      </c>
      <c r="HR149">
        <v>1.8699</v>
      </c>
      <c r="HS149">
        <v>1.86857</v>
      </c>
      <c r="HT149">
        <v>1.86996</v>
      </c>
      <c r="HU149">
        <v>0</v>
      </c>
      <c r="HV149">
        <v>0</v>
      </c>
      <c r="HW149">
        <v>0</v>
      </c>
      <c r="HX149">
        <v>0</v>
      </c>
      <c r="HY149" t="s">
        <v>421</v>
      </c>
      <c r="HZ149" t="s">
        <v>422</v>
      </c>
      <c r="IA149" t="s">
        <v>423</v>
      </c>
      <c r="IB149" t="s">
        <v>423</v>
      </c>
      <c r="IC149" t="s">
        <v>423</v>
      </c>
      <c r="ID149" t="s">
        <v>423</v>
      </c>
      <c r="IE149">
        <v>0</v>
      </c>
      <c r="IF149">
        <v>100</v>
      </c>
      <c r="IG149">
        <v>100</v>
      </c>
      <c r="IH149">
        <v>-2.801</v>
      </c>
      <c r="II149">
        <v>-0.0809</v>
      </c>
      <c r="IJ149">
        <v>-1.577111384215205</v>
      </c>
      <c r="IK149">
        <v>-0.002609718516926934</v>
      </c>
      <c r="IL149">
        <v>7.477057286243006E-07</v>
      </c>
      <c r="IM149">
        <v>-2.446628426827821E-10</v>
      </c>
      <c r="IN149">
        <v>-0.2036813970316619</v>
      </c>
      <c r="IO149">
        <v>-0.007460779758470672</v>
      </c>
      <c r="IP149">
        <v>0.0009378809001863145</v>
      </c>
      <c r="IQ149">
        <v>-1.681860573090938E-05</v>
      </c>
      <c r="IR149">
        <v>18</v>
      </c>
      <c r="IS149">
        <v>2242</v>
      </c>
      <c r="IT149">
        <v>1</v>
      </c>
      <c r="IU149">
        <v>24</v>
      </c>
      <c r="IV149">
        <v>2542.9</v>
      </c>
      <c r="IW149">
        <v>2543</v>
      </c>
      <c r="IX149">
        <v>1.41357</v>
      </c>
      <c r="IY149">
        <v>2.2229</v>
      </c>
      <c r="IZ149">
        <v>1.39648</v>
      </c>
      <c r="JA149">
        <v>2.33643</v>
      </c>
      <c r="JB149">
        <v>1.49536</v>
      </c>
      <c r="JC149">
        <v>2.39136</v>
      </c>
      <c r="JD149">
        <v>34.4864</v>
      </c>
      <c r="JE149">
        <v>14.5261</v>
      </c>
      <c r="JF149">
        <v>18</v>
      </c>
      <c r="JG149">
        <v>524.057</v>
      </c>
      <c r="JH149">
        <v>441.706</v>
      </c>
      <c r="JI149">
        <v>24.9994</v>
      </c>
      <c r="JJ149">
        <v>26.9179</v>
      </c>
      <c r="JK149">
        <v>30.0001</v>
      </c>
      <c r="JL149">
        <v>26.8675</v>
      </c>
      <c r="JM149">
        <v>26.8045</v>
      </c>
      <c r="JN149">
        <v>28.2855</v>
      </c>
      <c r="JO149">
        <v>25.5322</v>
      </c>
      <c r="JP149">
        <v>29.0444</v>
      </c>
      <c r="JQ149">
        <v>25</v>
      </c>
      <c r="JR149">
        <v>620.66</v>
      </c>
      <c r="JS149">
        <v>15.1767</v>
      </c>
      <c r="JT149">
        <v>100.547</v>
      </c>
      <c r="JU149">
        <v>100.635</v>
      </c>
    </row>
    <row r="150" spans="1:281">
      <c r="A150">
        <v>134</v>
      </c>
      <c r="B150">
        <v>1659115143</v>
      </c>
      <c r="C150">
        <v>2784.900000095367</v>
      </c>
      <c r="D150" t="s">
        <v>692</v>
      </c>
      <c r="E150" t="s">
        <v>693</v>
      </c>
      <c r="F150">
        <v>5</v>
      </c>
      <c r="G150" t="s">
        <v>619</v>
      </c>
      <c r="H150" t="s">
        <v>416</v>
      </c>
      <c r="I150">
        <v>1659115135.481482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618.4832477622396</v>
      </c>
      <c r="AK150">
        <v>561.5224606060607</v>
      </c>
      <c r="AL150">
        <v>3.229219142348204</v>
      </c>
      <c r="AM150">
        <v>65.11702429361108</v>
      </c>
      <c r="AN150">
        <f>(AP150 - AO150 + DI150*1E3/(8.314*(DK150+273.15)) * AR150/DH150 * AQ150) * DH150/(100*CV150) * 1000/(1000 - AP150)</f>
        <v>0</v>
      </c>
      <c r="AO150">
        <v>15.1108544776762</v>
      </c>
      <c r="AP150">
        <v>23.23216242424242</v>
      </c>
      <c r="AQ150">
        <v>-1.816822426633026E-05</v>
      </c>
      <c r="AR150">
        <v>88.44605130014408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417</v>
      </c>
      <c r="AY150" t="s">
        <v>417</v>
      </c>
      <c r="AZ150">
        <v>0</v>
      </c>
      <c r="BA150">
        <v>0</v>
      </c>
      <c r="BB150">
        <f>1-AZ150/BA150</f>
        <v>0</v>
      </c>
      <c r="BC150">
        <v>0</v>
      </c>
      <c r="BD150" t="s">
        <v>417</v>
      </c>
      <c r="BE150" t="s">
        <v>417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417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6</v>
      </c>
      <c r="CW150">
        <v>0.5</v>
      </c>
      <c r="CX150" t="s">
        <v>418</v>
      </c>
      <c r="CY150">
        <v>2</v>
      </c>
      <c r="CZ150" t="b">
        <v>1</v>
      </c>
      <c r="DA150">
        <v>1659115135.481482</v>
      </c>
      <c r="DB150">
        <v>526.3090000000001</v>
      </c>
      <c r="DC150">
        <v>593.2231481481481</v>
      </c>
      <c r="DD150">
        <v>23.24485555555556</v>
      </c>
      <c r="DE150">
        <v>15.1212037037037</v>
      </c>
      <c r="DF150">
        <v>529.0937037037037</v>
      </c>
      <c r="DG150">
        <v>23.32572222222223</v>
      </c>
      <c r="DH150">
        <v>500.0681851851853</v>
      </c>
      <c r="DI150">
        <v>90.72275555555555</v>
      </c>
      <c r="DJ150">
        <v>0.09996189259259261</v>
      </c>
      <c r="DK150">
        <v>27.37283703703703</v>
      </c>
      <c r="DL150">
        <v>27.14494444444444</v>
      </c>
      <c r="DM150">
        <v>999.9000000000001</v>
      </c>
      <c r="DN150">
        <v>0</v>
      </c>
      <c r="DO150">
        <v>0</v>
      </c>
      <c r="DP150">
        <v>10005.11444444445</v>
      </c>
      <c r="DQ150">
        <v>0</v>
      </c>
      <c r="DR150">
        <v>7.475599999999998</v>
      </c>
      <c r="DS150">
        <v>-66.91421111111111</v>
      </c>
      <c r="DT150">
        <v>538.8339629629629</v>
      </c>
      <c r="DU150">
        <v>602.330925925926</v>
      </c>
      <c r="DV150">
        <v>8.123645555555557</v>
      </c>
      <c r="DW150">
        <v>593.2231481481481</v>
      </c>
      <c r="DX150">
        <v>15.1212037037037</v>
      </c>
      <c r="DY150">
        <v>2.108837037037037</v>
      </c>
      <c r="DZ150">
        <v>1.371836666666667</v>
      </c>
      <c r="EA150">
        <v>18.28608518518518</v>
      </c>
      <c r="EB150">
        <v>11.60985555555555</v>
      </c>
      <c r="EC150">
        <v>1999.997407407407</v>
      </c>
      <c r="ED150">
        <v>0.9799964444444447</v>
      </c>
      <c r="EE150">
        <v>0.02000325555555556</v>
      </c>
      <c r="EF150">
        <v>0</v>
      </c>
      <c r="EG150">
        <v>811.9142592592593</v>
      </c>
      <c r="EH150">
        <v>5.00097</v>
      </c>
      <c r="EI150">
        <v>16249.36666666666</v>
      </c>
      <c r="EJ150">
        <v>16707.53703703704</v>
      </c>
      <c r="EK150">
        <v>39.25</v>
      </c>
      <c r="EL150">
        <v>39.625</v>
      </c>
      <c r="EM150">
        <v>39.125</v>
      </c>
      <c r="EN150">
        <v>39.375</v>
      </c>
      <c r="EO150">
        <v>39.81199999999999</v>
      </c>
      <c r="EP150">
        <v>1955.087407407407</v>
      </c>
      <c r="EQ150">
        <v>39.91</v>
      </c>
      <c r="ER150">
        <v>0</v>
      </c>
      <c r="ES150">
        <v>1659115143.2</v>
      </c>
      <c r="ET150">
        <v>0</v>
      </c>
      <c r="EU150">
        <v>811.979653846154</v>
      </c>
      <c r="EV150">
        <v>22.75025643130686</v>
      </c>
      <c r="EW150">
        <v>450.3760686070116</v>
      </c>
      <c r="EX150">
        <v>16250.89615384615</v>
      </c>
      <c r="EY150">
        <v>15</v>
      </c>
      <c r="EZ150">
        <v>0</v>
      </c>
      <c r="FA150" t="s">
        <v>419</v>
      </c>
      <c r="FB150">
        <v>1658962562</v>
      </c>
      <c r="FC150">
        <v>1658962559</v>
      </c>
      <c r="FD150">
        <v>0</v>
      </c>
      <c r="FE150">
        <v>0.025</v>
      </c>
      <c r="FF150">
        <v>-0.013</v>
      </c>
      <c r="FG150">
        <v>-1.97</v>
      </c>
      <c r="FH150">
        <v>-0.111</v>
      </c>
      <c r="FI150">
        <v>420</v>
      </c>
      <c r="FJ150">
        <v>18</v>
      </c>
      <c r="FK150">
        <v>0.6899999999999999</v>
      </c>
      <c r="FL150">
        <v>0.5</v>
      </c>
      <c r="FM150">
        <v>-66.29438048780489</v>
      </c>
      <c r="FN150">
        <v>-12.28807108013939</v>
      </c>
      <c r="FO150">
        <v>1.212528641496167</v>
      </c>
      <c r="FP150">
        <v>0</v>
      </c>
      <c r="FQ150">
        <v>810.6831764705884</v>
      </c>
      <c r="FR150">
        <v>25.28143622637532</v>
      </c>
      <c r="FS150">
        <v>2.496810170533915</v>
      </c>
      <c r="FT150">
        <v>0</v>
      </c>
      <c r="FU150">
        <v>8.118349268292683</v>
      </c>
      <c r="FV150">
        <v>0.08232397212543519</v>
      </c>
      <c r="FW150">
        <v>0.01106959720999083</v>
      </c>
      <c r="FX150">
        <v>1</v>
      </c>
      <c r="FY150">
        <v>1</v>
      </c>
      <c r="FZ150">
        <v>3</v>
      </c>
      <c r="GA150" t="s">
        <v>426</v>
      </c>
      <c r="GB150">
        <v>2.98254</v>
      </c>
      <c r="GC150">
        <v>2.71557</v>
      </c>
      <c r="GD150">
        <v>0.115887</v>
      </c>
      <c r="GE150">
        <v>0.124118</v>
      </c>
      <c r="GF150">
        <v>0.105305</v>
      </c>
      <c r="GG150">
        <v>0.07616050000000001</v>
      </c>
      <c r="GH150">
        <v>27970.9</v>
      </c>
      <c r="GI150">
        <v>27849.6</v>
      </c>
      <c r="GJ150">
        <v>29406</v>
      </c>
      <c r="GK150">
        <v>29407.2</v>
      </c>
      <c r="GL150">
        <v>34844</v>
      </c>
      <c r="GM150">
        <v>36119.7</v>
      </c>
      <c r="GN150">
        <v>41412.7</v>
      </c>
      <c r="GO150">
        <v>41900.1</v>
      </c>
      <c r="GP150">
        <v>1.9602</v>
      </c>
      <c r="GQ150">
        <v>1.90062</v>
      </c>
      <c r="GR150">
        <v>0.0890195</v>
      </c>
      <c r="GS150">
        <v>0</v>
      </c>
      <c r="GT150">
        <v>25.6953</v>
      </c>
      <c r="GU150">
        <v>999.9</v>
      </c>
      <c r="GV150">
        <v>43</v>
      </c>
      <c r="GW150">
        <v>30.3</v>
      </c>
      <c r="GX150">
        <v>20.543</v>
      </c>
      <c r="GY150">
        <v>63.7628</v>
      </c>
      <c r="GZ150">
        <v>33.6819</v>
      </c>
      <c r="HA150">
        <v>1</v>
      </c>
      <c r="HB150">
        <v>-0.0333384</v>
      </c>
      <c r="HC150">
        <v>0.58588</v>
      </c>
      <c r="HD150">
        <v>20.3837</v>
      </c>
      <c r="HE150">
        <v>5.21729</v>
      </c>
      <c r="HF150">
        <v>12.0099</v>
      </c>
      <c r="HG150">
        <v>4.98905</v>
      </c>
      <c r="HH150">
        <v>3.28865</v>
      </c>
      <c r="HI150">
        <v>9999</v>
      </c>
      <c r="HJ150">
        <v>9999</v>
      </c>
      <c r="HK150">
        <v>9999</v>
      </c>
      <c r="HL150">
        <v>173.1</v>
      </c>
      <c r="HM150">
        <v>1.86709</v>
      </c>
      <c r="HN150">
        <v>1.86616</v>
      </c>
      <c r="HO150">
        <v>1.86569</v>
      </c>
      <c r="HP150">
        <v>1.86554</v>
      </c>
      <c r="HQ150">
        <v>1.86738</v>
      </c>
      <c r="HR150">
        <v>1.86993</v>
      </c>
      <c r="HS150">
        <v>1.86857</v>
      </c>
      <c r="HT150">
        <v>1.86998</v>
      </c>
      <c r="HU150">
        <v>0</v>
      </c>
      <c r="HV150">
        <v>0</v>
      </c>
      <c r="HW150">
        <v>0</v>
      </c>
      <c r="HX150">
        <v>0</v>
      </c>
      <c r="HY150" t="s">
        <v>421</v>
      </c>
      <c r="HZ150" t="s">
        <v>422</v>
      </c>
      <c r="IA150" t="s">
        <v>423</v>
      </c>
      <c r="IB150" t="s">
        <v>423</v>
      </c>
      <c r="IC150" t="s">
        <v>423</v>
      </c>
      <c r="ID150" t="s">
        <v>423</v>
      </c>
      <c r="IE150">
        <v>0</v>
      </c>
      <c r="IF150">
        <v>100</v>
      </c>
      <c r="IG150">
        <v>100</v>
      </c>
      <c r="IH150">
        <v>-2.833</v>
      </c>
      <c r="II150">
        <v>-0.081</v>
      </c>
      <c r="IJ150">
        <v>-1.577111384215205</v>
      </c>
      <c r="IK150">
        <v>-0.002609718516926934</v>
      </c>
      <c r="IL150">
        <v>7.477057286243006E-07</v>
      </c>
      <c r="IM150">
        <v>-2.446628426827821E-10</v>
      </c>
      <c r="IN150">
        <v>-0.2036813970316619</v>
      </c>
      <c r="IO150">
        <v>-0.007460779758470672</v>
      </c>
      <c r="IP150">
        <v>0.0009378809001863145</v>
      </c>
      <c r="IQ150">
        <v>-1.681860573090938E-05</v>
      </c>
      <c r="IR150">
        <v>18</v>
      </c>
      <c r="IS150">
        <v>2242</v>
      </c>
      <c r="IT150">
        <v>1</v>
      </c>
      <c r="IU150">
        <v>24</v>
      </c>
      <c r="IV150">
        <v>2543</v>
      </c>
      <c r="IW150">
        <v>2543.1</v>
      </c>
      <c r="IX150">
        <v>1.44531</v>
      </c>
      <c r="IY150">
        <v>2.21558</v>
      </c>
      <c r="IZ150">
        <v>1.39648</v>
      </c>
      <c r="JA150">
        <v>2.33765</v>
      </c>
      <c r="JB150">
        <v>1.49536</v>
      </c>
      <c r="JC150">
        <v>2.34009</v>
      </c>
      <c r="JD150">
        <v>34.4864</v>
      </c>
      <c r="JE150">
        <v>14.5173</v>
      </c>
      <c r="JF150">
        <v>18</v>
      </c>
      <c r="JG150">
        <v>524.106</v>
      </c>
      <c r="JH150">
        <v>441.6</v>
      </c>
      <c r="JI150">
        <v>24.9994</v>
      </c>
      <c r="JJ150">
        <v>26.9179</v>
      </c>
      <c r="JK150">
        <v>30.0001</v>
      </c>
      <c r="JL150">
        <v>26.8675</v>
      </c>
      <c r="JM150">
        <v>26.8045</v>
      </c>
      <c r="JN150">
        <v>28.9278</v>
      </c>
      <c r="JO150">
        <v>25.5322</v>
      </c>
      <c r="JP150">
        <v>29.0444</v>
      </c>
      <c r="JQ150">
        <v>25</v>
      </c>
      <c r="JR150">
        <v>640.694</v>
      </c>
      <c r="JS150">
        <v>15.1785</v>
      </c>
      <c r="JT150">
        <v>100.548</v>
      </c>
      <c r="JU150">
        <v>100.635</v>
      </c>
    </row>
    <row r="151" spans="1:281">
      <c r="A151">
        <v>135</v>
      </c>
      <c r="B151">
        <v>1659115148</v>
      </c>
      <c r="C151">
        <v>2789.900000095367</v>
      </c>
      <c r="D151" t="s">
        <v>694</v>
      </c>
      <c r="E151" t="s">
        <v>695</v>
      </c>
      <c r="F151">
        <v>5</v>
      </c>
      <c r="G151" t="s">
        <v>619</v>
      </c>
      <c r="H151" t="s">
        <v>416</v>
      </c>
      <c r="I151">
        <v>1659115140.5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635.4826237433663</v>
      </c>
      <c r="AK151">
        <v>577.7211393939393</v>
      </c>
      <c r="AL151">
        <v>3.243448018404015</v>
      </c>
      <c r="AM151">
        <v>65.11702429361108</v>
      </c>
      <c r="AN151">
        <f>(AP151 - AO151 + DI151*1E3/(8.314*(DK151+273.15)) * AR151/DH151 * AQ151) * DH151/(100*CV151) * 1000/(1000 - AP151)</f>
        <v>0</v>
      </c>
      <c r="AO151">
        <v>15.11171572934806</v>
      </c>
      <c r="AP151">
        <v>23.22780121212121</v>
      </c>
      <c r="AQ151">
        <v>-4.847414200530088E-05</v>
      </c>
      <c r="AR151">
        <v>88.44605130014408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417</v>
      </c>
      <c r="AY151" t="s">
        <v>417</v>
      </c>
      <c r="AZ151">
        <v>0</v>
      </c>
      <c r="BA151">
        <v>0</v>
      </c>
      <c r="BB151">
        <f>1-AZ151/BA151</f>
        <v>0</v>
      </c>
      <c r="BC151">
        <v>0</v>
      </c>
      <c r="BD151" t="s">
        <v>417</v>
      </c>
      <c r="BE151" t="s">
        <v>417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417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6</v>
      </c>
      <c r="CW151">
        <v>0.5</v>
      </c>
      <c r="CX151" t="s">
        <v>418</v>
      </c>
      <c r="CY151">
        <v>2</v>
      </c>
      <c r="CZ151" t="b">
        <v>1</v>
      </c>
      <c r="DA151">
        <v>1659115140.5</v>
      </c>
      <c r="DB151">
        <v>542.1661481481482</v>
      </c>
      <c r="DC151">
        <v>610.0558148148149</v>
      </c>
      <c r="DD151">
        <v>23.23575185185186</v>
      </c>
      <c r="DE151">
        <v>15.11245925925926</v>
      </c>
      <c r="DF151">
        <v>544.9828888888889</v>
      </c>
      <c r="DG151">
        <v>23.31670370370371</v>
      </c>
      <c r="DH151">
        <v>500.0694444444445</v>
      </c>
      <c r="DI151">
        <v>90.72183703703705</v>
      </c>
      <c r="DJ151">
        <v>0.09998495555555556</v>
      </c>
      <c r="DK151">
        <v>27.37567777777778</v>
      </c>
      <c r="DL151">
        <v>27.14904074074074</v>
      </c>
      <c r="DM151">
        <v>999.9000000000001</v>
      </c>
      <c r="DN151">
        <v>0</v>
      </c>
      <c r="DO151">
        <v>0</v>
      </c>
      <c r="DP151">
        <v>10000.94814814815</v>
      </c>
      <c r="DQ151">
        <v>0</v>
      </c>
      <c r="DR151">
        <v>7.475599999999998</v>
      </c>
      <c r="DS151">
        <v>-67.8897074074074</v>
      </c>
      <c r="DT151">
        <v>555.0632592592592</v>
      </c>
      <c r="DU151">
        <v>619.4165555555555</v>
      </c>
      <c r="DV151">
        <v>8.123277037037038</v>
      </c>
      <c r="DW151">
        <v>610.0558148148149</v>
      </c>
      <c r="DX151">
        <v>15.11245925925926</v>
      </c>
      <c r="DY151">
        <v>2.10799</v>
      </c>
      <c r="DZ151">
        <v>1.371030370370371</v>
      </c>
      <c r="EA151">
        <v>18.27967777777778</v>
      </c>
      <c r="EB151">
        <v>11.60096296296296</v>
      </c>
      <c r="EC151">
        <v>1999.981481481481</v>
      </c>
      <c r="ED151">
        <v>0.9799962222222223</v>
      </c>
      <c r="EE151">
        <v>0.02000347777777778</v>
      </c>
      <c r="EF151">
        <v>0</v>
      </c>
      <c r="EG151">
        <v>813.6765925925924</v>
      </c>
      <c r="EH151">
        <v>5.00097</v>
      </c>
      <c r="EI151">
        <v>16284.46296296297</v>
      </c>
      <c r="EJ151">
        <v>16707.39259259259</v>
      </c>
      <c r="EK151">
        <v>39.25</v>
      </c>
      <c r="EL151">
        <v>39.625</v>
      </c>
      <c r="EM151">
        <v>39.125</v>
      </c>
      <c r="EN151">
        <v>39.375</v>
      </c>
      <c r="EO151">
        <v>39.81199999999999</v>
      </c>
      <c r="EP151">
        <v>1955.071481481482</v>
      </c>
      <c r="EQ151">
        <v>39.91</v>
      </c>
      <c r="ER151">
        <v>0</v>
      </c>
      <c r="ES151">
        <v>1659115148</v>
      </c>
      <c r="ET151">
        <v>0</v>
      </c>
      <c r="EU151">
        <v>813.6284230769231</v>
      </c>
      <c r="EV151">
        <v>18.577880307231</v>
      </c>
      <c r="EW151">
        <v>383.5897430366269</v>
      </c>
      <c r="EX151">
        <v>16284.34615384615</v>
      </c>
      <c r="EY151">
        <v>15</v>
      </c>
      <c r="EZ151">
        <v>0</v>
      </c>
      <c r="FA151" t="s">
        <v>419</v>
      </c>
      <c r="FB151">
        <v>1658962562</v>
      </c>
      <c r="FC151">
        <v>1658962559</v>
      </c>
      <c r="FD151">
        <v>0</v>
      </c>
      <c r="FE151">
        <v>0.025</v>
      </c>
      <c r="FF151">
        <v>-0.013</v>
      </c>
      <c r="FG151">
        <v>-1.97</v>
      </c>
      <c r="FH151">
        <v>-0.111</v>
      </c>
      <c r="FI151">
        <v>420</v>
      </c>
      <c r="FJ151">
        <v>18</v>
      </c>
      <c r="FK151">
        <v>0.6899999999999999</v>
      </c>
      <c r="FL151">
        <v>0.5</v>
      </c>
      <c r="FM151">
        <v>-67.10356341463415</v>
      </c>
      <c r="FN151">
        <v>-11.85945783972132</v>
      </c>
      <c r="FO151">
        <v>1.170068711919404</v>
      </c>
      <c r="FP151">
        <v>0</v>
      </c>
      <c r="FQ151">
        <v>812.3359705882352</v>
      </c>
      <c r="FR151">
        <v>21.81880825477524</v>
      </c>
      <c r="FS151">
        <v>2.156216245912021</v>
      </c>
      <c r="FT151">
        <v>0</v>
      </c>
      <c r="FU151">
        <v>8.120719268292683</v>
      </c>
      <c r="FV151">
        <v>0.02213790940767119</v>
      </c>
      <c r="FW151">
        <v>0.00902988976791542</v>
      </c>
      <c r="FX151">
        <v>1</v>
      </c>
      <c r="FY151">
        <v>1</v>
      </c>
      <c r="FZ151">
        <v>3</v>
      </c>
      <c r="GA151" t="s">
        <v>426</v>
      </c>
      <c r="GB151">
        <v>2.98295</v>
      </c>
      <c r="GC151">
        <v>2.71573</v>
      </c>
      <c r="GD151">
        <v>0.118243</v>
      </c>
      <c r="GE151">
        <v>0.126444</v>
      </c>
      <c r="GF151">
        <v>0.105289</v>
      </c>
      <c r="GG151">
        <v>0.07615909999999999</v>
      </c>
      <c r="GH151">
        <v>27895.9</v>
      </c>
      <c r="GI151">
        <v>27775.6</v>
      </c>
      <c r="GJ151">
        <v>29405.6</v>
      </c>
      <c r="GK151">
        <v>29407.1</v>
      </c>
      <c r="GL151">
        <v>34844.1</v>
      </c>
      <c r="GM151">
        <v>36119.8</v>
      </c>
      <c r="GN151">
        <v>41412.1</v>
      </c>
      <c r="GO151">
        <v>41900</v>
      </c>
      <c r="GP151">
        <v>1.96012</v>
      </c>
      <c r="GQ151">
        <v>1.90095</v>
      </c>
      <c r="GR151">
        <v>0.08872149999999999</v>
      </c>
      <c r="GS151">
        <v>0</v>
      </c>
      <c r="GT151">
        <v>25.6975</v>
      </c>
      <c r="GU151">
        <v>999.9</v>
      </c>
      <c r="GV151">
        <v>43</v>
      </c>
      <c r="GW151">
        <v>30.3</v>
      </c>
      <c r="GX151">
        <v>20.5445</v>
      </c>
      <c r="GY151">
        <v>63.7428</v>
      </c>
      <c r="GZ151">
        <v>33.141</v>
      </c>
      <c r="HA151">
        <v>1</v>
      </c>
      <c r="HB151">
        <v>-0.0333079</v>
      </c>
      <c r="HC151">
        <v>0.583867</v>
      </c>
      <c r="HD151">
        <v>20.3838</v>
      </c>
      <c r="HE151">
        <v>5.21714</v>
      </c>
      <c r="HF151">
        <v>12.0099</v>
      </c>
      <c r="HG151">
        <v>4.98885</v>
      </c>
      <c r="HH151">
        <v>3.28865</v>
      </c>
      <c r="HI151">
        <v>9999</v>
      </c>
      <c r="HJ151">
        <v>9999</v>
      </c>
      <c r="HK151">
        <v>9999</v>
      </c>
      <c r="HL151">
        <v>173.1</v>
      </c>
      <c r="HM151">
        <v>1.8671</v>
      </c>
      <c r="HN151">
        <v>1.86615</v>
      </c>
      <c r="HO151">
        <v>1.86569</v>
      </c>
      <c r="HP151">
        <v>1.86554</v>
      </c>
      <c r="HQ151">
        <v>1.86737</v>
      </c>
      <c r="HR151">
        <v>1.86992</v>
      </c>
      <c r="HS151">
        <v>1.86858</v>
      </c>
      <c r="HT151">
        <v>1.86999</v>
      </c>
      <c r="HU151">
        <v>0</v>
      </c>
      <c r="HV151">
        <v>0</v>
      </c>
      <c r="HW151">
        <v>0</v>
      </c>
      <c r="HX151">
        <v>0</v>
      </c>
      <c r="HY151" t="s">
        <v>421</v>
      </c>
      <c r="HZ151" t="s">
        <v>422</v>
      </c>
      <c r="IA151" t="s">
        <v>423</v>
      </c>
      <c r="IB151" t="s">
        <v>423</v>
      </c>
      <c r="IC151" t="s">
        <v>423</v>
      </c>
      <c r="ID151" t="s">
        <v>423</v>
      </c>
      <c r="IE151">
        <v>0</v>
      </c>
      <c r="IF151">
        <v>100</v>
      </c>
      <c r="IG151">
        <v>100</v>
      </c>
      <c r="IH151">
        <v>-2.864</v>
      </c>
      <c r="II151">
        <v>-0.081</v>
      </c>
      <c r="IJ151">
        <v>-1.577111384215205</v>
      </c>
      <c r="IK151">
        <v>-0.002609718516926934</v>
      </c>
      <c r="IL151">
        <v>7.477057286243006E-07</v>
      </c>
      <c r="IM151">
        <v>-2.446628426827821E-10</v>
      </c>
      <c r="IN151">
        <v>-0.2036813970316619</v>
      </c>
      <c r="IO151">
        <v>-0.007460779758470672</v>
      </c>
      <c r="IP151">
        <v>0.0009378809001863145</v>
      </c>
      <c r="IQ151">
        <v>-1.681860573090938E-05</v>
      </c>
      <c r="IR151">
        <v>18</v>
      </c>
      <c r="IS151">
        <v>2242</v>
      </c>
      <c r="IT151">
        <v>1</v>
      </c>
      <c r="IU151">
        <v>24</v>
      </c>
      <c r="IV151">
        <v>2543.1</v>
      </c>
      <c r="IW151">
        <v>2543.2</v>
      </c>
      <c r="IX151">
        <v>1.47461</v>
      </c>
      <c r="IY151">
        <v>2.22046</v>
      </c>
      <c r="IZ151">
        <v>1.39648</v>
      </c>
      <c r="JA151">
        <v>2.33765</v>
      </c>
      <c r="JB151">
        <v>1.49536</v>
      </c>
      <c r="JC151">
        <v>2.38892</v>
      </c>
      <c r="JD151">
        <v>34.4864</v>
      </c>
      <c r="JE151">
        <v>14.5173</v>
      </c>
      <c r="JF151">
        <v>18</v>
      </c>
      <c r="JG151">
        <v>524.057</v>
      </c>
      <c r="JH151">
        <v>441.797</v>
      </c>
      <c r="JI151">
        <v>24.9995</v>
      </c>
      <c r="JJ151">
        <v>26.9179</v>
      </c>
      <c r="JK151">
        <v>30.0001</v>
      </c>
      <c r="JL151">
        <v>26.8675</v>
      </c>
      <c r="JM151">
        <v>26.8045</v>
      </c>
      <c r="JN151">
        <v>29.5068</v>
      </c>
      <c r="JO151">
        <v>25.2592</v>
      </c>
      <c r="JP151">
        <v>29.0444</v>
      </c>
      <c r="JQ151">
        <v>25</v>
      </c>
      <c r="JR151">
        <v>654.05</v>
      </c>
      <c r="JS151">
        <v>15.1775</v>
      </c>
      <c r="JT151">
        <v>100.546</v>
      </c>
      <c r="JU151">
        <v>100.635</v>
      </c>
    </row>
    <row r="152" spans="1:281">
      <c r="A152">
        <v>136</v>
      </c>
      <c r="B152">
        <v>1659115152.5</v>
      </c>
      <c r="C152">
        <v>2794.400000095367</v>
      </c>
      <c r="D152" t="s">
        <v>696</v>
      </c>
      <c r="E152" t="s">
        <v>697</v>
      </c>
      <c r="F152">
        <v>5</v>
      </c>
      <c r="G152" t="s">
        <v>619</v>
      </c>
      <c r="H152" t="s">
        <v>416</v>
      </c>
      <c r="I152">
        <v>1659115144.944444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650.5916327032082</v>
      </c>
      <c r="AK152">
        <v>592.4036303030299</v>
      </c>
      <c r="AL152">
        <v>3.262575914784739</v>
      </c>
      <c r="AM152">
        <v>65.11702429361108</v>
      </c>
      <c r="AN152">
        <f>(AP152 - AO152 + DI152*1E3/(8.314*(DK152+273.15)) * AR152/DH152 * AQ152) * DH152/(100*CV152) * 1000/(1000 - AP152)</f>
        <v>0</v>
      </c>
      <c r="AO152">
        <v>15.11391208664539</v>
      </c>
      <c r="AP152">
        <v>23.22257333333333</v>
      </c>
      <c r="AQ152">
        <v>-7.094666303843753E-05</v>
      </c>
      <c r="AR152">
        <v>88.44605130014408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417</v>
      </c>
      <c r="AY152" t="s">
        <v>417</v>
      </c>
      <c r="AZ152">
        <v>0</v>
      </c>
      <c r="BA152">
        <v>0</v>
      </c>
      <c r="BB152">
        <f>1-AZ152/BA152</f>
        <v>0</v>
      </c>
      <c r="BC152">
        <v>0</v>
      </c>
      <c r="BD152" t="s">
        <v>417</v>
      </c>
      <c r="BE152" t="s">
        <v>417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417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6</v>
      </c>
      <c r="CW152">
        <v>0.5</v>
      </c>
      <c r="CX152" t="s">
        <v>418</v>
      </c>
      <c r="CY152">
        <v>2</v>
      </c>
      <c r="CZ152" t="b">
        <v>1</v>
      </c>
      <c r="DA152">
        <v>1659115144.944444</v>
      </c>
      <c r="DB152">
        <v>556.2383703703704</v>
      </c>
      <c r="DC152">
        <v>624.904037037037</v>
      </c>
      <c r="DD152">
        <v>23.22918148148149</v>
      </c>
      <c r="DE152">
        <v>15.11344814814815</v>
      </c>
      <c r="DF152">
        <v>559.0835555555556</v>
      </c>
      <c r="DG152">
        <v>23.31018148148148</v>
      </c>
      <c r="DH152">
        <v>500.0545925925925</v>
      </c>
      <c r="DI152">
        <v>90.72096666666667</v>
      </c>
      <c r="DJ152">
        <v>0.09994576666666667</v>
      </c>
      <c r="DK152">
        <v>27.3761962962963</v>
      </c>
      <c r="DL152">
        <v>27.15099629629629</v>
      </c>
      <c r="DM152">
        <v>999.9000000000001</v>
      </c>
      <c r="DN152">
        <v>0</v>
      </c>
      <c r="DO152">
        <v>0</v>
      </c>
      <c r="DP152">
        <v>9997.571111111112</v>
      </c>
      <c r="DQ152">
        <v>0</v>
      </c>
      <c r="DR152">
        <v>7.475599999999998</v>
      </c>
      <c r="DS152">
        <v>-68.66565925925926</v>
      </c>
      <c r="DT152">
        <v>569.4665555555556</v>
      </c>
      <c r="DU152">
        <v>634.4933333333335</v>
      </c>
      <c r="DV152">
        <v>8.115723333333333</v>
      </c>
      <c r="DW152">
        <v>624.904037037037</v>
      </c>
      <c r="DX152">
        <v>15.11344814814815</v>
      </c>
      <c r="DY152">
        <v>2.107373333333333</v>
      </c>
      <c r="DZ152">
        <v>1.371106666666667</v>
      </c>
      <c r="EA152">
        <v>18.27501851851852</v>
      </c>
      <c r="EB152">
        <v>11.6018</v>
      </c>
      <c r="EC152">
        <v>1999.991111111111</v>
      </c>
      <c r="ED152">
        <v>0.9799963333333336</v>
      </c>
      <c r="EE152">
        <v>0.02000336666666667</v>
      </c>
      <c r="EF152">
        <v>0</v>
      </c>
      <c r="EG152">
        <v>814.9983703703705</v>
      </c>
      <c r="EH152">
        <v>5.00097</v>
      </c>
      <c r="EI152">
        <v>16310.52222222222</v>
      </c>
      <c r="EJ152">
        <v>16707.46666666667</v>
      </c>
      <c r="EK152">
        <v>39.25</v>
      </c>
      <c r="EL152">
        <v>39.625</v>
      </c>
      <c r="EM152">
        <v>39.125</v>
      </c>
      <c r="EN152">
        <v>39.375</v>
      </c>
      <c r="EO152">
        <v>39.81199999999999</v>
      </c>
      <c r="EP152">
        <v>1955.081111111111</v>
      </c>
      <c r="EQ152">
        <v>39.91</v>
      </c>
      <c r="ER152">
        <v>0</v>
      </c>
      <c r="ES152">
        <v>1659115153.4</v>
      </c>
      <c r="ET152">
        <v>0</v>
      </c>
      <c r="EU152">
        <v>815.2451600000001</v>
      </c>
      <c r="EV152">
        <v>14.80692303872126</v>
      </c>
      <c r="EW152">
        <v>302.1923072374984</v>
      </c>
      <c r="EX152">
        <v>16316.988</v>
      </c>
      <c r="EY152">
        <v>15</v>
      </c>
      <c r="EZ152">
        <v>0</v>
      </c>
      <c r="FA152" t="s">
        <v>419</v>
      </c>
      <c r="FB152">
        <v>1658962562</v>
      </c>
      <c r="FC152">
        <v>1658962559</v>
      </c>
      <c r="FD152">
        <v>0</v>
      </c>
      <c r="FE152">
        <v>0.025</v>
      </c>
      <c r="FF152">
        <v>-0.013</v>
      </c>
      <c r="FG152">
        <v>-1.97</v>
      </c>
      <c r="FH152">
        <v>-0.111</v>
      </c>
      <c r="FI152">
        <v>420</v>
      </c>
      <c r="FJ152">
        <v>18</v>
      </c>
      <c r="FK152">
        <v>0.6899999999999999</v>
      </c>
      <c r="FL152">
        <v>0.5</v>
      </c>
      <c r="FM152">
        <v>-67.85952926829269</v>
      </c>
      <c r="FN152">
        <v>-11.07618188153326</v>
      </c>
      <c r="FO152">
        <v>1.094541813537699</v>
      </c>
      <c r="FP152">
        <v>0</v>
      </c>
      <c r="FQ152">
        <v>813.708382352941</v>
      </c>
      <c r="FR152">
        <v>18.37263559394036</v>
      </c>
      <c r="FS152">
        <v>1.829352199947653</v>
      </c>
      <c r="FT152">
        <v>0</v>
      </c>
      <c r="FU152">
        <v>8.121888048780487</v>
      </c>
      <c r="FV152">
        <v>-0.0637041114982501</v>
      </c>
      <c r="FW152">
        <v>0.0073462126361263</v>
      </c>
      <c r="FX152">
        <v>1</v>
      </c>
      <c r="FY152">
        <v>1</v>
      </c>
      <c r="FZ152">
        <v>3</v>
      </c>
      <c r="GA152" t="s">
        <v>426</v>
      </c>
      <c r="GB152">
        <v>2.98213</v>
      </c>
      <c r="GC152">
        <v>2.71532</v>
      </c>
      <c r="GD152">
        <v>0.120347</v>
      </c>
      <c r="GE152">
        <v>0.128482</v>
      </c>
      <c r="GF152">
        <v>0.105273</v>
      </c>
      <c r="GG152">
        <v>0.0762229</v>
      </c>
      <c r="GH152">
        <v>27829.8</v>
      </c>
      <c r="GI152">
        <v>27710.8</v>
      </c>
      <c r="GJ152">
        <v>29406</v>
      </c>
      <c r="GK152">
        <v>29407.2</v>
      </c>
      <c r="GL152">
        <v>34845.3</v>
      </c>
      <c r="GM152">
        <v>36117.4</v>
      </c>
      <c r="GN152">
        <v>41412.6</v>
      </c>
      <c r="GO152">
        <v>41900.2</v>
      </c>
      <c r="GP152">
        <v>1.9597</v>
      </c>
      <c r="GQ152">
        <v>1.9011</v>
      </c>
      <c r="GR152">
        <v>0.0884533</v>
      </c>
      <c r="GS152">
        <v>0</v>
      </c>
      <c r="GT152">
        <v>25.6989</v>
      </c>
      <c r="GU152">
        <v>999.9</v>
      </c>
      <c r="GV152">
        <v>43</v>
      </c>
      <c r="GW152">
        <v>30.3</v>
      </c>
      <c r="GX152">
        <v>20.5454</v>
      </c>
      <c r="GY152">
        <v>63.9728</v>
      </c>
      <c r="GZ152">
        <v>33.6138</v>
      </c>
      <c r="HA152">
        <v>1</v>
      </c>
      <c r="HB152">
        <v>-0.0333816</v>
      </c>
      <c r="HC152">
        <v>0.582533</v>
      </c>
      <c r="HD152">
        <v>20.3834</v>
      </c>
      <c r="HE152">
        <v>5.21474</v>
      </c>
      <c r="HF152">
        <v>12.0099</v>
      </c>
      <c r="HG152">
        <v>4.98755</v>
      </c>
      <c r="HH152">
        <v>3.288</v>
      </c>
      <c r="HI152">
        <v>9999</v>
      </c>
      <c r="HJ152">
        <v>9999</v>
      </c>
      <c r="HK152">
        <v>9999</v>
      </c>
      <c r="HL152">
        <v>173.1</v>
      </c>
      <c r="HM152">
        <v>1.86708</v>
      </c>
      <c r="HN152">
        <v>1.86615</v>
      </c>
      <c r="HO152">
        <v>1.86568</v>
      </c>
      <c r="HP152">
        <v>1.86554</v>
      </c>
      <c r="HQ152">
        <v>1.86737</v>
      </c>
      <c r="HR152">
        <v>1.86995</v>
      </c>
      <c r="HS152">
        <v>1.86859</v>
      </c>
      <c r="HT152">
        <v>1.86999</v>
      </c>
      <c r="HU152">
        <v>0</v>
      </c>
      <c r="HV152">
        <v>0</v>
      </c>
      <c r="HW152">
        <v>0</v>
      </c>
      <c r="HX152">
        <v>0</v>
      </c>
      <c r="HY152" t="s">
        <v>421</v>
      </c>
      <c r="HZ152" t="s">
        <v>422</v>
      </c>
      <c r="IA152" t="s">
        <v>423</v>
      </c>
      <c r="IB152" t="s">
        <v>423</v>
      </c>
      <c r="IC152" t="s">
        <v>423</v>
      </c>
      <c r="ID152" t="s">
        <v>423</v>
      </c>
      <c r="IE152">
        <v>0</v>
      </c>
      <c r="IF152">
        <v>100</v>
      </c>
      <c r="IG152">
        <v>100</v>
      </c>
      <c r="IH152">
        <v>-2.893</v>
      </c>
      <c r="II152">
        <v>-0.08110000000000001</v>
      </c>
      <c r="IJ152">
        <v>-1.577111384215205</v>
      </c>
      <c r="IK152">
        <v>-0.002609718516926934</v>
      </c>
      <c r="IL152">
        <v>7.477057286243006E-07</v>
      </c>
      <c r="IM152">
        <v>-2.446628426827821E-10</v>
      </c>
      <c r="IN152">
        <v>-0.2036813970316619</v>
      </c>
      <c r="IO152">
        <v>-0.007460779758470672</v>
      </c>
      <c r="IP152">
        <v>0.0009378809001863145</v>
      </c>
      <c r="IQ152">
        <v>-1.681860573090938E-05</v>
      </c>
      <c r="IR152">
        <v>18</v>
      </c>
      <c r="IS152">
        <v>2242</v>
      </c>
      <c r="IT152">
        <v>1</v>
      </c>
      <c r="IU152">
        <v>24</v>
      </c>
      <c r="IV152">
        <v>2543.2</v>
      </c>
      <c r="IW152">
        <v>2543.2</v>
      </c>
      <c r="IX152">
        <v>1.50024</v>
      </c>
      <c r="IY152">
        <v>2.21558</v>
      </c>
      <c r="IZ152">
        <v>1.39648</v>
      </c>
      <c r="JA152">
        <v>2.33765</v>
      </c>
      <c r="JB152">
        <v>1.49536</v>
      </c>
      <c r="JC152">
        <v>2.35474</v>
      </c>
      <c r="JD152">
        <v>34.4864</v>
      </c>
      <c r="JE152">
        <v>14.5173</v>
      </c>
      <c r="JF152">
        <v>18</v>
      </c>
      <c r="JG152">
        <v>523.776</v>
      </c>
      <c r="JH152">
        <v>441.888</v>
      </c>
      <c r="JI152">
        <v>24.9996</v>
      </c>
      <c r="JJ152">
        <v>26.9179</v>
      </c>
      <c r="JK152">
        <v>30</v>
      </c>
      <c r="JL152">
        <v>26.8675</v>
      </c>
      <c r="JM152">
        <v>26.8045</v>
      </c>
      <c r="JN152">
        <v>30.0395</v>
      </c>
      <c r="JO152">
        <v>25.2592</v>
      </c>
      <c r="JP152">
        <v>28.6738</v>
      </c>
      <c r="JQ152">
        <v>25</v>
      </c>
      <c r="JR152">
        <v>674.0890000000001</v>
      </c>
      <c r="JS152">
        <v>15.1811</v>
      </c>
      <c r="JT152">
        <v>100.547</v>
      </c>
      <c r="JU152">
        <v>100.636</v>
      </c>
    </row>
    <row r="153" spans="1:281">
      <c r="A153">
        <v>137</v>
      </c>
      <c r="B153">
        <v>1659115158</v>
      </c>
      <c r="C153">
        <v>2799.900000095367</v>
      </c>
      <c r="D153" t="s">
        <v>698</v>
      </c>
      <c r="E153" t="s">
        <v>699</v>
      </c>
      <c r="F153">
        <v>5</v>
      </c>
      <c r="G153" t="s">
        <v>619</v>
      </c>
      <c r="H153" t="s">
        <v>416</v>
      </c>
      <c r="I153">
        <v>1659115150.232143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668.5485964887336</v>
      </c>
      <c r="AK153">
        <v>610.0781151515151</v>
      </c>
      <c r="AL153">
        <v>3.203255849771367</v>
      </c>
      <c r="AM153">
        <v>65.11702429361108</v>
      </c>
      <c r="AN153">
        <f>(AP153 - AO153 + DI153*1E3/(8.314*(DK153+273.15)) * AR153/DH153 * AQ153) * DH153/(100*CV153) * 1000/(1000 - AP153)</f>
        <v>0</v>
      </c>
      <c r="AO153">
        <v>15.13452798847719</v>
      </c>
      <c r="AP153">
        <v>23.22722909090909</v>
      </c>
      <c r="AQ153">
        <v>3.395224946646881E-05</v>
      </c>
      <c r="AR153">
        <v>88.44605130014408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417</v>
      </c>
      <c r="AY153" t="s">
        <v>417</v>
      </c>
      <c r="AZ153">
        <v>0</v>
      </c>
      <c r="BA153">
        <v>0</v>
      </c>
      <c r="BB153">
        <f>1-AZ153/BA153</f>
        <v>0</v>
      </c>
      <c r="BC153">
        <v>0</v>
      </c>
      <c r="BD153" t="s">
        <v>417</v>
      </c>
      <c r="BE153" t="s">
        <v>417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417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6</v>
      </c>
      <c r="CW153">
        <v>0.5</v>
      </c>
      <c r="CX153" t="s">
        <v>418</v>
      </c>
      <c r="CY153">
        <v>2</v>
      </c>
      <c r="CZ153" t="b">
        <v>1</v>
      </c>
      <c r="DA153">
        <v>1659115150.232143</v>
      </c>
      <c r="DB153">
        <v>572.9771428571429</v>
      </c>
      <c r="DC153">
        <v>642.3510357142857</v>
      </c>
      <c r="DD153">
        <v>23.22654285714286</v>
      </c>
      <c r="DE153">
        <v>15.12161071428571</v>
      </c>
      <c r="DF153">
        <v>575.8557499999999</v>
      </c>
      <c r="DG153">
        <v>23.30757857142857</v>
      </c>
      <c r="DH153">
        <v>500.0343571428571</v>
      </c>
      <c r="DI153">
        <v>90.71910000000001</v>
      </c>
      <c r="DJ153">
        <v>0.09998749642857144</v>
      </c>
      <c r="DK153">
        <v>27.37432857142857</v>
      </c>
      <c r="DL153">
        <v>27.14707499999999</v>
      </c>
      <c r="DM153">
        <v>999.9000000000002</v>
      </c>
      <c r="DN153">
        <v>0</v>
      </c>
      <c r="DO153">
        <v>0</v>
      </c>
      <c r="DP153">
        <v>10000.3775</v>
      </c>
      <c r="DQ153">
        <v>0</v>
      </c>
      <c r="DR153">
        <v>7.475599999999998</v>
      </c>
      <c r="DS153">
        <v>-69.37402142857142</v>
      </c>
      <c r="DT153">
        <v>586.6018214285714</v>
      </c>
      <c r="DU153">
        <v>652.2137142857143</v>
      </c>
      <c r="DV153">
        <v>8.104938571428571</v>
      </c>
      <c r="DW153">
        <v>642.3510357142857</v>
      </c>
      <c r="DX153">
        <v>15.12161071428571</v>
      </c>
      <c r="DY153">
        <v>2.107091071428572</v>
      </c>
      <c r="DZ153">
        <v>1.371818571428572</v>
      </c>
      <c r="EA153">
        <v>18.27289285714286</v>
      </c>
      <c r="EB153">
        <v>11.60964642857143</v>
      </c>
      <c r="EC153">
        <v>2000.01</v>
      </c>
      <c r="ED153">
        <v>0.9799963571428574</v>
      </c>
      <c r="EE153">
        <v>0.02000334285714286</v>
      </c>
      <c r="EF153">
        <v>0</v>
      </c>
      <c r="EG153">
        <v>816.2267142857143</v>
      </c>
      <c r="EH153">
        <v>5.00097</v>
      </c>
      <c r="EI153">
        <v>16335.88571428571</v>
      </c>
      <c r="EJ153">
        <v>16707.62857142857</v>
      </c>
      <c r="EK153">
        <v>39.25</v>
      </c>
      <c r="EL153">
        <v>39.625</v>
      </c>
      <c r="EM153">
        <v>39.125</v>
      </c>
      <c r="EN153">
        <v>39.375</v>
      </c>
      <c r="EO153">
        <v>39.81199999999999</v>
      </c>
      <c r="EP153">
        <v>1955.1</v>
      </c>
      <c r="EQ153">
        <v>39.91</v>
      </c>
      <c r="ER153">
        <v>0</v>
      </c>
      <c r="ES153">
        <v>1659115158.2</v>
      </c>
      <c r="ET153">
        <v>0</v>
      </c>
      <c r="EU153">
        <v>816.2858</v>
      </c>
      <c r="EV153">
        <v>11.8425384508954</v>
      </c>
      <c r="EW153">
        <v>241.8538461373387</v>
      </c>
      <c r="EX153">
        <v>16339.128</v>
      </c>
      <c r="EY153">
        <v>15</v>
      </c>
      <c r="EZ153">
        <v>0</v>
      </c>
      <c r="FA153" t="s">
        <v>419</v>
      </c>
      <c r="FB153">
        <v>1658962562</v>
      </c>
      <c r="FC153">
        <v>1658962559</v>
      </c>
      <c r="FD153">
        <v>0</v>
      </c>
      <c r="FE153">
        <v>0.025</v>
      </c>
      <c r="FF153">
        <v>-0.013</v>
      </c>
      <c r="FG153">
        <v>-1.97</v>
      </c>
      <c r="FH153">
        <v>-0.111</v>
      </c>
      <c r="FI153">
        <v>420</v>
      </c>
      <c r="FJ153">
        <v>18</v>
      </c>
      <c r="FK153">
        <v>0.6899999999999999</v>
      </c>
      <c r="FL153">
        <v>0.5</v>
      </c>
      <c r="FM153">
        <v>-68.96407804878049</v>
      </c>
      <c r="FN153">
        <v>-8.291048780487998</v>
      </c>
      <c r="FO153">
        <v>0.8360386525409786</v>
      </c>
      <c r="FP153">
        <v>0</v>
      </c>
      <c r="FQ153">
        <v>815.5013823529413</v>
      </c>
      <c r="FR153">
        <v>13.86877005628252</v>
      </c>
      <c r="FS153">
        <v>1.393742001078742</v>
      </c>
      <c r="FT153">
        <v>0</v>
      </c>
      <c r="FU153">
        <v>8.109763170731707</v>
      </c>
      <c r="FV153">
        <v>-0.1195007665505258</v>
      </c>
      <c r="FW153">
        <v>0.01239202033549195</v>
      </c>
      <c r="FX153">
        <v>0</v>
      </c>
      <c r="FY153">
        <v>0</v>
      </c>
      <c r="FZ153">
        <v>3</v>
      </c>
      <c r="GA153" t="s">
        <v>462</v>
      </c>
      <c r="GB153">
        <v>2.98319</v>
      </c>
      <c r="GC153">
        <v>2.71641</v>
      </c>
      <c r="GD153">
        <v>0.122857</v>
      </c>
      <c r="GE153">
        <v>0.13099</v>
      </c>
      <c r="GF153">
        <v>0.105287</v>
      </c>
      <c r="GG153">
        <v>0.07624019999999999</v>
      </c>
      <c r="GH153">
        <v>27749.8</v>
      </c>
      <c r="GI153">
        <v>27630.9</v>
      </c>
      <c r="GJ153">
        <v>29405.4</v>
      </c>
      <c r="GK153">
        <v>29407</v>
      </c>
      <c r="GL153">
        <v>34844.1</v>
      </c>
      <c r="GM153">
        <v>36116.7</v>
      </c>
      <c r="GN153">
        <v>41411.9</v>
      </c>
      <c r="GO153">
        <v>41900.1</v>
      </c>
      <c r="GP153">
        <v>1.9601</v>
      </c>
      <c r="GQ153">
        <v>1.90062</v>
      </c>
      <c r="GR153">
        <v>0.08795409999999999</v>
      </c>
      <c r="GS153">
        <v>0</v>
      </c>
      <c r="GT153">
        <v>25.698</v>
      </c>
      <c r="GU153">
        <v>999.9</v>
      </c>
      <c r="GV153">
        <v>43</v>
      </c>
      <c r="GW153">
        <v>30.3</v>
      </c>
      <c r="GX153">
        <v>20.5438</v>
      </c>
      <c r="GY153">
        <v>63.9728</v>
      </c>
      <c r="GZ153">
        <v>33.2212</v>
      </c>
      <c r="HA153">
        <v>1</v>
      </c>
      <c r="HB153">
        <v>-0.0333613</v>
      </c>
      <c r="HC153">
        <v>0.579425</v>
      </c>
      <c r="HD153">
        <v>20.3836</v>
      </c>
      <c r="HE153">
        <v>5.21594</v>
      </c>
      <c r="HF153">
        <v>12.0099</v>
      </c>
      <c r="HG153">
        <v>4.98815</v>
      </c>
      <c r="HH153">
        <v>3.28835</v>
      </c>
      <c r="HI153">
        <v>9999</v>
      </c>
      <c r="HJ153">
        <v>9999</v>
      </c>
      <c r="HK153">
        <v>9999</v>
      </c>
      <c r="HL153">
        <v>173.1</v>
      </c>
      <c r="HM153">
        <v>1.86708</v>
      </c>
      <c r="HN153">
        <v>1.86615</v>
      </c>
      <c r="HO153">
        <v>1.86567</v>
      </c>
      <c r="HP153">
        <v>1.86554</v>
      </c>
      <c r="HQ153">
        <v>1.86737</v>
      </c>
      <c r="HR153">
        <v>1.86993</v>
      </c>
      <c r="HS153">
        <v>1.86858</v>
      </c>
      <c r="HT153">
        <v>1.86999</v>
      </c>
      <c r="HU153">
        <v>0</v>
      </c>
      <c r="HV153">
        <v>0</v>
      </c>
      <c r="HW153">
        <v>0</v>
      </c>
      <c r="HX153">
        <v>0</v>
      </c>
      <c r="HY153" t="s">
        <v>421</v>
      </c>
      <c r="HZ153" t="s">
        <v>422</v>
      </c>
      <c r="IA153" t="s">
        <v>423</v>
      </c>
      <c r="IB153" t="s">
        <v>423</v>
      </c>
      <c r="IC153" t="s">
        <v>423</v>
      </c>
      <c r="ID153" t="s">
        <v>423</v>
      </c>
      <c r="IE153">
        <v>0</v>
      </c>
      <c r="IF153">
        <v>100</v>
      </c>
      <c r="IG153">
        <v>100</v>
      </c>
      <c r="IH153">
        <v>-2.927</v>
      </c>
      <c r="II153">
        <v>-0.08110000000000001</v>
      </c>
      <c r="IJ153">
        <v>-1.577111384215205</v>
      </c>
      <c r="IK153">
        <v>-0.002609718516926934</v>
      </c>
      <c r="IL153">
        <v>7.477057286243006E-07</v>
      </c>
      <c r="IM153">
        <v>-2.446628426827821E-10</v>
      </c>
      <c r="IN153">
        <v>-0.2036813970316619</v>
      </c>
      <c r="IO153">
        <v>-0.007460779758470672</v>
      </c>
      <c r="IP153">
        <v>0.0009378809001863145</v>
      </c>
      <c r="IQ153">
        <v>-1.681860573090938E-05</v>
      </c>
      <c r="IR153">
        <v>18</v>
      </c>
      <c r="IS153">
        <v>2242</v>
      </c>
      <c r="IT153">
        <v>1</v>
      </c>
      <c r="IU153">
        <v>24</v>
      </c>
      <c r="IV153">
        <v>2543.3</v>
      </c>
      <c r="IW153">
        <v>2543.3</v>
      </c>
      <c r="IX153">
        <v>1.53564</v>
      </c>
      <c r="IY153">
        <v>2.21802</v>
      </c>
      <c r="IZ153">
        <v>1.39648</v>
      </c>
      <c r="JA153">
        <v>2.33643</v>
      </c>
      <c r="JB153">
        <v>1.49536</v>
      </c>
      <c r="JC153">
        <v>2.40112</v>
      </c>
      <c r="JD153">
        <v>34.4864</v>
      </c>
      <c r="JE153">
        <v>14.5261</v>
      </c>
      <c r="JF153">
        <v>18</v>
      </c>
      <c r="JG153">
        <v>524.0599999999999</v>
      </c>
      <c r="JH153">
        <v>441.606</v>
      </c>
      <c r="JI153">
        <v>24.9994</v>
      </c>
      <c r="JJ153">
        <v>26.919</v>
      </c>
      <c r="JK153">
        <v>30.0001</v>
      </c>
      <c r="JL153">
        <v>26.8697</v>
      </c>
      <c r="JM153">
        <v>26.8054</v>
      </c>
      <c r="JN153">
        <v>30.7447</v>
      </c>
      <c r="JO153">
        <v>25.2592</v>
      </c>
      <c r="JP153">
        <v>28.6738</v>
      </c>
      <c r="JQ153">
        <v>25</v>
      </c>
      <c r="JR153">
        <v>687.449</v>
      </c>
      <c r="JS153">
        <v>15.1786</v>
      </c>
      <c r="JT153">
        <v>100.545</v>
      </c>
      <c r="JU153">
        <v>100.635</v>
      </c>
    </row>
    <row r="154" spans="1:281">
      <c r="A154">
        <v>138</v>
      </c>
      <c r="B154">
        <v>1659115163</v>
      </c>
      <c r="C154">
        <v>2804.900000095367</v>
      </c>
      <c r="D154" t="s">
        <v>700</v>
      </c>
      <c r="E154" t="s">
        <v>701</v>
      </c>
      <c r="F154">
        <v>5</v>
      </c>
      <c r="G154" t="s">
        <v>619</v>
      </c>
      <c r="H154" t="s">
        <v>416</v>
      </c>
      <c r="I154">
        <v>1659115155.518518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687.2878504625285</v>
      </c>
      <c r="AK154">
        <v>626.9708909090908</v>
      </c>
      <c r="AL154">
        <v>3.406931754049059</v>
      </c>
      <c r="AM154">
        <v>65.11702429361108</v>
      </c>
      <c r="AN154">
        <f>(AP154 - AO154 + DI154*1E3/(8.314*(DK154+273.15)) * AR154/DH154 * AQ154) * DH154/(100*CV154) * 1000/(1000 - AP154)</f>
        <v>0</v>
      </c>
      <c r="AO154">
        <v>15.13491087718244</v>
      </c>
      <c r="AP154">
        <v>23.22288484848484</v>
      </c>
      <c r="AQ154">
        <v>-3.953469244910677E-05</v>
      </c>
      <c r="AR154">
        <v>88.44605130014408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417</v>
      </c>
      <c r="AY154" t="s">
        <v>417</v>
      </c>
      <c r="AZ154">
        <v>0</v>
      </c>
      <c r="BA154">
        <v>0</v>
      </c>
      <c r="BB154">
        <f>1-AZ154/BA154</f>
        <v>0</v>
      </c>
      <c r="BC154">
        <v>0</v>
      </c>
      <c r="BD154" t="s">
        <v>417</v>
      </c>
      <c r="BE154" t="s">
        <v>417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417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6</v>
      </c>
      <c r="CW154">
        <v>0.5</v>
      </c>
      <c r="CX154" t="s">
        <v>418</v>
      </c>
      <c r="CY154">
        <v>2</v>
      </c>
      <c r="CZ154" t="b">
        <v>1</v>
      </c>
      <c r="DA154">
        <v>1659115155.518518</v>
      </c>
      <c r="DB154">
        <v>589.8103703703704</v>
      </c>
      <c r="DC154">
        <v>660.2593703703702</v>
      </c>
      <c r="DD154">
        <v>23.22528888888889</v>
      </c>
      <c r="DE154">
        <v>15.12967777777778</v>
      </c>
      <c r="DF154">
        <v>592.7225185185185</v>
      </c>
      <c r="DG154">
        <v>23.30632962962963</v>
      </c>
      <c r="DH154">
        <v>500.0458518518518</v>
      </c>
      <c r="DI154">
        <v>90.71833333333332</v>
      </c>
      <c r="DJ154">
        <v>0.09998086666666665</v>
      </c>
      <c r="DK154">
        <v>27.37066666666667</v>
      </c>
      <c r="DL154">
        <v>27.14045185185185</v>
      </c>
      <c r="DM154">
        <v>999.9000000000001</v>
      </c>
      <c r="DN154">
        <v>0</v>
      </c>
      <c r="DO154">
        <v>0</v>
      </c>
      <c r="DP154">
        <v>10011.57666666667</v>
      </c>
      <c r="DQ154">
        <v>0</v>
      </c>
      <c r="DR154">
        <v>7.475599999999998</v>
      </c>
      <c r="DS154">
        <v>-70.44914074074075</v>
      </c>
      <c r="DT154">
        <v>603.8346296296296</v>
      </c>
      <c r="DU154">
        <v>670.4025555555554</v>
      </c>
      <c r="DV154">
        <v>8.095618518518519</v>
      </c>
      <c r="DW154">
        <v>660.2593703703702</v>
      </c>
      <c r="DX154">
        <v>15.12967777777778</v>
      </c>
      <c r="DY154">
        <v>2.106959259259259</v>
      </c>
      <c r="DZ154">
        <v>1.372539629629629</v>
      </c>
      <c r="EA154">
        <v>18.2718962962963</v>
      </c>
      <c r="EB154">
        <v>11.61758518518518</v>
      </c>
      <c r="EC154">
        <v>2000.001851851851</v>
      </c>
      <c r="ED154">
        <v>0.9799961111111112</v>
      </c>
      <c r="EE154">
        <v>0.02000358888888889</v>
      </c>
      <c r="EF154">
        <v>0</v>
      </c>
      <c r="EG154">
        <v>817.0812962962964</v>
      </c>
      <c r="EH154">
        <v>5.00097</v>
      </c>
      <c r="EI154">
        <v>16355</v>
      </c>
      <c r="EJ154">
        <v>16707.56296296297</v>
      </c>
      <c r="EK154">
        <v>39.24533333333333</v>
      </c>
      <c r="EL154">
        <v>39.625</v>
      </c>
      <c r="EM154">
        <v>39.125</v>
      </c>
      <c r="EN154">
        <v>39.375</v>
      </c>
      <c r="EO154">
        <v>39.81199999999999</v>
      </c>
      <c r="EP154">
        <v>1955.091851851852</v>
      </c>
      <c r="EQ154">
        <v>39.91</v>
      </c>
      <c r="ER154">
        <v>0</v>
      </c>
      <c r="ES154">
        <v>1659115163</v>
      </c>
      <c r="ET154">
        <v>0</v>
      </c>
      <c r="EU154">
        <v>817.07592</v>
      </c>
      <c r="EV154">
        <v>8.047153831860697</v>
      </c>
      <c r="EW154">
        <v>180.2692304706536</v>
      </c>
      <c r="EX154">
        <v>16355.808</v>
      </c>
      <c r="EY154">
        <v>15</v>
      </c>
      <c r="EZ154">
        <v>0</v>
      </c>
      <c r="FA154" t="s">
        <v>419</v>
      </c>
      <c r="FB154">
        <v>1658962562</v>
      </c>
      <c r="FC154">
        <v>1658962559</v>
      </c>
      <c r="FD154">
        <v>0</v>
      </c>
      <c r="FE154">
        <v>0.025</v>
      </c>
      <c r="FF154">
        <v>-0.013</v>
      </c>
      <c r="FG154">
        <v>-1.97</v>
      </c>
      <c r="FH154">
        <v>-0.111</v>
      </c>
      <c r="FI154">
        <v>420</v>
      </c>
      <c r="FJ154">
        <v>18</v>
      </c>
      <c r="FK154">
        <v>0.6899999999999999</v>
      </c>
      <c r="FL154">
        <v>0.5</v>
      </c>
      <c r="FM154">
        <v>-69.9574756097561</v>
      </c>
      <c r="FN154">
        <v>-11.37271986062718</v>
      </c>
      <c r="FO154">
        <v>1.195396344677583</v>
      </c>
      <c r="FP154">
        <v>0</v>
      </c>
      <c r="FQ154">
        <v>816.4593529411765</v>
      </c>
      <c r="FR154">
        <v>10.14331549404654</v>
      </c>
      <c r="FS154">
        <v>1.040633372811479</v>
      </c>
      <c r="FT154">
        <v>0</v>
      </c>
      <c r="FU154">
        <v>8.101719999999998</v>
      </c>
      <c r="FV154">
        <v>-0.1095771428571524</v>
      </c>
      <c r="FW154">
        <v>0.01159248999957505</v>
      </c>
      <c r="FX154">
        <v>0</v>
      </c>
      <c r="FY154">
        <v>0</v>
      </c>
      <c r="FZ154">
        <v>3</v>
      </c>
      <c r="GA154" t="s">
        <v>462</v>
      </c>
      <c r="GB154">
        <v>2.98257</v>
      </c>
      <c r="GC154">
        <v>2.71566</v>
      </c>
      <c r="GD154">
        <v>0.125225</v>
      </c>
      <c r="GE154">
        <v>0.133354</v>
      </c>
      <c r="GF154">
        <v>0.105272</v>
      </c>
      <c r="GG154">
        <v>0.0762396</v>
      </c>
      <c r="GH154">
        <v>27675.1</v>
      </c>
      <c r="GI154">
        <v>27555.9</v>
      </c>
      <c r="GJ154">
        <v>29405.7</v>
      </c>
      <c r="GK154">
        <v>29407.1</v>
      </c>
      <c r="GL154">
        <v>34845.2</v>
      </c>
      <c r="GM154">
        <v>36116.9</v>
      </c>
      <c r="GN154">
        <v>41412.4</v>
      </c>
      <c r="GO154">
        <v>41900.2</v>
      </c>
      <c r="GP154">
        <v>1.95998</v>
      </c>
      <c r="GQ154">
        <v>1.90075</v>
      </c>
      <c r="GR154">
        <v>0.08741019999999999</v>
      </c>
      <c r="GS154">
        <v>0</v>
      </c>
      <c r="GT154">
        <v>25.6967</v>
      </c>
      <c r="GU154">
        <v>999.9</v>
      </c>
      <c r="GV154">
        <v>42.9</v>
      </c>
      <c r="GW154">
        <v>30.3</v>
      </c>
      <c r="GX154">
        <v>20.4966</v>
      </c>
      <c r="GY154">
        <v>63.9228</v>
      </c>
      <c r="GZ154">
        <v>33.774</v>
      </c>
      <c r="HA154">
        <v>1</v>
      </c>
      <c r="HB154">
        <v>-0.033313</v>
      </c>
      <c r="HC154">
        <v>0.576329</v>
      </c>
      <c r="HD154">
        <v>20.3839</v>
      </c>
      <c r="HE154">
        <v>5.21699</v>
      </c>
      <c r="HF154">
        <v>12.0099</v>
      </c>
      <c r="HG154">
        <v>4.98865</v>
      </c>
      <c r="HH154">
        <v>3.2885</v>
      </c>
      <c r="HI154">
        <v>9999</v>
      </c>
      <c r="HJ154">
        <v>9999</v>
      </c>
      <c r="HK154">
        <v>9999</v>
      </c>
      <c r="HL154">
        <v>173.1</v>
      </c>
      <c r="HM154">
        <v>1.8671</v>
      </c>
      <c r="HN154">
        <v>1.86615</v>
      </c>
      <c r="HO154">
        <v>1.86569</v>
      </c>
      <c r="HP154">
        <v>1.86556</v>
      </c>
      <c r="HQ154">
        <v>1.86737</v>
      </c>
      <c r="HR154">
        <v>1.86994</v>
      </c>
      <c r="HS154">
        <v>1.86859</v>
      </c>
      <c r="HT154">
        <v>1.87002</v>
      </c>
      <c r="HU154">
        <v>0</v>
      </c>
      <c r="HV154">
        <v>0</v>
      </c>
      <c r="HW154">
        <v>0</v>
      </c>
      <c r="HX154">
        <v>0</v>
      </c>
      <c r="HY154" t="s">
        <v>421</v>
      </c>
      <c r="HZ154" t="s">
        <v>422</v>
      </c>
      <c r="IA154" t="s">
        <v>423</v>
      </c>
      <c r="IB154" t="s">
        <v>423</v>
      </c>
      <c r="IC154" t="s">
        <v>423</v>
      </c>
      <c r="ID154" t="s">
        <v>423</v>
      </c>
      <c r="IE154">
        <v>0</v>
      </c>
      <c r="IF154">
        <v>100</v>
      </c>
      <c r="IG154">
        <v>100</v>
      </c>
      <c r="IH154">
        <v>-2.96</v>
      </c>
      <c r="II154">
        <v>-0.081</v>
      </c>
      <c r="IJ154">
        <v>-1.577111384215205</v>
      </c>
      <c r="IK154">
        <v>-0.002609718516926934</v>
      </c>
      <c r="IL154">
        <v>7.477057286243006E-07</v>
      </c>
      <c r="IM154">
        <v>-2.446628426827821E-10</v>
      </c>
      <c r="IN154">
        <v>-0.2036813970316619</v>
      </c>
      <c r="IO154">
        <v>-0.007460779758470672</v>
      </c>
      <c r="IP154">
        <v>0.0009378809001863145</v>
      </c>
      <c r="IQ154">
        <v>-1.681860573090938E-05</v>
      </c>
      <c r="IR154">
        <v>18</v>
      </c>
      <c r="IS154">
        <v>2242</v>
      </c>
      <c r="IT154">
        <v>1</v>
      </c>
      <c r="IU154">
        <v>24</v>
      </c>
      <c r="IV154">
        <v>2543.3</v>
      </c>
      <c r="IW154">
        <v>2543.4</v>
      </c>
      <c r="IX154">
        <v>1.56616</v>
      </c>
      <c r="IY154">
        <v>2.21558</v>
      </c>
      <c r="IZ154">
        <v>1.39648</v>
      </c>
      <c r="JA154">
        <v>2.33643</v>
      </c>
      <c r="JB154">
        <v>1.49536</v>
      </c>
      <c r="JC154">
        <v>2.33276</v>
      </c>
      <c r="JD154">
        <v>34.5092</v>
      </c>
      <c r="JE154">
        <v>14.491</v>
      </c>
      <c r="JF154">
        <v>18</v>
      </c>
      <c r="JG154">
        <v>523.978</v>
      </c>
      <c r="JH154">
        <v>441.693</v>
      </c>
      <c r="JI154">
        <v>24.9993</v>
      </c>
      <c r="JJ154">
        <v>26.9202</v>
      </c>
      <c r="JK154">
        <v>30.0001</v>
      </c>
      <c r="JL154">
        <v>26.8697</v>
      </c>
      <c r="JM154">
        <v>26.8067</v>
      </c>
      <c r="JN154">
        <v>31.3485</v>
      </c>
      <c r="JO154">
        <v>25.2592</v>
      </c>
      <c r="JP154">
        <v>28.6738</v>
      </c>
      <c r="JQ154">
        <v>25</v>
      </c>
      <c r="JR154">
        <v>707.492</v>
      </c>
      <c r="JS154">
        <v>15.1858</v>
      </c>
      <c r="JT154">
        <v>100.547</v>
      </c>
      <c r="JU154">
        <v>100.635</v>
      </c>
    </row>
    <row r="155" spans="1:281">
      <c r="A155">
        <v>139</v>
      </c>
      <c r="B155">
        <v>1659115168</v>
      </c>
      <c r="C155">
        <v>2809.900000095367</v>
      </c>
      <c r="D155" t="s">
        <v>702</v>
      </c>
      <c r="E155" t="s">
        <v>703</v>
      </c>
      <c r="F155">
        <v>5</v>
      </c>
      <c r="G155" t="s">
        <v>619</v>
      </c>
      <c r="H155" t="s">
        <v>416</v>
      </c>
      <c r="I155">
        <v>1659115160.232143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703.7606669346504</v>
      </c>
      <c r="AK155">
        <v>643.7081212121212</v>
      </c>
      <c r="AL155">
        <v>3.326963598640401</v>
      </c>
      <c r="AM155">
        <v>65.11702429361108</v>
      </c>
      <c r="AN155">
        <f>(AP155 - AO155 + DI155*1E3/(8.314*(DK155+273.15)) * AR155/DH155 * AQ155) * DH155/(100*CV155) * 1000/(1000 - AP155)</f>
        <v>0</v>
      </c>
      <c r="AO155">
        <v>15.13527994026893</v>
      </c>
      <c r="AP155">
        <v>23.21763939393938</v>
      </c>
      <c r="AQ155">
        <v>-4.035871919027621E-05</v>
      </c>
      <c r="AR155">
        <v>88.44605130014408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417</v>
      </c>
      <c r="AY155" t="s">
        <v>417</v>
      </c>
      <c r="AZ155">
        <v>0</v>
      </c>
      <c r="BA155">
        <v>0</v>
      </c>
      <c r="BB155">
        <f>1-AZ155/BA155</f>
        <v>0</v>
      </c>
      <c r="BC155">
        <v>0</v>
      </c>
      <c r="BD155" t="s">
        <v>417</v>
      </c>
      <c r="BE155" t="s">
        <v>417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417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6</v>
      </c>
      <c r="CW155">
        <v>0.5</v>
      </c>
      <c r="CX155" t="s">
        <v>418</v>
      </c>
      <c r="CY155">
        <v>2</v>
      </c>
      <c r="CZ155" t="b">
        <v>1</v>
      </c>
      <c r="DA155">
        <v>1659115160.232143</v>
      </c>
      <c r="DB155">
        <v>605.0290714285713</v>
      </c>
      <c r="DC155">
        <v>676.1996785714285</v>
      </c>
      <c r="DD155">
        <v>23.22401785714286</v>
      </c>
      <c r="DE155">
        <v>15.13477142857143</v>
      </c>
      <c r="DF155">
        <v>607.9711785714287</v>
      </c>
      <c r="DG155">
        <v>23.30507857142858</v>
      </c>
      <c r="DH155">
        <v>500.0577857142857</v>
      </c>
      <c r="DI155">
        <v>90.71840357142857</v>
      </c>
      <c r="DJ155">
        <v>0.1000461142857143</v>
      </c>
      <c r="DK155">
        <v>27.36835</v>
      </c>
      <c r="DL155">
        <v>27.13438928571428</v>
      </c>
      <c r="DM155">
        <v>999.9000000000002</v>
      </c>
      <c r="DN155">
        <v>0</v>
      </c>
      <c r="DO155">
        <v>0</v>
      </c>
      <c r="DP155">
        <v>10013.54892857143</v>
      </c>
      <c r="DQ155">
        <v>0</v>
      </c>
      <c r="DR155">
        <v>7.475599999999998</v>
      </c>
      <c r="DS155">
        <v>-71.17078928571429</v>
      </c>
      <c r="DT155">
        <v>619.4142857142858</v>
      </c>
      <c r="DU155">
        <v>686.5911428571428</v>
      </c>
      <c r="DV155">
        <v>8.089245714285713</v>
      </c>
      <c r="DW155">
        <v>676.1996785714285</v>
      </c>
      <c r="DX155">
        <v>15.13477142857143</v>
      </c>
      <c r="DY155">
        <v>2.106845357142857</v>
      </c>
      <c r="DZ155">
        <v>1.373002857142857</v>
      </c>
      <c r="EA155">
        <v>18.27103571428571</v>
      </c>
      <c r="EB155">
        <v>11.62269642857143</v>
      </c>
      <c r="EC155">
        <v>2000.003214285714</v>
      </c>
      <c r="ED155">
        <v>0.9799960357142858</v>
      </c>
      <c r="EE155">
        <v>0.02000366428571429</v>
      </c>
      <c r="EF155">
        <v>0</v>
      </c>
      <c r="EG155">
        <v>817.5249285714287</v>
      </c>
      <c r="EH155">
        <v>5.00097</v>
      </c>
      <c r="EI155">
        <v>16367.00357142857</v>
      </c>
      <c r="EJ155">
        <v>16707.57857142857</v>
      </c>
      <c r="EK155">
        <v>39.23199999999999</v>
      </c>
      <c r="EL155">
        <v>39.625</v>
      </c>
      <c r="EM155">
        <v>39.125</v>
      </c>
      <c r="EN155">
        <v>39.375</v>
      </c>
      <c r="EO155">
        <v>39.81199999999999</v>
      </c>
      <c r="EP155">
        <v>1955.093214285714</v>
      </c>
      <c r="EQ155">
        <v>39.91</v>
      </c>
      <c r="ER155">
        <v>0</v>
      </c>
      <c r="ES155">
        <v>1659115167.8</v>
      </c>
      <c r="ET155">
        <v>0</v>
      </c>
      <c r="EU155">
        <v>817.5967199999999</v>
      </c>
      <c r="EV155">
        <v>5.160384630417709</v>
      </c>
      <c r="EW155">
        <v>123.6384616798224</v>
      </c>
      <c r="EX155">
        <v>16368.052</v>
      </c>
      <c r="EY155">
        <v>15</v>
      </c>
      <c r="EZ155">
        <v>0</v>
      </c>
      <c r="FA155" t="s">
        <v>419</v>
      </c>
      <c r="FB155">
        <v>1658962562</v>
      </c>
      <c r="FC155">
        <v>1658962559</v>
      </c>
      <c r="FD155">
        <v>0</v>
      </c>
      <c r="FE155">
        <v>0.025</v>
      </c>
      <c r="FF155">
        <v>-0.013</v>
      </c>
      <c r="FG155">
        <v>-1.97</v>
      </c>
      <c r="FH155">
        <v>-0.111</v>
      </c>
      <c r="FI155">
        <v>420</v>
      </c>
      <c r="FJ155">
        <v>18</v>
      </c>
      <c r="FK155">
        <v>0.6899999999999999</v>
      </c>
      <c r="FL155">
        <v>0.5</v>
      </c>
      <c r="FM155">
        <v>-70.5863219512195</v>
      </c>
      <c r="FN155">
        <v>-10.8787965156794</v>
      </c>
      <c r="FO155">
        <v>1.162122554830157</v>
      </c>
      <c r="FP155">
        <v>0</v>
      </c>
      <c r="FQ155">
        <v>817.0889411764707</v>
      </c>
      <c r="FR155">
        <v>7.47449961929915</v>
      </c>
      <c r="FS155">
        <v>0.791590466799605</v>
      </c>
      <c r="FT155">
        <v>0</v>
      </c>
      <c r="FU155">
        <v>8.095500243902439</v>
      </c>
      <c r="FV155">
        <v>-0.08904752613239444</v>
      </c>
      <c r="FW155">
        <v>0.009858545998716283</v>
      </c>
      <c r="FX155">
        <v>1</v>
      </c>
      <c r="FY155">
        <v>1</v>
      </c>
      <c r="FZ155">
        <v>3</v>
      </c>
      <c r="GA155" t="s">
        <v>426</v>
      </c>
      <c r="GB155">
        <v>2.98301</v>
      </c>
      <c r="GC155">
        <v>2.71558</v>
      </c>
      <c r="GD155">
        <v>0.127527</v>
      </c>
      <c r="GE155">
        <v>0.135515</v>
      </c>
      <c r="GF155">
        <v>0.105257</v>
      </c>
      <c r="GG155">
        <v>0.0762438</v>
      </c>
      <c r="GH155">
        <v>27602.8</v>
      </c>
      <c r="GI155">
        <v>27487.3</v>
      </c>
      <c r="GJ155">
        <v>29406.2</v>
      </c>
      <c r="GK155">
        <v>29407.2</v>
      </c>
      <c r="GL155">
        <v>34846.5</v>
      </c>
      <c r="GM155">
        <v>36116.6</v>
      </c>
      <c r="GN155">
        <v>41413.2</v>
      </c>
      <c r="GO155">
        <v>41900.1</v>
      </c>
      <c r="GP155">
        <v>1.95985</v>
      </c>
      <c r="GQ155">
        <v>1.90082</v>
      </c>
      <c r="GR155">
        <v>0.087671</v>
      </c>
      <c r="GS155">
        <v>0</v>
      </c>
      <c r="GT155">
        <v>25.6942</v>
      </c>
      <c r="GU155">
        <v>999.9</v>
      </c>
      <c r="GV155">
        <v>42.9</v>
      </c>
      <c r="GW155">
        <v>30.3</v>
      </c>
      <c r="GX155">
        <v>20.4975</v>
      </c>
      <c r="GY155">
        <v>63.6928</v>
      </c>
      <c r="GZ155">
        <v>33.129</v>
      </c>
      <c r="HA155">
        <v>1</v>
      </c>
      <c r="HB155">
        <v>-0.0332774</v>
      </c>
      <c r="HC155">
        <v>0.572584</v>
      </c>
      <c r="HD155">
        <v>20.3839</v>
      </c>
      <c r="HE155">
        <v>5.21639</v>
      </c>
      <c r="HF155">
        <v>12.0099</v>
      </c>
      <c r="HG155">
        <v>4.98835</v>
      </c>
      <c r="HH155">
        <v>3.2885</v>
      </c>
      <c r="HI155">
        <v>9999</v>
      </c>
      <c r="HJ155">
        <v>9999</v>
      </c>
      <c r="HK155">
        <v>9999</v>
      </c>
      <c r="HL155">
        <v>173.1</v>
      </c>
      <c r="HM155">
        <v>1.86711</v>
      </c>
      <c r="HN155">
        <v>1.86615</v>
      </c>
      <c r="HO155">
        <v>1.86569</v>
      </c>
      <c r="HP155">
        <v>1.86555</v>
      </c>
      <c r="HQ155">
        <v>1.86737</v>
      </c>
      <c r="HR155">
        <v>1.86991</v>
      </c>
      <c r="HS155">
        <v>1.86859</v>
      </c>
      <c r="HT155">
        <v>1.86999</v>
      </c>
      <c r="HU155">
        <v>0</v>
      </c>
      <c r="HV155">
        <v>0</v>
      </c>
      <c r="HW155">
        <v>0</v>
      </c>
      <c r="HX155">
        <v>0</v>
      </c>
      <c r="HY155" t="s">
        <v>421</v>
      </c>
      <c r="HZ155" t="s">
        <v>422</v>
      </c>
      <c r="IA155" t="s">
        <v>423</v>
      </c>
      <c r="IB155" t="s">
        <v>423</v>
      </c>
      <c r="IC155" t="s">
        <v>423</v>
      </c>
      <c r="ID155" t="s">
        <v>423</v>
      </c>
      <c r="IE155">
        <v>0</v>
      </c>
      <c r="IF155">
        <v>100</v>
      </c>
      <c r="IG155">
        <v>100</v>
      </c>
      <c r="IH155">
        <v>-2.993</v>
      </c>
      <c r="II155">
        <v>-0.08119999999999999</v>
      </c>
      <c r="IJ155">
        <v>-1.577111384215205</v>
      </c>
      <c r="IK155">
        <v>-0.002609718516926934</v>
      </c>
      <c r="IL155">
        <v>7.477057286243006E-07</v>
      </c>
      <c r="IM155">
        <v>-2.446628426827821E-10</v>
      </c>
      <c r="IN155">
        <v>-0.2036813970316619</v>
      </c>
      <c r="IO155">
        <v>-0.007460779758470672</v>
      </c>
      <c r="IP155">
        <v>0.0009378809001863145</v>
      </c>
      <c r="IQ155">
        <v>-1.681860573090938E-05</v>
      </c>
      <c r="IR155">
        <v>18</v>
      </c>
      <c r="IS155">
        <v>2242</v>
      </c>
      <c r="IT155">
        <v>1</v>
      </c>
      <c r="IU155">
        <v>24</v>
      </c>
      <c r="IV155">
        <v>2543.4</v>
      </c>
      <c r="IW155">
        <v>2543.5</v>
      </c>
      <c r="IX155">
        <v>1.59424</v>
      </c>
      <c r="IY155">
        <v>2.21924</v>
      </c>
      <c r="IZ155">
        <v>1.39648</v>
      </c>
      <c r="JA155">
        <v>2.33765</v>
      </c>
      <c r="JB155">
        <v>1.49536</v>
      </c>
      <c r="JC155">
        <v>2.3999</v>
      </c>
      <c r="JD155">
        <v>34.5092</v>
      </c>
      <c r="JE155">
        <v>14.5261</v>
      </c>
      <c r="JF155">
        <v>18</v>
      </c>
      <c r="JG155">
        <v>523.895</v>
      </c>
      <c r="JH155">
        <v>441.739</v>
      </c>
      <c r="JI155">
        <v>24.9992</v>
      </c>
      <c r="JJ155">
        <v>26.9202</v>
      </c>
      <c r="JK155">
        <v>30.0001</v>
      </c>
      <c r="JL155">
        <v>26.8697</v>
      </c>
      <c r="JM155">
        <v>26.8067</v>
      </c>
      <c r="JN155">
        <v>31.91</v>
      </c>
      <c r="JO155">
        <v>25.2592</v>
      </c>
      <c r="JP155">
        <v>28.6738</v>
      </c>
      <c r="JQ155">
        <v>25</v>
      </c>
      <c r="JR155">
        <v>720.848</v>
      </c>
      <c r="JS155">
        <v>15.1854</v>
      </c>
      <c r="JT155">
        <v>100.549</v>
      </c>
      <c r="JU155">
        <v>100.636</v>
      </c>
    </row>
    <row r="156" spans="1:281">
      <c r="A156">
        <v>140</v>
      </c>
      <c r="B156">
        <v>1659115173</v>
      </c>
      <c r="C156">
        <v>2814.900000095367</v>
      </c>
      <c r="D156" t="s">
        <v>704</v>
      </c>
      <c r="E156" t="s">
        <v>705</v>
      </c>
      <c r="F156">
        <v>5</v>
      </c>
      <c r="G156" t="s">
        <v>619</v>
      </c>
      <c r="H156" t="s">
        <v>416</v>
      </c>
      <c r="I156">
        <v>1659115165.5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720.6445591272003</v>
      </c>
      <c r="AK156">
        <v>660.2000545454545</v>
      </c>
      <c r="AL156">
        <v>3.300435491212375</v>
      </c>
      <c r="AM156">
        <v>65.11702429361108</v>
      </c>
      <c r="AN156">
        <f>(AP156 - AO156 + DI156*1E3/(8.314*(DK156+273.15)) * AR156/DH156 * AQ156) * DH156/(100*CV156) * 1000/(1000 - AP156)</f>
        <v>0</v>
      </c>
      <c r="AO156">
        <v>15.13571753038197</v>
      </c>
      <c r="AP156">
        <v>23.21152787878788</v>
      </c>
      <c r="AQ156">
        <v>-1.954087144009301E-05</v>
      </c>
      <c r="AR156">
        <v>88.44605130014408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417</v>
      </c>
      <c r="AY156" t="s">
        <v>417</v>
      </c>
      <c r="AZ156">
        <v>0</v>
      </c>
      <c r="BA156">
        <v>0</v>
      </c>
      <c r="BB156">
        <f>1-AZ156/BA156</f>
        <v>0</v>
      </c>
      <c r="BC156">
        <v>0</v>
      </c>
      <c r="BD156" t="s">
        <v>417</v>
      </c>
      <c r="BE156" t="s">
        <v>417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417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6</v>
      </c>
      <c r="CW156">
        <v>0.5</v>
      </c>
      <c r="CX156" t="s">
        <v>418</v>
      </c>
      <c r="CY156">
        <v>2</v>
      </c>
      <c r="CZ156" t="b">
        <v>1</v>
      </c>
      <c r="DA156">
        <v>1659115165.5</v>
      </c>
      <c r="DB156">
        <v>622.148962962963</v>
      </c>
      <c r="DC156">
        <v>694.1603333333333</v>
      </c>
      <c r="DD156">
        <v>23.22011111111112</v>
      </c>
      <c r="DE156">
        <v>15.13535185185185</v>
      </c>
      <c r="DF156">
        <v>625.1248888888889</v>
      </c>
      <c r="DG156">
        <v>23.30120370370371</v>
      </c>
      <c r="DH156">
        <v>500.0902962962963</v>
      </c>
      <c r="DI156">
        <v>90.71921851851852</v>
      </c>
      <c r="DJ156">
        <v>0.1000707185185185</v>
      </c>
      <c r="DK156">
        <v>27.36624074074074</v>
      </c>
      <c r="DL156">
        <v>27.12965185185185</v>
      </c>
      <c r="DM156">
        <v>999.9000000000001</v>
      </c>
      <c r="DN156">
        <v>0</v>
      </c>
      <c r="DO156">
        <v>0</v>
      </c>
      <c r="DP156">
        <v>10004.74814814815</v>
      </c>
      <c r="DQ156">
        <v>0</v>
      </c>
      <c r="DR156">
        <v>7.475599999999998</v>
      </c>
      <c r="DS156">
        <v>-72.01142592592593</v>
      </c>
      <c r="DT156">
        <v>636.9387407407407</v>
      </c>
      <c r="DU156">
        <v>704.8281111111111</v>
      </c>
      <c r="DV156">
        <v>8.084754074074075</v>
      </c>
      <c r="DW156">
        <v>694.1603333333333</v>
      </c>
      <c r="DX156">
        <v>15.13535185185185</v>
      </c>
      <c r="DY156">
        <v>2.10651074074074</v>
      </c>
      <c r="DZ156">
        <v>1.373067407407407</v>
      </c>
      <c r="EA156">
        <v>18.26849629629629</v>
      </c>
      <c r="EB156">
        <v>11.62341851851852</v>
      </c>
      <c r="EC156">
        <v>1999.982592592592</v>
      </c>
      <c r="ED156">
        <v>0.9799957777777778</v>
      </c>
      <c r="EE156">
        <v>0.02000392222222223</v>
      </c>
      <c r="EF156">
        <v>0</v>
      </c>
      <c r="EG156">
        <v>817.9706666666666</v>
      </c>
      <c r="EH156">
        <v>5.00097</v>
      </c>
      <c r="EI156">
        <v>16376.04814814815</v>
      </c>
      <c r="EJ156">
        <v>16707.40370370371</v>
      </c>
      <c r="EK156">
        <v>39.215</v>
      </c>
      <c r="EL156">
        <v>39.625</v>
      </c>
      <c r="EM156">
        <v>39.125</v>
      </c>
      <c r="EN156">
        <v>39.375</v>
      </c>
      <c r="EO156">
        <v>39.81199999999999</v>
      </c>
      <c r="EP156">
        <v>1955.072592592593</v>
      </c>
      <c r="EQ156">
        <v>39.91</v>
      </c>
      <c r="ER156">
        <v>0</v>
      </c>
      <c r="ES156">
        <v>1659115173.2</v>
      </c>
      <c r="ET156">
        <v>0</v>
      </c>
      <c r="EU156">
        <v>818.0310384615385</v>
      </c>
      <c r="EV156">
        <v>4.781094018012134</v>
      </c>
      <c r="EW156">
        <v>76.74871804462582</v>
      </c>
      <c r="EX156">
        <v>16376.33461538462</v>
      </c>
      <c r="EY156">
        <v>15</v>
      </c>
      <c r="EZ156">
        <v>0</v>
      </c>
      <c r="FA156" t="s">
        <v>419</v>
      </c>
      <c r="FB156">
        <v>1658962562</v>
      </c>
      <c r="FC156">
        <v>1658962559</v>
      </c>
      <c r="FD156">
        <v>0</v>
      </c>
      <c r="FE156">
        <v>0.025</v>
      </c>
      <c r="FF156">
        <v>-0.013</v>
      </c>
      <c r="FG156">
        <v>-1.97</v>
      </c>
      <c r="FH156">
        <v>-0.111</v>
      </c>
      <c r="FI156">
        <v>420</v>
      </c>
      <c r="FJ156">
        <v>18</v>
      </c>
      <c r="FK156">
        <v>0.6899999999999999</v>
      </c>
      <c r="FL156">
        <v>0.5</v>
      </c>
      <c r="FM156">
        <v>-71.3849725</v>
      </c>
      <c r="FN156">
        <v>-8.727056285178181</v>
      </c>
      <c r="FO156">
        <v>0.9873572177756885</v>
      </c>
      <c r="FP156">
        <v>0</v>
      </c>
      <c r="FQ156">
        <v>817.6932058823529</v>
      </c>
      <c r="FR156">
        <v>5.273903746653103</v>
      </c>
      <c r="FS156">
        <v>0.5584201864826138</v>
      </c>
      <c r="FT156">
        <v>0</v>
      </c>
      <c r="FU156">
        <v>8.0873235</v>
      </c>
      <c r="FV156">
        <v>-0.05013478424016467</v>
      </c>
      <c r="FW156">
        <v>0.005093695883148037</v>
      </c>
      <c r="FX156">
        <v>1</v>
      </c>
      <c r="FY156">
        <v>1</v>
      </c>
      <c r="FZ156">
        <v>3</v>
      </c>
      <c r="GA156" t="s">
        <v>426</v>
      </c>
      <c r="GB156">
        <v>2.98253</v>
      </c>
      <c r="GC156">
        <v>2.71563</v>
      </c>
      <c r="GD156">
        <v>0.129775</v>
      </c>
      <c r="GE156">
        <v>0.13768</v>
      </c>
      <c r="GF156">
        <v>0.105237</v>
      </c>
      <c r="GG156">
        <v>0.0762492</v>
      </c>
      <c r="GH156">
        <v>27531.3</v>
      </c>
      <c r="GI156">
        <v>27418.1</v>
      </c>
      <c r="GJ156">
        <v>29405.7</v>
      </c>
      <c r="GK156">
        <v>29406.8</v>
      </c>
      <c r="GL156">
        <v>34846.5</v>
      </c>
      <c r="GM156">
        <v>36116</v>
      </c>
      <c r="GN156">
        <v>41412.2</v>
      </c>
      <c r="GO156">
        <v>41899.5</v>
      </c>
      <c r="GP156">
        <v>1.95985</v>
      </c>
      <c r="GQ156">
        <v>1.90112</v>
      </c>
      <c r="GR156">
        <v>0.0879988</v>
      </c>
      <c r="GS156">
        <v>0</v>
      </c>
      <c r="GT156">
        <v>25.6901</v>
      </c>
      <c r="GU156">
        <v>999.9</v>
      </c>
      <c r="GV156">
        <v>42.9</v>
      </c>
      <c r="GW156">
        <v>30.3</v>
      </c>
      <c r="GX156">
        <v>20.497</v>
      </c>
      <c r="GY156">
        <v>63.5828</v>
      </c>
      <c r="GZ156">
        <v>33.6699</v>
      </c>
      <c r="HA156">
        <v>1</v>
      </c>
      <c r="HB156">
        <v>-0.0332317</v>
      </c>
      <c r="HC156">
        <v>0.569916</v>
      </c>
      <c r="HD156">
        <v>20.3837</v>
      </c>
      <c r="HE156">
        <v>5.21684</v>
      </c>
      <c r="HF156">
        <v>12.0099</v>
      </c>
      <c r="HG156">
        <v>4.98845</v>
      </c>
      <c r="HH156">
        <v>3.28848</v>
      </c>
      <c r="HI156">
        <v>9999</v>
      </c>
      <c r="HJ156">
        <v>9999</v>
      </c>
      <c r="HK156">
        <v>9999</v>
      </c>
      <c r="HL156">
        <v>173.1</v>
      </c>
      <c r="HM156">
        <v>1.86709</v>
      </c>
      <c r="HN156">
        <v>1.86615</v>
      </c>
      <c r="HO156">
        <v>1.86565</v>
      </c>
      <c r="HP156">
        <v>1.86554</v>
      </c>
      <c r="HQ156">
        <v>1.86737</v>
      </c>
      <c r="HR156">
        <v>1.8699</v>
      </c>
      <c r="HS156">
        <v>1.86859</v>
      </c>
      <c r="HT156">
        <v>1.86999</v>
      </c>
      <c r="HU156">
        <v>0</v>
      </c>
      <c r="HV156">
        <v>0</v>
      </c>
      <c r="HW156">
        <v>0</v>
      </c>
      <c r="HX156">
        <v>0</v>
      </c>
      <c r="HY156" t="s">
        <v>421</v>
      </c>
      <c r="HZ156" t="s">
        <v>422</v>
      </c>
      <c r="IA156" t="s">
        <v>423</v>
      </c>
      <c r="IB156" t="s">
        <v>423</v>
      </c>
      <c r="IC156" t="s">
        <v>423</v>
      </c>
      <c r="ID156" t="s">
        <v>423</v>
      </c>
      <c r="IE156">
        <v>0</v>
      </c>
      <c r="IF156">
        <v>100</v>
      </c>
      <c r="IG156">
        <v>100</v>
      </c>
      <c r="IH156">
        <v>-3.024</v>
      </c>
      <c r="II156">
        <v>-0.08110000000000001</v>
      </c>
      <c r="IJ156">
        <v>-1.577111384215205</v>
      </c>
      <c r="IK156">
        <v>-0.002609718516926934</v>
      </c>
      <c r="IL156">
        <v>7.477057286243006E-07</v>
      </c>
      <c r="IM156">
        <v>-2.446628426827821E-10</v>
      </c>
      <c r="IN156">
        <v>-0.2036813970316619</v>
      </c>
      <c r="IO156">
        <v>-0.007460779758470672</v>
      </c>
      <c r="IP156">
        <v>0.0009378809001863145</v>
      </c>
      <c r="IQ156">
        <v>-1.681860573090938E-05</v>
      </c>
      <c r="IR156">
        <v>18</v>
      </c>
      <c r="IS156">
        <v>2242</v>
      </c>
      <c r="IT156">
        <v>1</v>
      </c>
      <c r="IU156">
        <v>24</v>
      </c>
      <c r="IV156">
        <v>2543.5</v>
      </c>
      <c r="IW156">
        <v>2543.6</v>
      </c>
      <c r="IX156">
        <v>1.62598</v>
      </c>
      <c r="IY156">
        <v>2.2229</v>
      </c>
      <c r="IZ156">
        <v>1.39771</v>
      </c>
      <c r="JA156">
        <v>2.33643</v>
      </c>
      <c r="JB156">
        <v>1.49536</v>
      </c>
      <c r="JC156">
        <v>2.26685</v>
      </c>
      <c r="JD156">
        <v>34.5092</v>
      </c>
      <c r="JE156">
        <v>14.491</v>
      </c>
      <c r="JF156">
        <v>18</v>
      </c>
      <c r="JG156">
        <v>523.895</v>
      </c>
      <c r="JH156">
        <v>441.921</v>
      </c>
      <c r="JI156">
        <v>24.9993</v>
      </c>
      <c r="JJ156">
        <v>26.9202</v>
      </c>
      <c r="JK156">
        <v>30.0001</v>
      </c>
      <c r="JL156">
        <v>26.8697</v>
      </c>
      <c r="JM156">
        <v>26.8067</v>
      </c>
      <c r="JN156">
        <v>32.5377</v>
      </c>
      <c r="JO156">
        <v>25.2592</v>
      </c>
      <c r="JP156">
        <v>28.3022</v>
      </c>
      <c r="JQ156">
        <v>25</v>
      </c>
      <c r="JR156">
        <v>740.883</v>
      </c>
      <c r="JS156">
        <v>15.2027</v>
      </c>
      <c r="JT156">
        <v>100.547</v>
      </c>
      <c r="JU156">
        <v>100.634</v>
      </c>
    </row>
    <row r="157" spans="1:281">
      <c r="A157">
        <v>141</v>
      </c>
      <c r="B157">
        <v>1659115178</v>
      </c>
      <c r="C157">
        <v>2819.900000095367</v>
      </c>
      <c r="D157" t="s">
        <v>706</v>
      </c>
      <c r="E157" t="s">
        <v>707</v>
      </c>
      <c r="F157">
        <v>5</v>
      </c>
      <c r="G157" t="s">
        <v>619</v>
      </c>
      <c r="H157" t="s">
        <v>416</v>
      </c>
      <c r="I157">
        <v>1659115170.214286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737.4982669841246</v>
      </c>
      <c r="AK157">
        <v>676.7302545454544</v>
      </c>
      <c r="AL157">
        <v>3.306968121424022</v>
      </c>
      <c r="AM157">
        <v>65.11702429361108</v>
      </c>
      <c r="AN157">
        <f>(AP157 - AO157 + DI157*1E3/(8.314*(DK157+273.15)) * AR157/DH157 * AQ157) * DH157/(100*CV157) * 1000/(1000 - AP157)</f>
        <v>0</v>
      </c>
      <c r="AO157">
        <v>15.12758250070486</v>
      </c>
      <c r="AP157">
        <v>23.20066060606059</v>
      </c>
      <c r="AQ157">
        <v>-6.27803756203973E-05</v>
      </c>
      <c r="AR157">
        <v>88.44605130014408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417</v>
      </c>
      <c r="AY157" t="s">
        <v>417</v>
      </c>
      <c r="AZ157">
        <v>0</v>
      </c>
      <c r="BA157">
        <v>0</v>
      </c>
      <c r="BB157">
        <f>1-AZ157/BA157</f>
        <v>0</v>
      </c>
      <c r="BC157">
        <v>0</v>
      </c>
      <c r="BD157" t="s">
        <v>417</v>
      </c>
      <c r="BE157" t="s">
        <v>417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417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6</v>
      </c>
      <c r="CW157">
        <v>0.5</v>
      </c>
      <c r="CX157" t="s">
        <v>418</v>
      </c>
      <c r="CY157">
        <v>2</v>
      </c>
      <c r="CZ157" t="b">
        <v>1</v>
      </c>
      <c r="DA157">
        <v>1659115170.214286</v>
      </c>
      <c r="DB157">
        <v>637.4947857142857</v>
      </c>
      <c r="DC157">
        <v>709.7628928571429</v>
      </c>
      <c r="DD157">
        <v>23.21396071428572</v>
      </c>
      <c r="DE157">
        <v>15.13116071428571</v>
      </c>
      <c r="DF157">
        <v>640.5008928571427</v>
      </c>
      <c r="DG157">
        <v>23.29510714285714</v>
      </c>
      <c r="DH157">
        <v>500.0707142857142</v>
      </c>
      <c r="DI157">
        <v>90.71914642857143</v>
      </c>
      <c r="DJ157">
        <v>0.100006225</v>
      </c>
      <c r="DK157">
        <v>27.36466071428572</v>
      </c>
      <c r="DL157">
        <v>27.12786785714286</v>
      </c>
      <c r="DM157">
        <v>999.9000000000002</v>
      </c>
      <c r="DN157">
        <v>0</v>
      </c>
      <c r="DO157">
        <v>0</v>
      </c>
      <c r="DP157">
        <v>10001.1</v>
      </c>
      <c r="DQ157">
        <v>0</v>
      </c>
      <c r="DR157">
        <v>7.475599999999998</v>
      </c>
      <c r="DS157">
        <v>-72.26814642857143</v>
      </c>
      <c r="DT157">
        <v>652.6452500000001</v>
      </c>
      <c r="DU157">
        <v>720.6673571428572</v>
      </c>
      <c r="DV157">
        <v>8.082799642857141</v>
      </c>
      <c r="DW157">
        <v>709.7628928571429</v>
      </c>
      <c r="DX157">
        <v>15.13116071428571</v>
      </c>
      <c r="DY157">
        <v>2.105951428571429</v>
      </c>
      <c r="DZ157">
        <v>1.372685714285714</v>
      </c>
      <c r="EA157">
        <v>18.26426428571429</v>
      </c>
      <c r="EB157">
        <v>11.61921428571428</v>
      </c>
      <c r="EC157">
        <v>2000.011428571428</v>
      </c>
      <c r="ED157">
        <v>0.979996142857143</v>
      </c>
      <c r="EE157">
        <v>0.02000355714285715</v>
      </c>
      <c r="EF157">
        <v>0</v>
      </c>
      <c r="EG157">
        <v>818.2579999999999</v>
      </c>
      <c r="EH157">
        <v>5.00097</v>
      </c>
      <c r="EI157">
        <v>16381.12857142857</v>
      </c>
      <c r="EJ157">
        <v>16707.64285714286</v>
      </c>
      <c r="EK157">
        <v>39.20049999999999</v>
      </c>
      <c r="EL157">
        <v>39.625</v>
      </c>
      <c r="EM157">
        <v>39.125</v>
      </c>
      <c r="EN157">
        <v>39.375</v>
      </c>
      <c r="EO157">
        <v>39.81199999999999</v>
      </c>
      <c r="EP157">
        <v>1955.101428571428</v>
      </c>
      <c r="EQ157">
        <v>39.91</v>
      </c>
      <c r="ER157">
        <v>0</v>
      </c>
      <c r="ES157">
        <v>1659115178</v>
      </c>
      <c r="ET157">
        <v>0</v>
      </c>
      <c r="EU157">
        <v>818.3332307692307</v>
      </c>
      <c r="EV157">
        <v>3.300102551970443</v>
      </c>
      <c r="EW157">
        <v>43.07692310120653</v>
      </c>
      <c r="EX157">
        <v>16381.16923076923</v>
      </c>
      <c r="EY157">
        <v>15</v>
      </c>
      <c r="EZ157">
        <v>0</v>
      </c>
      <c r="FA157" t="s">
        <v>419</v>
      </c>
      <c r="FB157">
        <v>1658962562</v>
      </c>
      <c r="FC157">
        <v>1658962559</v>
      </c>
      <c r="FD157">
        <v>0</v>
      </c>
      <c r="FE157">
        <v>0.025</v>
      </c>
      <c r="FF157">
        <v>-0.013</v>
      </c>
      <c r="FG157">
        <v>-1.97</v>
      </c>
      <c r="FH157">
        <v>-0.111</v>
      </c>
      <c r="FI157">
        <v>420</v>
      </c>
      <c r="FJ157">
        <v>18</v>
      </c>
      <c r="FK157">
        <v>0.6899999999999999</v>
      </c>
      <c r="FL157">
        <v>0.5</v>
      </c>
      <c r="FM157">
        <v>-72.12391707317073</v>
      </c>
      <c r="FN157">
        <v>-4.147440418118538</v>
      </c>
      <c r="FO157">
        <v>0.4910568572228478</v>
      </c>
      <c r="FP157">
        <v>0</v>
      </c>
      <c r="FQ157">
        <v>818.1101764705882</v>
      </c>
      <c r="FR157">
        <v>3.958991591496738</v>
      </c>
      <c r="FS157">
        <v>0.4568375609485588</v>
      </c>
      <c r="FT157">
        <v>0</v>
      </c>
      <c r="FU157">
        <v>8.084667073170731</v>
      </c>
      <c r="FV157">
        <v>-0.03215142857142969</v>
      </c>
      <c r="FW157">
        <v>0.005852150425647167</v>
      </c>
      <c r="FX157">
        <v>1</v>
      </c>
      <c r="FY157">
        <v>1</v>
      </c>
      <c r="FZ157">
        <v>3</v>
      </c>
      <c r="GA157" t="s">
        <v>426</v>
      </c>
      <c r="GB157">
        <v>2.98282</v>
      </c>
      <c r="GC157">
        <v>2.71559</v>
      </c>
      <c r="GD157">
        <v>0.131999</v>
      </c>
      <c r="GE157">
        <v>0.139841</v>
      </c>
      <c r="GF157">
        <v>0.105203</v>
      </c>
      <c r="GG157">
        <v>0.07612579999999999</v>
      </c>
      <c r="GH157">
        <v>27461</v>
      </c>
      <c r="GI157">
        <v>27349.3</v>
      </c>
      <c r="GJ157">
        <v>29405.8</v>
      </c>
      <c r="GK157">
        <v>29406.8</v>
      </c>
      <c r="GL157">
        <v>34847.7</v>
      </c>
      <c r="GM157">
        <v>36120.9</v>
      </c>
      <c r="GN157">
        <v>41412</v>
      </c>
      <c r="GO157">
        <v>41899.5</v>
      </c>
      <c r="GP157">
        <v>1.95993</v>
      </c>
      <c r="GQ157">
        <v>1.90108</v>
      </c>
      <c r="GR157">
        <v>0.0876784</v>
      </c>
      <c r="GS157">
        <v>0</v>
      </c>
      <c r="GT157">
        <v>25.6853</v>
      </c>
      <c r="GU157">
        <v>999.9</v>
      </c>
      <c r="GV157">
        <v>42.9</v>
      </c>
      <c r="GW157">
        <v>30.3</v>
      </c>
      <c r="GX157">
        <v>20.4961</v>
      </c>
      <c r="GY157">
        <v>63.8328</v>
      </c>
      <c r="GZ157">
        <v>33.2051</v>
      </c>
      <c r="HA157">
        <v>1</v>
      </c>
      <c r="HB157">
        <v>-0.0331326</v>
      </c>
      <c r="HC157">
        <v>0.568627</v>
      </c>
      <c r="HD157">
        <v>20.3837</v>
      </c>
      <c r="HE157">
        <v>5.21669</v>
      </c>
      <c r="HF157">
        <v>12.0099</v>
      </c>
      <c r="HG157">
        <v>4.98865</v>
      </c>
      <c r="HH157">
        <v>3.28845</v>
      </c>
      <c r="HI157">
        <v>9999</v>
      </c>
      <c r="HJ157">
        <v>9999</v>
      </c>
      <c r="HK157">
        <v>9999</v>
      </c>
      <c r="HL157">
        <v>173.1</v>
      </c>
      <c r="HM157">
        <v>1.8671</v>
      </c>
      <c r="HN157">
        <v>1.86616</v>
      </c>
      <c r="HO157">
        <v>1.86569</v>
      </c>
      <c r="HP157">
        <v>1.86555</v>
      </c>
      <c r="HQ157">
        <v>1.86737</v>
      </c>
      <c r="HR157">
        <v>1.86992</v>
      </c>
      <c r="HS157">
        <v>1.86859</v>
      </c>
      <c r="HT157">
        <v>1.86998</v>
      </c>
      <c r="HU157">
        <v>0</v>
      </c>
      <c r="HV157">
        <v>0</v>
      </c>
      <c r="HW157">
        <v>0</v>
      </c>
      <c r="HX157">
        <v>0</v>
      </c>
      <c r="HY157" t="s">
        <v>421</v>
      </c>
      <c r="HZ157" t="s">
        <v>422</v>
      </c>
      <c r="IA157" t="s">
        <v>423</v>
      </c>
      <c r="IB157" t="s">
        <v>423</v>
      </c>
      <c r="IC157" t="s">
        <v>423</v>
      </c>
      <c r="ID157" t="s">
        <v>423</v>
      </c>
      <c r="IE157">
        <v>0</v>
      </c>
      <c r="IF157">
        <v>100</v>
      </c>
      <c r="IG157">
        <v>100</v>
      </c>
      <c r="IH157">
        <v>-3.055</v>
      </c>
      <c r="II157">
        <v>-0.0813</v>
      </c>
      <c r="IJ157">
        <v>-1.577111384215205</v>
      </c>
      <c r="IK157">
        <v>-0.002609718516926934</v>
      </c>
      <c r="IL157">
        <v>7.477057286243006E-07</v>
      </c>
      <c r="IM157">
        <v>-2.446628426827821E-10</v>
      </c>
      <c r="IN157">
        <v>-0.2036813970316619</v>
      </c>
      <c r="IO157">
        <v>-0.007460779758470672</v>
      </c>
      <c r="IP157">
        <v>0.0009378809001863145</v>
      </c>
      <c r="IQ157">
        <v>-1.681860573090938E-05</v>
      </c>
      <c r="IR157">
        <v>18</v>
      </c>
      <c r="IS157">
        <v>2242</v>
      </c>
      <c r="IT157">
        <v>1</v>
      </c>
      <c r="IU157">
        <v>24</v>
      </c>
      <c r="IV157">
        <v>2543.6</v>
      </c>
      <c r="IW157">
        <v>2543.7</v>
      </c>
      <c r="IX157">
        <v>1.65405</v>
      </c>
      <c r="IY157">
        <v>2.21313</v>
      </c>
      <c r="IZ157">
        <v>1.39648</v>
      </c>
      <c r="JA157">
        <v>2.33643</v>
      </c>
      <c r="JB157">
        <v>1.49536</v>
      </c>
      <c r="JC157">
        <v>2.41333</v>
      </c>
      <c r="JD157">
        <v>34.5092</v>
      </c>
      <c r="JE157">
        <v>14.5173</v>
      </c>
      <c r="JF157">
        <v>18</v>
      </c>
      <c r="JG157">
        <v>523.9450000000001</v>
      </c>
      <c r="JH157">
        <v>441.891</v>
      </c>
      <c r="JI157">
        <v>24.9996</v>
      </c>
      <c r="JJ157">
        <v>26.9202</v>
      </c>
      <c r="JK157">
        <v>30.0002</v>
      </c>
      <c r="JL157">
        <v>26.8697</v>
      </c>
      <c r="JM157">
        <v>26.8067</v>
      </c>
      <c r="JN157">
        <v>33.1041</v>
      </c>
      <c r="JO157">
        <v>24.9686</v>
      </c>
      <c r="JP157">
        <v>28.3022</v>
      </c>
      <c r="JQ157">
        <v>25</v>
      </c>
      <c r="JR157">
        <v>754.2380000000001</v>
      </c>
      <c r="JS157">
        <v>15.217</v>
      </c>
      <c r="JT157">
        <v>100.546</v>
      </c>
      <c r="JU157">
        <v>100.634</v>
      </c>
    </row>
    <row r="158" spans="1:281">
      <c r="A158">
        <v>142</v>
      </c>
      <c r="B158">
        <v>1659115183</v>
      </c>
      <c r="C158">
        <v>2824.900000095367</v>
      </c>
      <c r="D158" t="s">
        <v>708</v>
      </c>
      <c r="E158" t="s">
        <v>709</v>
      </c>
      <c r="F158">
        <v>5</v>
      </c>
      <c r="G158" t="s">
        <v>619</v>
      </c>
      <c r="H158" t="s">
        <v>416</v>
      </c>
      <c r="I158">
        <v>1659115175.5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754.4434365327696</v>
      </c>
      <c r="AK158">
        <v>693.1536606060604</v>
      </c>
      <c r="AL158">
        <v>3.29388955266338</v>
      </c>
      <c r="AM158">
        <v>65.11702429361108</v>
      </c>
      <c r="AN158">
        <f>(AP158 - AO158 + DI158*1E3/(8.314*(DK158+273.15)) * AR158/DH158 * AQ158) * DH158/(100*CV158) * 1000/(1000 - AP158)</f>
        <v>0</v>
      </c>
      <c r="AO158">
        <v>15.11141632961269</v>
      </c>
      <c r="AP158">
        <v>23.18717818181818</v>
      </c>
      <c r="AQ158">
        <v>-8.501840633237712E-05</v>
      </c>
      <c r="AR158">
        <v>88.44605130014408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417</v>
      </c>
      <c r="AY158" t="s">
        <v>417</v>
      </c>
      <c r="AZ158">
        <v>0</v>
      </c>
      <c r="BA158">
        <v>0</v>
      </c>
      <c r="BB158">
        <f>1-AZ158/BA158</f>
        <v>0</v>
      </c>
      <c r="BC158">
        <v>0</v>
      </c>
      <c r="BD158" t="s">
        <v>417</v>
      </c>
      <c r="BE158" t="s">
        <v>417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417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6</v>
      </c>
      <c r="CW158">
        <v>0.5</v>
      </c>
      <c r="CX158" t="s">
        <v>418</v>
      </c>
      <c r="CY158">
        <v>2</v>
      </c>
      <c r="CZ158" t="b">
        <v>1</v>
      </c>
      <c r="DA158">
        <v>1659115175.5</v>
      </c>
      <c r="DB158">
        <v>654.5429629629629</v>
      </c>
      <c r="DC158">
        <v>727.347185185185</v>
      </c>
      <c r="DD158">
        <v>23.20458888888889</v>
      </c>
      <c r="DE158">
        <v>15.12462592592592</v>
      </c>
      <c r="DF158">
        <v>657.5824444444444</v>
      </c>
      <c r="DG158">
        <v>23.28580740740741</v>
      </c>
      <c r="DH158">
        <v>500.070111111111</v>
      </c>
      <c r="DI158">
        <v>90.7197740740741</v>
      </c>
      <c r="DJ158">
        <v>0.09998076296296296</v>
      </c>
      <c r="DK158">
        <v>27.36398888888889</v>
      </c>
      <c r="DL158">
        <v>27.12602962962963</v>
      </c>
      <c r="DM158">
        <v>999.9000000000001</v>
      </c>
      <c r="DN158">
        <v>0</v>
      </c>
      <c r="DO158">
        <v>0</v>
      </c>
      <c r="DP158">
        <v>9997.321851851852</v>
      </c>
      <c r="DQ158">
        <v>0</v>
      </c>
      <c r="DR158">
        <v>7.475599999999998</v>
      </c>
      <c r="DS158">
        <v>-72.80424814814815</v>
      </c>
      <c r="DT158">
        <v>670.0920370370372</v>
      </c>
      <c r="DU158">
        <v>738.5169629629629</v>
      </c>
      <c r="DV158">
        <v>8.079965555555555</v>
      </c>
      <c r="DW158">
        <v>727.347185185185</v>
      </c>
      <c r="DX158">
        <v>15.12462592592592</v>
      </c>
      <c r="DY158">
        <v>2.105116666666667</v>
      </c>
      <c r="DZ158">
        <v>1.372102962962963</v>
      </c>
      <c r="EA158">
        <v>18.25793703703703</v>
      </c>
      <c r="EB158">
        <v>11.61278518518519</v>
      </c>
      <c r="EC158">
        <v>1999.998148148148</v>
      </c>
      <c r="ED158">
        <v>0.9799957777777778</v>
      </c>
      <c r="EE158">
        <v>0.02000392222222222</v>
      </c>
      <c r="EF158">
        <v>0</v>
      </c>
      <c r="EG158">
        <v>818.3977037037038</v>
      </c>
      <c r="EH158">
        <v>5.00097</v>
      </c>
      <c r="EI158">
        <v>16382.71851851852</v>
      </c>
      <c r="EJ158">
        <v>16707.52592592593</v>
      </c>
      <c r="EK158">
        <v>39.20566666666667</v>
      </c>
      <c r="EL158">
        <v>39.625</v>
      </c>
      <c r="EM158">
        <v>39.125</v>
      </c>
      <c r="EN158">
        <v>39.375</v>
      </c>
      <c r="EO158">
        <v>39.81199999999999</v>
      </c>
      <c r="EP158">
        <v>1955.088148148148</v>
      </c>
      <c r="EQ158">
        <v>39.91</v>
      </c>
      <c r="ER158">
        <v>0</v>
      </c>
      <c r="ES158">
        <v>1659115182.8</v>
      </c>
      <c r="ET158">
        <v>0</v>
      </c>
      <c r="EU158">
        <v>818.4182692307691</v>
      </c>
      <c r="EV158">
        <v>-0.7109401794709941</v>
      </c>
      <c r="EW158">
        <v>-1.094016990411962</v>
      </c>
      <c r="EX158">
        <v>16382.54615384615</v>
      </c>
      <c r="EY158">
        <v>15</v>
      </c>
      <c r="EZ158">
        <v>0</v>
      </c>
      <c r="FA158" t="s">
        <v>419</v>
      </c>
      <c r="FB158">
        <v>1658962562</v>
      </c>
      <c r="FC158">
        <v>1658962559</v>
      </c>
      <c r="FD158">
        <v>0</v>
      </c>
      <c r="FE158">
        <v>0.025</v>
      </c>
      <c r="FF158">
        <v>-0.013</v>
      </c>
      <c r="FG158">
        <v>-1.97</v>
      </c>
      <c r="FH158">
        <v>-0.111</v>
      </c>
      <c r="FI158">
        <v>420</v>
      </c>
      <c r="FJ158">
        <v>18</v>
      </c>
      <c r="FK158">
        <v>0.6899999999999999</v>
      </c>
      <c r="FL158">
        <v>0.5</v>
      </c>
      <c r="FM158">
        <v>-72.53221463414634</v>
      </c>
      <c r="FN158">
        <v>-5.789926829268221</v>
      </c>
      <c r="FO158">
        <v>0.5911428421167273</v>
      </c>
      <c r="FP158">
        <v>0</v>
      </c>
      <c r="FQ158">
        <v>818.3132058823529</v>
      </c>
      <c r="FR158">
        <v>1.122154314630976</v>
      </c>
      <c r="FS158">
        <v>0.3203284875957866</v>
      </c>
      <c r="FT158">
        <v>0</v>
      </c>
      <c r="FU158">
        <v>8.081720975609757</v>
      </c>
      <c r="FV158">
        <v>-0.02542494773518696</v>
      </c>
      <c r="FW158">
        <v>0.008470017365397731</v>
      </c>
      <c r="FX158">
        <v>1</v>
      </c>
      <c r="FY158">
        <v>1</v>
      </c>
      <c r="FZ158">
        <v>3</v>
      </c>
      <c r="GA158" t="s">
        <v>426</v>
      </c>
      <c r="GB158">
        <v>2.98268</v>
      </c>
      <c r="GC158">
        <v>2.71557</v>
      </c>
      <c r="GD158">
        <v>0.134192</v>
      </c>
      <c r="GE158">
        <v>0.142005</v>
      </c>
      <c r="GF158">
        <v>0.105161</v>
      </c>
      <c r="GG158">
        <v>0.0762335</v>
      </c>
      <c r="GH158">
        <v>27391.6</v>
      </c>
      <c r="GI158">
        <v>27280.3</v>
      </c>
      <c r="GJ158">
        <v>29405.7</v>
      </c>
      <c r="GK158">
        <v>29406.5</v>
      </c>
      <c r="GL158">
        <v>34849.8</v>
      </c>
      <c r="GM158">
        <v>36116.3</v>
      </c>
      <c r="GN158">
        <v>41412.5</v>
      </c>
      <c r="GO158">
        <v>41899.1</v>
      </c>
      <c r="GP158">
        <v>1.95985</v>
      </c>
      <c r="GQ158">
        <v>1.90125</v>
      </c>
      <c r="GR158">
        <v>0.08856509999999999</v>
      </c>
      <c r="GS158">
        <v>0</v>
      </c>
      <c r="GT158">
        <v>25.6812</v>
      </c>
      <c r="GU158">
        <v>999.9</v>
      </c>
      <c r="GV158">
        <v>42.8</v>
      </c>
      <c r="GW158">
        <v>30.3</v>
      </c>
      <c r="GX158">
        <v>20.4495</v>
      </c>
      <c r="GY158">
        <v>63.6028</v>
      </c>
      <c r="GZ158">
        <v>33.4535</v>
      </c>
      <c r="HA158">
        <v>1</v>
      </c>
      <c r="HB158">
        <v>-0.0331402</v>
      </c>
      <c r="HC158">
        <v>0.567838</v>
      </c>
      <c r="HD158">
        <v>20.384</v>
      </c>
      <c r="HE158">
        <v>5.21699</v>
      </c>
      <c r="HF158">
        <v>12.0099</v>
      </c>
      <c r="HG158">
        <v>4.98905</v>
      </c>
      <c r="HH158">
        <v>3.28848</v>
      </c>
      <c r="HI158">
        <v>9999</v>
      </c>
      <c r="HJ158">
        <v>9999</v>
      </c>
      <c r="HK158">
        <v>9999</v>
      </c>
      <c r="HL158">
        <v>173.1</v>
      </c>
      <c r="HM158">
        <v>1.8671</v>
      </c>
      <c r="HN158">
        <v>1.86615</v>
      </c>
      <c r="HO158">
        <v>1.86569</v>
      </c>
      <c r="HP158">
        <v>1.86556</v>
      </c>
      <c r="HQ158">
        <v>1.86737</v>
      </c>
      <c r="HR158">
        <v>1.86993</v>
      </c>
      <c r="HS158">
        <v>1.86857</v>
      </c>
      <c r="HT158">
        <v>1.87</v>
      </c>
      <c r="HU158">
        <v>0</v>
      </c>
      <c r="HV158">
        <v>0</v>
      </c>
      <c r="HW158">
        <v>0</v>
      </c>
      <c r="HX158">
        <v>0</v>
      </c>
      <c r="HY158" t="s">
        <v>421</v>
      </c>
      <c r="HZ158" t="s">
        <v>422</v>
      </c>
      <c r="IA158" t="s">
        <v>423</v>
      </c>
      <c r="IB158" t="s">
        <v>423</v>
      </c>
      <c r="IC158" t="s">
        <v>423</v>
      </c>
      <c r="ID158" t="s">
        <v>423</v>
      </c>
      <c r="IE158">
        <v>0</v>
      </c>
      <c r="IF158">
        <v>100</v>
      </c>
      <c r="IG158">
        <v>100</v>
      </c>
      <c r="IH158">
        <v>-3.087</v>
      </c>
      <c r="II158">
        <v>-0.0814</v>
      </c>
      <c r="IJ158">
        <v>-1.577111384215205</v>
      </c>
      <c r="IK158">
        <v>-0.002609718516926934</v>
      </c>
      <c r="IL158">
        <v>7.477057286243006E-07</v>
      </c>
      <c r="IM158">
        <v>-2.446628426827821E-10</v>
      </c>
      <c r="IN158">
        <v>-0.2036813970316619</v>
      </c>
      <c r="IO158">
        <v>-0.007460779758470672</v>
      </c>
      <c r="IP158">
        <v>0.0009378809001863145</v>
      </c>
      <c r="IQ158">
        <v>-1.681860573090938E-05</v>
      </c>
      <c r="IR158">
        <v>18</v>
      </c>
      <c r="IS158">
        <v>2242</v>
      </c>
      <c r="IT158">
        <v>1</v>
      </c>
      <c r="IU158">
        <v>24</v>
      </c>
      <c r="IV158">
        <v>2543.7</v>
      </c>
      <c r="IW158">
        <v>2543.7</v>
      </c>
      <c r="IX158">
        <v>1.68457</v>
      </c>
      <c r="IY158">
        <v>2.20703</v>
      </c>
      <c r="IZ158">
        <v>1.39648</v>
      </c>
      <c r="JA158">
        <v>2.33643</v>
      </c>
      <c r="JB158">
        <v>1.49536</v>
      </c>
      <c r="JC158">
        <v>2.31689</v>
      </c>
      <c r="JD158">
        <v>34.5092</v>
      </c>
      <c r="JE158">
        <v>14.4998</v>
      </c>
      <c r="JF158">
        <v>18</v>
      </c>
      <c r="JG158">
        <v>523.904</v>
      </c>
      <c r="JH158">
        <v>442.001</v>
      </c>
      <c r="JI158">
        <v>24.9997</v>
      </c>
      <c r="JJ158">
        <v>26.9202</v>
      </c>
      <c r="JK158">
        <v>30.0002</v>
      </c>
      <c r="JL158">
        <v>26.8708</v>
      </c>
      <c r="JM158">
        <v>26.8073</v>
      </c>
      <c r="JN158">
        <v>33.7233</v>
      </c>
      <c r="JO158">
        <v>24.6771</v>
      </c>
      <c r="JP158">
        <v>28.3022</v>
      </c>
      <c r="JQ158">
        <v>25</v>
      </c>
      <c r="JR158">
        <v>774.274</v>
      </c>
      <c r="JS158">
        <v>15.2386</v>
      </c>
      <c r="JT158">
        <v>100.547</v>
      </c>
      <c r="JU158">
        <v>100.633</v>
      </c>
    </row>
    <row r="159" spans="1:281">
      <c r="A159">
        <v>143</v>
      </c>
      <c r="B159">
        <v>1659115188</v>
      </c>
      <c r="C159">
        <v>2829.900000095367</v>
      </c>
      <c r="D159" t="s">
        <v>710</v>
      </c>
      <c r="E159" t="s">
        <v>711</v>
      </c>
      <c r="F159">
        <v>5</v>
      </c>
      <c r="G159" t="s">
        <v>619</v>
      </c>
      <c r="H159" t="s">
        <v>416</v>
      </c>
      <c r="I159">
        <v>1659115180.214286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771.7292301691211</v>
      </c>
      <c r="AK159">
        <v>709.9646484848485</v>
      </c>
      <c r="AL159">
        <v>3.356919703950805</v>
      </c>
      <c r="AM159">
        <v>65.11702429361108</v>
      </c>
      <c r="AN159">
        <f>(AP159 - AO159 + DI159*1E3/(8.314*(DK159+273.15)) * AR159/DH159 * AQ159) * DH159/(100*CV159) * 1000/(1000 - AP159)</f>
        <v>0</v>
      </c>
      <c r="AO159">
        <v>15.15440385765822</v>
      </c>
      <c r="AP159">
        <v>23.19120363636364</v>
      </c>
      <c r="AQ159">
        <v>-8.526158163066998E-06</v>
      </c>
      <c r="AR159">
        <v>88.44605130014408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417</v>
      </c>
      <c r="AY159" t="s">
        <v>417</v>
      </c>
      <c r="AZ159">
        <v>0</v>
      </c>
      <c r="BA159">
        <v>0</v>
      </c>
      <c r="BB159">
        <f>1-AZ159/BA159</f>
        <v>0</v>
      </c>
      <c r="BC159">
        <v>0</v>
      </c>
      <c r="BD159" t="s">
        <v>417</v>
      </c>
      <c r="BE159" t="s">
        <v>417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417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6</v>
      </c>
      <c r="CW159">
        <v>0.5</v>
      </c>
      <c r="CX159" t="s">
        <v>418</v>
      </c>
      <c r="CY159">
        <v>2</v>
      </c>
      <c r="CZ159" t="b">
        <v>1</v>
      </c>
      <c r="DA159">
        <v>1659115180.214286</v>
      </c>
      <c r="DB159">
        <v>669.7928571428572</v>
      </c>
      <c r="DC159">
        <v>743.1531071428572</v>
      </c>
      <c r="DD159">
        <v>23.19600714285715</v>
      </c>
      <c r="DE159">
        <v>15.13438928571429</v>
      </c>
      <c r="DF159">
        <v>672.8620000000001</v>
      </c>
      <c r="DG159">
        <v>23.27730357142857</v>
      </c>
      <c r="DH159">
        <v>500.0590000000001</v>
      </c>
      <c r="DI159">
        <v>90.72078214285713</v>
      </c>
      <c r="DJ159">
        <v>0.09995927857142857</v>
      </c>
      <c r="DK159">
        <v>27.36416785714286</v>
      </c>
      <c r="DL159">
        <v>27.12921071428571</v>
      </c>
      <c r="DM159">
        <v>999.9000000000002</v>
      </c>
      <c r="DN159">
        <v>0</v>
      </c>
      <c r="DO159">
        <v>0</v>
      </c>
      <c r="DP159">
        <v>9999.889642857144</v>
      </c>
      <c r="DQ159">
        <v>0</v>
      </c>
      <c r="DR159">
        <v>7.475599999999998</v>
      </c>
      <c r="DS159">
        <v>-73.36023214285714</v>
      </c>
      <c r="DT159">
        <v>685.6981785714287</v>
      </c>
      <c r="DU159">
        <v>754.5734642857143</v>
      </c>
      <c r="DV159">
        <v>8.061627857142858</v>
      </c>
      <c r="DW159">
        <v>743.1531071428572</v>
      </c>
      <c r="DX159">
        <v>15.13438928571429</v>
      </c>
      <c r="DY159">
        <v>2.104360714285714</v>
      </c>
      <c r="DZ159">
        <v>1.373003571428572</v>
      </c>
      <c r="EA159">
        <v>18.25222142857143</v>
      </c>
      <c r="EB159">
        <v>11.62269642857143</v>
      </c>
      <c r="EC159">
        <v>2000.011071428571</v>
      </c>
      <c r="ED159">
        <v>0.9799960357142857</v>
      </c>
      <c r="EE159">
        <v>0.02000366428571429</v>
      </c>
      <c r="EF159">
        <v>0</v>
      </c>
      <c r="EG159">
        <v>818.3057499999998</v>
      </c>
      <c r="EH159">
        <v>5.00097</v>
      </c>
      <c r="EI159">
        <v>16380.47857142857</v>
      </c>
      <c r="EJ159">
        <v>16707.64642857143</v>
      </c>
      <c r="EK159">
        <v>39.20499999999999</v>
      </c>
      <c r="EL159">
        <v>39.625</v>
      </c>
      <c r="EM159">
        <v>39.125</v>
      </c>
      <c r="EN159">
        <v>39.375</v>
      </c>
      <c r="EO159">
        <v>39.81199999999999</v>
      </c>
      <c r="EP159">
        <v>1955.101071428572</v>
      </c>
      <c r="EQ159">
        <v>39.91</v>
      </c>
      <c r="ER159">
        <v>0</v>
      </c>
      <c r="ES159">
        <v>1659115188.2</v>
      </c>
      <c r="ET159">
        <v>0</v>
      </c>
      <c r="EU159">
        <v>818.2736</v>
      </c>
      <c r="EV159">
        <v>-3.550461535025763</v>
      </c>
      <c r="EW159">
        <v>-60.79230765506772</v>
      </c>
      <c r="EX159">
        <v>16379.884</v>
      </c>
      <c r="EY159">
        <v>15</v>
      </c>
      <c r="EZ159">
        <v>0</v>
      </c>
      <c r="FA159" t="s">
        <v>419</v>
      </c>
      <c r="FB159">
        <v>1658962562</v>
      </c>
      <c r="FC159">
        <v>1658962559</v>
      </c>
      <c r="FD159">
        <v>0</v>
      </c>
      <c r="FE159">
        <v>0.025</v>
      </c>
      <c r="FF159">
        <v>-0.013</v>
      </c>
      <c r="FG159">
        <v>-1.97</v>
      </c>
      <c r="FH159">
        <v>-0.111</v>
      </c>
      <c r="FI159">
        <v>420</v>
      </c>
      <c r="FJ159">
        <v>18</v>
      </c>
      <c r="FK159">
        <v>0.6899999999999999</v>
      </c>
      <c r="FL159">
        <v>0.5</v>
      </c>
      <c r="FM159">
        <v>-72.94492682926828</v>
      </c>
      <c r="FN159">
        <v>-7.128608362369342</v>
      </c>
      <c r="FO159">
        <v>0.7071606089433761</v>
      </c>
      <c r="FP159">
        <v>0</v>
      </c>
      <c r="FQ159">
        <v>818.3499117647059</v>
      </c>
      <c r="FR159">
        <v>-0.7759358309700626</v>
      </c>
      <c r="FS159">
        <v>0.2749347909475307</v>
      </c>
      <c r="FT159">
        <v>1</v>
      </c>
      <c r="FU159">
        <v>8.07134756097561</v>
      </c>
      <c r="FV159">
        <v>-0.1457738675957914</v>
      </c>
      <c r="FW159">
        <v>0.02169658046345689</v>
      </c>
      <c r="FX159">
        <v>0</v>
      </c>
      <c r="FY159">
        <v>1</v>
      </c>
      <c r="FZ159">
        <v>3</v>
      </c>
      <c r="GA159" t="s">
        <v>426</v>
      </c>
      <c r="GB159">
        <v>2.98278</v>
      </c>
      <c r="GC159">
        <v>2.71565</v>
      </c>
      <c r="GD159">
        <v>0.1364</v>
      </c>
      <c r="GE159">
        <v>0.144121</v>
      </c>
      <c r="GF159">
        <v>0.105179</v>
      </c>
      <c r="GG159">
        <v>0.07649</v>
      </c>
      <c r="GH159">
        <v>27321.7</v>
      </c>
      <c r="GI159">
        <v>27212.9</v>
      </c>
      <c r="GJ159">
        <v>29405.7</v>
      </c>
      <c r="GK159">
        <v>29406.4</v>
      </c>
      <c r="GL159">
        <v>34848.9</v>
      </c>
      <c r="GM159">
        <v>36106.1</v>
      </c>
      <c r="GN159">
        <v>41412.2</v>
      </c>
      <c r="GO159">
        <v>41898.9</v>
      </c>
      <c r="GP159">
        <v>1.95995</v>
      </c>
      <c r="GQ159">
        <v>1.90135</v>
      </c>
      <c r="GR159">
        <v>0.0890344</v>
      </c>
      <c r="GS159">
        <v>0</v>
      </c>
      <c r="GT159">
        <v>25.6791</v>
      </c>
      <c r="GU159">
        <v>999.9</v>
      </c>
      <c r="GV159">
        <v>42.8</v>
      </c>
      <c r="GW159">
        <v>30.3</v>
      </c>
      <c r="GX159">
        <v>20.449</v>
      </c>
      <c r="GY159">
        <v>63.7628</v>
      </c>
      <c r="GZ159">
        <v>33.5938</v>
      </c>
      <c r="HA159">
        <v>1</v>
      </c>
      <c r="HB159">
        <v>-0.0330183</v>
      </c>
      <c r="HC159">
        <v>0.567446</v>
      </c>
      <c r="HD159">
        <v>20.3839</v>
      </c>
      <c r="HE159">
        <v>5.21669</v>
      </c>
      <c r="HF159">
        <v>12.0099</v>
      </c>
      <c r="HG159">
        <v>4.9884</v>
      </c>
      <c r="HH159">
        <v>3.28842</v>
      </c>
      <c r="HI159">
        <v>9999</v>
      </c>
      <c r="HJ159">
        <v>9999</v>
      </c>
      <c r="HK159">
        <v>9999</v>
      </c>
      <c r="HL159">
        <v>173.1</v>
      </c>
      <c r="HM159">
        <v>1.86709</v>
      </c>
      <c r="HN159">
        <v>1.86616</v>
      </c>
      <c r="HO159">
        <v>1.86567</v>
      </c>
      <c r="HP159">
        <v>1.86555</v>
      </c>
      <c r="HQ159">
        <v>1.86737</v>
      </c>
      <c r="HR159">
        <v>1.86993</v>
      </c>
      <c r="HS159">
        <v>1.86857</v>
      </c>
      <c r="HT159">
        <v>1.86997</v>
      </c>
      <c r="HU159">
        <v>0</v>
      </c>
      <c r="HV159">
        <v>0</v>
      </c>
      <c r="HW159">
        <v>0</v>
      </c>
      <c r="HX159">
        <v>0</v>
      </c>
      <c r="HY159" t="s">
        <v>421</v>
      </c>
      <c r="HZ159" t="s">
        <v>422</v>
      </c>
      <c r="IA159" t="s">
        <v>423</v>
      </c>
      <c r="IB159" t="s">
        <v>423</v>
      </c>
      <c r="IC159" t="s">
        <v>423</v>
      </c>
      <c r="ID159" t="s">
        <v>423</v>
      </c>
      <c r="IE159">
        <v>0</v>
      </c>
      <c r="IF159">
        <v>100</v>
      </c>
      <c r="IG159">
        <v>100</v>
      </c>
      <c r="IH159">
        <v>-3.118</v>
      </c>
      <c r="II159">
        <v>-0.0813</v>
      </c>
      <c r="IJ159">
        <v>-1.577111384215205</v>
      </c>
      <c r="IK159">
        <v>-0.002609718516926934</v>
      </c>
      <c r="IL159">
        <v>7.477057286243006E-07</v>
      </c>
      <c r="IM159">
        <v>-2.446628426827821E-10</v>
      </c>
      <c r="IN159">
        <v>-0.2036813970316619</v>
      </c>
      <c r="IO159">
        <v>-0.007460779758470672</v>
      </c>
      <c r="IP159">
        <v>0.0009378809001863145</v>
      </c>
      <c r="IQ159">
        <v>-1.681860573090938E-05</v>
      </c>
      <c r="IR159">
        <v>18</v>
      </c>
      <c r="IS159">
        <v>2242</v>
      </c>
      <c r="IT159">
        <v>1</v>
      </c>
      <c r="IU159">
        <v>24</v>
      </c>
      <c r="IV159">
        <v>2543.8</v>
      </c>
      <c r="IW159">
        <v>2543.8</v>
      </c>
      <c r="IX159">
        <v>1.71265</v>
      </c>
      <c r="IY159">
        <v>2.21069</v>
      </c>
      <c r="IZ159">
        <v>1.39648</v>
      </c>
      <c r="JA159">
        <v>2.33765</v>
      </c>
      <c r="JB159">
        <v>1.49536</v>
      </c>
      <c r="JC159">
        <v>2.39014</v>
      </c>
      <c r="JD159">
        <v>34.5092</v>
      </c>
      <c r="JE159">
        <v>14.5173</v>
      </c>
      <c r="JF159">
        <v>18</v>
      </c>
      <c r="JG159">
        <v>523.982</v>
      </c>
      <c r="JH159">
        <v>442.075</v>
      </c>
      <c r="JI159">
        <v>24.9998</v>
      </c>
      <c r="JJ159">
        <v>26.9218</v>
      </c>
      <c r="JK159">
        <v>30.0001</v>
      </c>
      <c r="JL159">
        <v>26.872</v>
      </c>
      <c r="JM159">
        <v>26.809</v>
      </c>
      <c r="JN159">
        <v>34.2796</v>
      </c>
      <c r="JO159">
        <v>24.6771</v>
      </c>
      <c r="JP159">
        <v>28.3022</v>
      </c>
      <c r="JQ159">
        <v>25</v>
      </c>
      <c r="JR159">
        <v>787.631</v>
      </c>
      <c r="JS159">
        <v>15.2407</v>
      </c>
      <c r="JT159">
        <v>100.547</v>
      </c>
      <c r="JU159">
        <v>100.633</v>
      </c>
    </row>
    <row r="160" spans="1:281">
      <c r="A160">
        <v>144</v>
      </c>
      <c r="B160">
        <v>1659115193</v>
      </c>
      <c r="C160">
        <v>2834.900000095367</v>
      </c>
      <c r="D160" t="s">
        <v>712</v>
      </c>
      <c r="E160" t="s">
        <v>713</v>
      </c>
      <c r="F160">
        <v>5</v>
      </c>
      <c r="G160" t="s">
        <v>619</v>
      </c>
      <c r="H160" t="s">
        <v>416</v>
      </c>
      <c r="I160">
        <v>1659115185.5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788.6356047018572</v>
      </c>
      <c r="AK160">
        <v>726.6908909090909</v>
      </c>
      <c r="AL160">
        <v>3.341194487034234</v>
      </c>
      <c r="AM160">
        <v>65.11702429361108</v>
      </c>
      <c r="AN160">
        <f>(AP160 - AO160 + DI160*1E3/(8.314*(DK160+273.15)) * AR160/DH160 * AQ160) * DH160/(100*CV160) * 1000/(1000 - AP160)</f>
        <v>0</v>
      </c>
      <c r="AO160">
        <v>15.21015839350041</v>
      </c>
      <c r="AP160">
        <v>23.20875454545454</v>
      </c>
      <c r="AQ160">
        <v>0.005136256649289414</v>
      </c>
      <c r="AR160">
        <v>88.44605130014408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417</v>
      </c>
      <c r="AY160" t="s">
        <v>417</v>
      </c>
      <c r="AZ160">
        <v>0</v>
      </c>
      <c r="BA160">
        <v>0</v>
      </c>
      <c r="BB160">
        <f>1-AZ160/BA160</f>
        <v>0</v>
      </c>
      <c r="BC160">
        <v>0</v>
      </c>
      <c r="BD160" t="s">
        <v>417</v>
      </c>
      <c r="BE160" t="s">
        <v>417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417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6</v>
      </c>
      <c r="CW160">
        <v>0.5</v>
      </c>
      <c r="CX160" t="s">
        <v>418</v>
      </c>
      <c r="CY160">
        <v>2</v>
      </c>
      <c r="CZ160" t="b">
        <v>1</v>
      </c>
      <c r="DA160">
        <v>1659115185.5</v>
      </c>
      <c r="DB160">
        <v>686.960037037037</v>
      </c>
      <c r="DC160">
        <v>760.8765925925926</v>
      </c>
      <c r="DD160">
        <v>23.19451481481481</v>
      </c>
      <c r="DE160">
        <v>15.16398518518519</v>
      </c>
      <c r="DF160">
        <v>690.0624074074074</v>
      </c>
      <c r="DG160">
        <v>23.27582592592592</v>
      </c>
      <c r="DH160">
        <v>500.0728518518519</v>
      </c>
      <c r="DI160">
        <v>90.72252592592594</v>
      </c>
      <c r="DJ160">
        <v>0.1000377074074074</v>
      </c>
      <c r="DK160">
        <v>27.36472592592592</v>
      </c>
      <c r="DL160">
        <v>27.13221481481482</v>
      </c>
      <c r="DM160">
        <v>999.9000000000001</v>
      </c>
      <c r="DN160">
        <v>0</v>
      </c>
      <c r="DO160">
        <v>0</v>
      </c>
      <c r="DP160">
        <v>9988.397407407407</v>
      </c>
      <c r="DQ160">
        <v>0</v>
      </c>
      <c r="DR160">
        <v>7.475599999999998</v>
      </c>
      <c r="DS160">
        <v>-73.91651851851852</v>
      </c>
      <c r="DT160">
        <v>703.2721481481482</v>
      </c>
      <c r="DU160">
        <v>772.5928518518517</v>
      </c>
      <c r="DV160">
        <v>8.030533703703703</v>
      </c>
      <c r="DW160">
        <v>760.8765925925926</v>
      </c>
      <c r="DX160">
        <v>15.16398518518519</v>
      </c>
      <c r="DY160">
        <v>2.104265185185185</v>
      </c>
      <c r="DZ160">
        <v>1.375715555555556</v>
      </c>
      <c r="EA160">
        <v>18.2514962962963</v>
      </c>
      <c r="EB160">
        <v>11.65251481481481</v>
      </c>
      <c r="EC160">
        <v>1999.994074074074</v>
      </c>
      <c r="ED160">
        <v>0.9799956666666667</v>
      </c>
      <c r="EE160">
        <v>0.02000403333333333</v>
      </c>
      <c r="EF160">
        <v>0</v>
      </c>
      <c r="EG160">
        <v>817.9428148148151</v>
      </c>
      <c r="EH160">
        <v>5.00097</v>
      </c>
      <c r="EI160">
        <v>16374.35555555555</v>
      </c>
      <c r="EJ160">
        <v>16707.51111111111</v>
      </c>
      <c r="EK160">
        <v>39.22199999999999</v>
      </c>
      <c r="EL160">
        <v>39.625</v>
      </c>
      <c r="EM160">
        <v>39.125</v>
      </c>
      <c r="EN160">
        <v>39.375</v>
      </c>
      <c r="EO160">
        <v>39.81199999999999</v>
      </c>
      <c r="EP160">
        <v>1955.084074074074</v>
      </c>
      <c r="EQ160">
        <v>39.91</v>
      </c>
      <c r="ER160">
        <v>0</v>
      </c>
      <c r="ES160">
        <v>1659115193</v>
      </c>
      <c r="ET160">
        <v>0</v>
      </c>
      <c r="EU160">
        <v>817.91088</v>
      </c>
      <c r="EV160">
        <v>-4.884769226774287</v>
      </c>
      <c r="EW160">
        <v>-90.33846139073692</v>
      </c>
      <c r="EX160">
        <v>16373.932</v>
      </c>
      <c r="EY160">
        <v>15</v>
      </c>
      <c r="EZ160">
        <v>0</v>
      </c>
      <c r="FA160" t="s">
        <v>419</v>
      </c>
      <c r="FB160">
        <v>1658962562</v>
      </c>
      <c r="FC160">
        <v>1658962559</v>
      </c>
      <c r="FD160">
        <v>0</v>
      </c>
      <c r="FE160">
        <v>0.025</v>
      </c>
      <c r="FF160">
        <v>-0.013</v>
      </c>
      <c r="FG160">
        <v>-1.97</v>
      </c>
      <c r="FH160">
        <v>-0.111</v>
      </c>
      <c r="FI160">
        <v>420</v>
      </c>
      <c r="FJ160">
        <v>18</v>
      </c>
      <c r="FK160">
        <v>0.6899999999999999</v>
      </c>
      <c r="FL160">
        <v>0.5</v>
      </c>
      <c r="FM160">
        <v>-73.5479725</v>
      </c>
      <c r="FN160">
        <v>-6.534111444652766</v>
      </c>
      <c r="FO160">
        <v>0.6393108035171549</v>
      </c>
      <c r="FP160">
        <v>0</v>
      </c>
      <c r="FQ160">
        <v>818.1755000000002</v>
      </c>
      <c r="FR160">
        <v>-4.22226127205035</v>
      </c>
      <c r="FS160">
        <v>0.4683212980799597</v>
      </c>
      <c r="FT160">
        <v>0</v>
      </c>
      <c r="FU160">
        <v>8.046840499999998</v>
      </c>
      <c r="FV160">
        <v>-0.3733206754221441</v>
      </c>
      <c r="FW160">
        <v>0.03963555259801484</v>
      </c>
      <c r="FX160">
        <v>0</v>
      </c>
      <c r="FY160">
        <v>0</v>
      </c>
      <c r="FZ160">
        <v>3</v>
      </c>
      <c r="GA160" t="s">
        <v>462</v>
      </c>
      <c r="GB160">
        <v>2.98282</v>
      </c>
      <c r="GC160">
        <v>2.71548</v>
      </c>
      <c r="GD160">
        <v>0.138574</v>
      </c>
      <c r="GE160">
        <v>0.146206</v>
      </c>
      <c r="GF160">
        <v>0.105236</v>
      </c>
      <c r="GG160">
        <v>0.0765364</v>
      </c>
      <c r="GH160">
        <v>27252.8</v>
      </c>
      <c r="GI160">
        <v>27146.8</v>
      </c>
      <c r="GJ160">
        <v>29405.6</v>
      </c>
      <c r="GK160">
        <v>29406.5</v>
      </c>
      <c r="GL160">
        <v>34846.7</v>
      </c>
      <c r="GM160">
        <v>36104.3</v>
      </c>
      <c r="GN160">
        <v>41412.2</v>
      </c>
      <c r="GO160">
        <v>41899</v>
      </c>
      <c r="GP160">
        <v>1.95987</v>
      </c>
      <c r="GQ160">
        <v>1.90157</v>
      </c>
      <c r="GR160">
        <v>0.0890866</v>
      </c>
      <c r="GS160">
        <v>0</v>
      </c>
      <c r="GT160">
        <v>25.6764</v>
      </c>
      <c r="GU160">
        <v>999.9</v>
      </c>
      <c r="GV160">
        <v>42.8</v>
      </c>
      <c r="GW160">
        <v>30.3</v>
      </c>
      <c r="GX160">
        <v>20.4493</v>
      </c>
      <c r="GY160">
        <v>64.0428</v>
      </c>
      <c r="GZ160">
        <v>33.3053</v>
      </c>
      <c r="HA160">
        <v>1</v>
      </c>
      <c r="HB160">
        <v>-0.0330844</v>
      </c>
      <c r="HC160">
        <v>0.567538</v>
      </c>
      <c r="HD160">
        <v>20.384</v>
      </c>
      <c r="HE160">
        <v>5.21789</v>
      </c>
      <c r="HF160">
        <v>12.0098</v>
      </c>
      <c r="HG160">
        <v>4.989</v>
      </c>
      <c r="HH160">
        <v>3.28863</v>
      </c>
      <c r="HI160">
        <v>9999</v>
      </c>
      <c r="HJ160">
        <v>9999</v>
      </c>
      <c r="HK160">
        <v>9999</v>
      </c>
      <c r="HL160">
        <v>173.1</v>
      </c>
      <c r="HM160">
        <v>1.86709</v>
      </c>
      <c r="HN160">
        <v>1.86615</v>
      </c>
      <c r="HO160">
        <v>1.86567</v>
      </c>
      <c r="HP160">
        <v>1.86554</v>
      </c>
      <c r="HQ160">
        <v>1.86737</v>
      </c>
      <c r="HR160">
        <v>1.86992</v>
      </c>
      <c r="HS160">
        <v>1.86857</v>
      </c>
      <c r="HT160">
        <v>1.86997</v>
      </c>
      <c r="HU160">
        <v>0</v>
      </c>
      <c r="HV160">
        <v>0</v>
      </c>
      <c r="HW160">
        <v>0</v>
      </c>
      <c r="HX160">
        <v>0</v>
      </c>
      <c r="HY160" t="s">
        <v>421</v>
      </c>
      <c r="HZ160" t="s">
        <v>422</v>
      </c>
      <c r="IA160" t="s">
        <v>423</v>
      </c>
      <c r="IB160" t="s">
        <v>423</v>
      </c>
      <c r="IC160" t="s">
        <v>423</v>
      </c>
      <c r="ID160" t="s">
        <v>423</v>
      </c>
      <c r="IE160">
        <v>0</v>
      </c>
      <c r="IF160">
        <v>100</v>
      </c>
      <c r="IG160">
        <v>100</v>
      </c>
      <c r="IH160">
        <v>-3.15</v>
      </c>
      <c r="II160">
        <v>-0.08110000000000001</v>
      </c>
      <c r="IJ160">
        <v>-1.577111384215205</v>
      </c>
      <c r="IK160">
        <v>-0.002609718516926934</v>
      </c>
      <c r="IL160">
        <v>7.477057286243006E-07</v>
      </c>
      <c r="IM160">
        <v>-2.446628426827821E-10</v>
      </c>
      <c r="IN160">
        <v>-0.2036813970316619</v>
      </c>
      <c r="IO160">
        <v>-0.007460779758470672</v>
      </c>
      <c r="IP160">
        <v>0.0009378809001863145</v>
      </c>
      <c r="IQ160">
        <v>-1.681860573090938E-05</v>
      </c>
      <c r="IR160">
        <v>18</v>
      </c>
      <c r="IS160">
        <v>2242</v>
      </c>
      <c r="IT160">
        <v>1</v>
      </c>
      <c r="IU160">
        <v>24</v>
      </c>
      <c r="IV160">
        <v>2543.8</v>
      </c>
      <c r="IW160">
        <v>2543.9</v>
      </c>
      <c r="IX160">
        <v>1.74194</v>
      </c>
      <c r="IY160">
        <v>2.28638</v>
      </c>
      <c r="IZ160">
        <v>1.39648</v>
      </c>
      <c r="JA160">
        <v>2.33765</v>
      </c>
      <c r="JB160">
        <v>1.49536</v>
      </c>
      <c r="JC160">
        <v>2.31323</v>
      </c>
      <c r="JD160">
        <v>34.5092</v>
      </c>
      <c r="JE160">
        <v>14.491</v>
      </c>
      <c r="JF160">
        <v>18</v>
      </c>
      <c r="JG160">
        <v>523.932</v>
      </c>
      <c r="JH160">
        <v>442.212</v>
      </c>
      <c r="JI160">
        <v>24.9999</v>
      </c>
      <c r="JJ160">
        <v>26.9225</v>
      </c>
      <c r="JK160">
        <v>30.0002</v>
      </c>
      <c r="JL160">
        <v>26.872</v>
      </c>
      <c r="JM160">
        <v>26.809</v>
      </c>
      <c r="JN160">
        <v>34.8971</v>
      </c>
      <c r="JO160">
        <v>24.6771</v>
      </c>
      <c r="JP160">
        <v>28.3022</v>
      </c>
      <c r="JQ160">
        <v>25</v>
      </c>
      <c r="JR160">
        <v>807.6799999999999</v>
      </c>
      <c r="JS160">
        <v>15.2422</v>
      </c>
      <c r="JT160">
        <v>100.546</v>
      </c>
      <c r="JU160">
        <v>100.633</v>
      </c>
    </row>
    <row r="161" spans="1:281">
      <c r="A161">
        <v>145</v>
      </c>
      <c r="B161">
        <v>1659115198</v>
      </c>
      <c r="C161">
        <v>2839.900000095367</v>
      </c>
      <c r="D161" t="s">
        <v>714</v>
      </c>
      <c r="E161" t="s">
        <v>715</v>
      </c>
      <c r="F161">
        <v>5</v>
      </c>
      <c r="G161" t="s">
        <v>619</v>
      </c>
      <c r="H161" t="s">
        <v>416</v>
      </c>
      <c r="I161">
        <v>1659115190.214286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805.6832476304916</v>
      </c>
      <c r="AK161">
        <v>743.5821393939394</v>
      </c>
      <c r="AL161">
        <v>3.373178919315939</v>
      </c>
      <c r="AM161">
        <v>65.11702429361108</v>
      </c>
      <c r="AN161">
        <f>(AP161 - AO161 + DI161*1E3/(8.314*(DK161+273.15)) * AR161/DH161 * AQ161) * DH161/(100*CV161) * 1000/(1000 - AP161)</f>
        <v>0</v>
      </c>
      <c r="AO161">
        <v>15.21622295296075</v>
      </c>
      <c r="AP161">
        <v>23.21731818181818</v>
      </c>
      <c r="AQ161">
        <v>0.0002999301103309367</v>
      </c>
      <c r="AR161">
        <v>88.44605130014408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417</v>
      </c>
      <c r="AY161" t="s">
        <v>417</v>
      </c>
      <c r="AZ161">
        <v>0</v>
      </c>
      <c r="BA161">
        <v>0</v>
      </c>
      <c r="BB161">
        <f>1-AZ161/BA161</f>
        <v>0</v>
      </c>
      <c r="BC161">
        <v>0</v>
      </c>
      <c r="BD161" t="s">
        <v>417</v>
      </c>
      <c r="BE161" t="s">
        <v>417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417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6</v>
      </c>
      <c r="CW161">
        <v>0.5</v>
      </c>
      <c r="CX161" t="s">
        <v>418</v>
      </c>
      <c r="CY161">
        <v>2</v>
      </c>
      <c r="CZ161" t="b">
        <v>1</v>
      </c>
      <c r="DA161">
        <v>1659115190.214286</v>
      </c>
      <c r="DB161">
        <v>702.3915357142857</v>
      </c>
      <c r="DC161">
        <v>776.7011071428572</v>
      </c>
      <c r="DD161">
        <v>23.2006</v>
      </c>
      <c r="DE161">
        <v>15.19506071428571</v>
      </c>
      <c r="DF161">
        <v>705.523642857143</v>
      </c>
      <c r="DG161">
        <v>23.28186785714286</v>
      </c>
      <c r="DH161">
        <v>500.05875</v>
      </c>
      <c r="DI161">
        <v>90.7231107142857</v>
      </c>
      <c r="DJ161">
        <v>0.1000024928571429</v>
      </c>
      <c r="DK161">
        <v>27.364675</v>
      </c>
      <c r="DL161">
        <v>27.13405</v>
      </c>
      <c r="DM161">
        <v>999.9000000000002</v>
      </c>
      <c r="DN161">
        <v>0</v>
      </c>
      <c r="DO161">
        <v>0</v>
      </c>
      <c r="DP161">
        <v>9994.506428571431</v>
      </c>
      <c r="DQ161">
        <v>0</v>
      </c>
      <c r="DR161">
        <v>7.475599999999998</v>
      </c>
      <c r="DS161">
        <v>-74.30957142857143</v>
      </c>
      <c r="DT161">
        <v>719.0746785714285</v>
      </c>
      <c r="DU161">
        <v>788.6856071428572</v>
      </c>
      <c r="DV161">
        <v>8.005548928571429</v>
      </c>
      <c r="DW161">
        <v>776.7011071428572</v>
      </c>
      <c r="DX161">
        <v>15.19506071428571</v>
      </c>
      <c r="DY161">
        <v>2.104831071428571</v>
      </c>
      <c r="DZ161">
        <v>1.378543214285714</v>
      </c>
      <c r="EA161">
        <v>18.25578571428571</v>
      </c>
      <c r="EB161">
        <v>11.68361785714286</v>
      </c>
      <c r="EC161">
        <v>1999.997142857143</v>
      </c>
      <c r="ED161">
        <v>0.9799960357142857</v>
      </c>
      <c r="EE161">
        <v>0.02000366428571429</v>
      </c>
      <c r="EF161">
        <v>0</v>
      </c>
      <c r="EG161">
        <v>817.4784642857142</v>
      </c>
      <c r="EH161">
        <v>5.00097</v>
      </c>
      <c r="EI161">
        <v>16366.46428571429</v>
      </c>
      <c r="EJ161">
        <v>16707.54642857143</v>
      </c>
      <c r="EK161">
        <v>39.2275</v>
      </c>
      <c r="EL161">
        <v>39.625</v>
      </c>
      <c r="EM161">
        <v>39.125</v>
      </c>
      <c r="EN161">
        <v>39.375</v>
      </c>
      <c r="EO161">
        <v>39.81199999999999</v>
      </c>
      <c r="EP161">
        <v>1955.087142857143</v>
      </c>
      <c r="EQ161">
        <v>39.91</v>
      </c>
      <c r="ER161">
        <v>0</v>
      </c>
      <c r="ES161">
        <v>1659115197.8</v>
      </c>
      <c r="ET161">
        <v>0</v>
      </c>
      <c r="EU161">
        <v>817.4637200000001</v>
      </c>
      <c r="EV161">
        <v>-7.055538479111535</v>
      </c>
      <c r="EW161">
        <v>-114.3307694041632</v>
      </c>
      <c r="EX161">
        <v>16365.796</v>
      </c>
      <c r="EY161">
        <v>15</v>
      </c>
      <c r="EZ161">
        <v>0</v>
      </c>
      <c r="FA161" t="s">
        <v>419</v>
      </c>
      <c r="FB161">
        <v>1658962562</v>
      </c>
      <c r="FC161">
        <v>1658962559</v>
      </c>
      <c r="FD161">
        <v>0</v>
      </c>
      <c r="FE161">
        <v>0.025</v>
      </c>
      <c r="FF161">
        <v>-0.013</v>
      </c>
      <c r="FG161">
        <v>-1.97</v>
      </c>
      <c r="FH161">
        <v>-0.111</v>
      </c>
      <c r="FI161">
        <v>420</v>
      </c>
      <c r="FJ161">
        <v>18</v>
      </c>
      <c r="FK161">
        <v>0.6899999999999999</v>
      </c>
      <c r="FL161">
        <v>0.5</v>
      </c>
      <c r="FM161">
        <v>-74.05099756097562</v>
      </c>
      <c r="FN161">
        <v>-5.001516376306535</v>
      </c>
      <c r="FO161">
        <v>0.5063705220525841</v>
      </c>
      <c r="FP161">
        <v>0</v>
      </c>
      <c r="FQ161">
        <v>817.7375294117647</v>
      </c>
      <c r="FR161">
        <v>-5.624782282958416</v>
      </c>
      <c r="FS161">
        <v>0.5958699638686578</v>
      </c>
      <c r="FT161">
        <v>0</v>
      </c>
      <c r="FU161">
        <v>8.024893658536584</v>
      </c>
      <c r="FV161">
        <v>-0.3445862717770031</v>
      </c>
      <c r="FW161">
        <v>0.03819693243692119</v>
      </c>
      <c r="FX161">
        <v>0</v>
      </c>
      <c r="FY161">
        <v>0</v>
      </c>
      <c r="FZ161">
        <v>3</v>
      </c>
      <c r="GA161" t="s">
        <v>462</v>
      </c>
      <c r="GB161">
        <v>2.98264</v>
      </c>
      <c r="GC161">
        <v>2.71566</v>
      </c>
      <c r="GD161">
        <v>0.140735</v>
      </c>
      <c r="GE161">
        <v>0.148287</v>
      </c>
      <c r="GF161">
        <v>0.105258</v>
      </c>
      <c r="GG161">
        <v>0.0765439</v>
      </c>
      <c r="GH161">
        <v>27183.9</v>
      </c>
      <c r="GI161">
        <v>27080.9</v>
      </c>
      <c r="GJ161">
        <v>29404.9</v>
      </c>
      <c r="GK161">
        <v>29406.8</v>
      </c>
      <c r="GL161">
        <v>34845.1</v>
      </c>
      <c r="GM161">
        <v>36104.3</v>
      </c>
      <c r="GN161">
        <v>41411.3</v>
      </c>
      <c r="GO161">
        <v>41899.3</v>
      </c>
      <c r="GP161">
        <v>1.95975</v>
      </c>
      <c r="GQ161">
        <v>1.90175</v>
      </c>
      <c r="GR161">
        <v>0.08917600000000001</v>
      </c>
      <c r="GS161">
        <v>0</v>
      </c>
      <c r="GT161">
        <v>25.6728</v>
      </c>
      <c r="GU161">
        <v>999.9</v>
      </c>
      <c r="GV161">
        <v>42.8</v>
      </c>
      <c r="GW161">
        <v>30.3</v>
      </c>
      <c r="GX161">
        <v>20.4485</v>
      </c>
      <c r="GY161">
        <v>64.0228</v>
      </c>
      <c r="GZ161">
        <v>33.4976</v>
      </c>
      <c r="HA161">
        <v>1</v>
      </c>
      <c r="HB161">
        <v>-0.0331402</v>
      </c>
      <c r="HC161">
        <v>0.566451</v>
      </c>
      <c r="HD161">
        <v>20.3838</v>
      </c>
      <c r="HE161">
        <v>5.21789</v>
      </c>
      <c r="HF161">
        <v>12.0099</v>
      </c>
      <c r="HG161">
        <v>4.9892</v>
      </c>
      <c r="HH161">
        <v>3.2886</v>
      </c>
      <c r="HI161">
        <v>9999</v>
      </c>
      <c r="HJ161">
        <v>9999</v>
      </c>
      <c r="HK161">
        <v>9999</v>
      </c>
      <c r="HL161">
        <v>173.1</v>
      </c>
      <c r="HM161">
        <v>1.86712</v>
      </c>
      <c r="HN161">
        <v>1.86615</v>
      </c>
      <c r="HO161">
        <v>1.86569</v>
      </c>
      <c r="HP161">
        <v>1.86554</v>
      </c>
      <c r="HQ161">
        <v>1.86737</v>
      </c>
      <c r="HR161">
        <v>1.86992</v>
      </c>
      <c r="HS161">
        <v>1.86857</v>
      </c>
      <c r="HT161">
        <v>1.86997</v>
      </c>
      <c r="HU161">
        <v>0</v>
      </c>
      <c r="HV161">
        <v>0</v>
      </c>
      <c r="HW161">
        <v>0</v>
      </c>
      <c r="HX161">
        <v>0</v>
      </c>
      <c r="HY161" t="s">
        <v>421</v>
      </c>
      <c r="HZ161" t="s">
        <v>422</v>
      </c>
      <c r="IA161" t="s">
        <v>423</v>
      </c>
      <c r="IB161" t="s">
        <v>423</v>
      </c>
      <c r="IC161" t="s">
        <v>423</v>
      </c>
      <c r="ID161" t="s">
        <v>423</v>
      </c>
      <c r="IE161">
        <v>0</v>
      </c>
      <c r="IF161">
        <v>100</v>
      </c>
      <c r="IG161">
        <v>100</v>
      </c>
      <c r="IH161">
        <v>-3.182</v>
      </c>
      <c r="II161">
        <v>-0.08110000000000001</v>
      </c>
      <c r="IJ161">
        <v>-1.577111384215205</v>
      </c>
      <c r="IK161">
        <v>-0.002609718516926934</v>
      </c>
      <c r="IL161">
        <v>7.477057286243006E-07</v>
      </c>
      <c r="IM161">
        <v>-2.446628426827821E-10</v>
      </c>
      <c r="IN161">
        <v>-0.2036813970316619</v>
      </c>
      <c r="IO161">
        <v>-0.007460779758470672</v>
      </c>
      <c r="IP161">
        <v>0.0009378809001863145</v>
      </c>
      <c r="IQ161">
        <v>-1.681860573090938E-05</v>
      </c>
      <c r="IR161">
        <v>18</v>
      </c>
      <c r="IS161">
        <v>2242</v>
      </c>
      <c r="IT161">
        <v>1</v>
      </c>
      <c r="IU161">
        <v>24</v>
      </c>
      <c r="IV161">
        <v>2543.9</v>
      </c>
      <c r="IW161">
        <v>2544</v>
      </c>
      <c r="IX161">
        <v>1.77124</v>
      </c>
      <c r="IY161">
        <v>2.20825</v>
      </c>
      <c r="IZ161">
        <v>1.39648</v>
      </c>
      <c r="JA161">
        <v>2.33887</v>
      </c>
      <c r="JB161">
        <v>1.49536</v>
      </c>
      <c r="JC161">
        <v>2.39624</v>
      </c>
      <c r="JD161">
        <v>34.5092</v>
      </c>
      <c r="JE161">
        <v>14.5173</v>
      </c>
      <c r="JF161">
        <v>18</v>
      </c>
      <c r="JG161">
        <v>523.85</v>
      </c>
      <c r="JH161">
        <v>442.318</v>
      </c>
      <c r="JI161">
        <v>24.9998</v>
      </c>
      <c r="JJ161">
        <v>26.9225</v>
      </c>
      <c r="JK161">
        <v>30</v>
      </c>
      <c r="JL161">
        <v>26.872</v>
      </c>
      <c r="JM161">
        <v>26.809</v>
      </c>
      <c r="JN161">
        <v>35.4513</v>
      </c>
      <c r="JO161">
        <v>24.6771</v>
      </c>
      <c r="JP161">
        <v>27.9299</v>
      </c>
      <c r="JQ161">
        <v>25</v>
      </c>
      <c r="JR161">
        <v>821.11</v>
      </c>
      <c r="JS161">
        <v>15.2387</v>
      </c>
      <c r="JT161">
        <v>100.544</v>
      </c>
      <c r="JU161">
        <v>100.634</v>
      </c>
    </row>
    <row r="162" spans="1:281">
      <c r="A162">
        <v>146</v>
      </c>
      <c r="B162">
        <v>1659115203</v>
      </c>
      <c r="C162">
        <v>2844.900000095367</v>
      </c>
      <c r="D162" t="s">
        <v>716</v>
      </c>
      <c r="E162" t="s">
        <v>717</v>
      </c>
      <c r="F162">
        <v>5</v>
      </c>
      <c r="G162" t="s">
        <v>619</v>
      </c>
      <c r="H162" t="s">
        <v>416</v>
      </c>
      <c r="I162">
        <v>1659115195.5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822.6768075162285</v>
      </c>
      <c r="AK162">
        <v>760.4704969696968</v>
      </c>
      <c r="AL162">
        <v>3.380645412941956</v>
      </c>
      <c r="AM162">
        <v>65.11702429361108</v>
      </c>
      <c r="AN162">
        <f>(AP162 - AO162 + DI162*1E3/(8.314*(DK162+273.15)) * AR162/DH162 * AQ162) * DH162/(100*CV162) * 1000/(1000 - AP162)</f>
        <v>0</v>
      </c>
      <c r="AO162">
        <v>15.20003263665903</v>
      </c>
      <c r="AP162">
        <v>23.20139757575756</v>
      </c>
      <c r="AQ162">
        <v>-0.0005251825344131778</v>
      </c>
      <c r="AR162">
        <v>88.44605130014408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417</v>
      </c>
      <c r="AY162" t="s">
        <v>417</v>
      </c>
      <c r="AZ162">
        <v>0</v>
      </c>
      <c r="BA162">
        <v>0</v>
      </c>
      <c r="BB162">
        <f>1-AZ162/BA162</f>
        <v>0</v>
      </c>
      <c r="BC162">
        <v>0</v>
      </c>
      <c r="BD162" t="s">
        <v>417</v>
      </c>
      <c r="BE162" t="s">
        <v>417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417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6</v>
      </c>
      <c r="CW162">
        <v>0.5</v>
      </c>
      <c r="CX162" t="s">
        <v>418</v>
      </c>
      <c r="CY162">
        <v>2</v>
      </c>
      <c r="CZ162" t="b">
        <v>1</v>
      </c>
      <c r="DA162">
        <v>1659115195.5</v>
      </c>
      <c r="DB162">
        <v>719.7495555555556</v>
      </c>
      <c r="DC162">
        <v>794.3713333333333</v>
      </c>
      <c r="DD162">
        <v>23.20836296296297</v>
      </c>
      <c r="DE162">
        <v>15.20677777777778</v>
      </c>
      <c r="DF162">
        <v>722.9150000000001</v>
      </c>
      <c r="DG162">
        <v>23.28955925925926</v>
      </c>
      <c r="DH162">
        <v>500.0778518518518</v>
      </c>
      <c r="DI162">
        <v>90.72343703703703</v>
      </c>
      <c r="DJ162">
        <v>0.1000202444444444</v>
      </c>
      <c r="DK162">
        <v>27.36375185185185</v>
      </c>
      <c r="DL162">
        <v>27.13255925925926</v>
      </c>
      <c r="DM162">
        <v>999.9000000000001</v>
      </c>
      <c r="DN162">
        <v>0</v>
      </c>
      <c r="DO162">
        <v>0</v>
      </c>
      <c r="DP162">
        <v>9990.274814814815</v>
      </c>
      <c r="DQ162">
        <v>0</v>
      </c>
      <c r="DR162">
        <v>7.475599999999998</v>
      </c>
      <c r="DS162">
        <v>-74.62178148148148</v>
      </c>
      <c r="DT162">
        <v>736.8506666666667</v>
      </c>
      <c r="DU162">
        <v>806.6375925925925</v>
      </c>
      <c r="DV162">
        <v>8.001590370370369</v>
      </c>
      <c r="DW162">
        <v>794.3713333333333</v>
      </c>
      <c r="DX162">
        <v>15.20677777777778</v>
      </c>
      <c r="DY162">
        <v>2.105542962962963</v>
      </c>
      <c r="DZ162">
        <v>1.379610740740741</v>
      </c>
      <c r="EA162">
        <v>18.26117037037037</v>
      </c>
      <c r="EB162">
        <v>11.69535925925926</v>
      </c>
      <c r="EC162">
        <v>1999.994074074074</v>
      </c>
      <c r="ED162">
        <v>0.9799960000000001</v>
      </c>
      <c r="EE162">
        <v>0.0200037</v>
      </c>
      <c r="EF162">
        <v>0</v>
      </c>
      <c r="EG162">
        <v>816.9315555555555</v>
      </c>
      <c r="EH162">
        <v>5.00097</v>
      </c>
      <c r="EI162">
        <v>16355.83333333333</v>
      </c>
      <c r="EJ162">
        <v>16707.51111111111</v>
      </c>
      <c r="EK162">
        <v>39.236</v>
      </c>
      <c r="EL162">
        <v>39.625</v>
      </c>
      <c r="EM162">
        <v>39.125</v>
      </c>
      <c r="EN162">
        <v>39.375</v>
      </c>
      <c r="EO162">
        <v>39.81199999999999</v>
      </c>
      <c r="EP162">
        <v>1955.084074074074</v>
      </c>
      <c r="EQ162">
        <v>39.91</v>
      </c>
      <c r="ER162">
        <v>0</v>
      </c>
      <c r="ES162">
        <v>1659115203.2</v>
      </c>
      <c r="ET162">
        <v>0</v>
      </c>
      <c r="EU162">
        <v>816.9220769230768</v>
      </c>
      <c r="EV162">
        <v>-6.756649580665391</v>
      </c>
      <c r="EW162">
        <v>-131.0017094965464</v>
      </c>
      <c r="EX162">
        <v>16355.3</v>
      </c>
      <c r="EY162">
        <v>15</v>
      </c>
      <c r="EZ162">
        <v>0</v>
      </c>
      <c r="FA162" t="s">
        <v>419</v>
      </c>
      <c r="FB162">
        <v>1658962562</v>
      </c>
      <c r="FC162">
        <v>1658962559</v>
      </c>
      <c r="FD162">
        <v>0</v>
      </c>
      <c r="FE162">
        <v>0.025</v>
      </c>
      <c r="FF162">
        <v>-0.013</v>
      </c>
      <c r="FG162">
        <v>-1.97</v>
      </c>
      <c r="FH162">
        <v>-0.111</v>
      </c>
      <c r="FI162">
        <v>420</v>
      </c>
      <c r="FJ162">
        <v>18</v>
      </c>
      <c r="FK162">
        <v>0.6899999999999999</v>
      </c>
      <c r="FL162">
        <v>0.5</v>
      </c>
      <c r="FM162">
        <v>-74.37965853658537</v>
      </c>
      <c r="FN162">
        <v>-3.845504529616874</v>
      </c>
      <c r="FO162">
        <v>0.3816143513533455</v>
      </c>
      <c r="FP162">
        <v>0</v>
      </c>
      <c r="FQ162">
        <v>817.3561470588235</v>
      </c>
      <c r="FR162">
        <v>-6.131413287263637</v>
      </c>
      <c r="FS162">
        <v>0.636777601418127</v>
      </c>
      <c r="FT162">
        <v>0</v>
      </c>
      <c r="FU162">
        <v>8.009992926829268</v>
      </c>
      <c r="FV162">
        <v>-0.1189593031358559</v>
      </c>
      <c r="FW162">
        <v>0.02246435694376948</v>
      </c>
      <c r="FX162">
        <v>0</v>
      </c>
      <c r="FY162">
        <v>0</v>
      </c>
      <c r="FZ162">
        <v>3</v>
      </c>
      <c r="GA162" t="s">
        <v>462</v>
      </c>
      <c r="GB162">
        <v>2.98264</v>
      </c>
      <c r="GC162">
        <v>2.71562</v>
      </c>
      <c r="GD162">
        <v>0.142879</v>
      </c>
      <c r="GE162">
        <v>0.150321</v>
      </c>
      <c r="GF162">
        <v>0.105206</v>
      </c>
      <c r="GG162">
        <v>0.0763665</v>
      </c>
      <c r="GH162">
        <v>27116.1</v>
      </c>
      <c r="GI162">
        <v>27015.7</v>
      </c>
      <c r="GJ162">
        <v>29405</v>
      </c>
      <c r="GK162">
        <v>29406.3</v>
      </c>
      <c r="GL162">
        <v>34847.3</v>
      </c>
      <c r="GM162">
        <v>36110.8</v>
      </c>
      <c r="GN162">
        <v>41411.4</v>
      </c>
      <c r="GO162">
        <v>41898.7</v>
      </c>
      <c r="GP162">
        <v>1.95985</v>
      </c>
      <c r="GQ162">
        <v>1.90205</v>
      </c>
      <c r="GR162">
        <v>0.0887439</v>
      </c>
      <c r="GS162">
        <v>0</v>
      </c>
      <c r="GT162">
        <v>25.6693</v>
      </c>
      <c r="GU162">
        <v>999.9</v>
      </c>
      <c r="GV162">
        <v>42.7</v>
      </c>
      <c r="GW162">
        <v>30.3</v>
      </c>
      <c r="GX162">
        <v>20.3993</v>
      </c>
      <c r="GY162">
        <v>63.6128</v>
      </c>
      <c r="GZ162">
        <v>33.2652</v>
      </c>
      <c r="HA162">
        <v>1</v>
      </c>
      <c r="HB162">
        <v>-0.0329344</v>
      </c>
      <c r="HC162">
        <v>0.566013</v>
      </c>
      <c r="HD162">
        <v>20.3839</v>
      </c>
      <c r="HE162">
        <v>5.21849</v>
      </c>
      <c r="HF162">
        <v>12.0099</v>
      </c>
      <c r="HG162">
        <v>4.98915</v>
      </c>
      <c r="HH162">
        <v>3.28865</v>
      </c>
      <c r="HI162">
        <v>9999</v>
      </c>
      <c r="HJ162">
        <v>9999</v>
      </c>
      <c r="HK162">
        <v>9999</v>
      </c>
      <c r="HL162">
        <v>173.1</v>
      </c>
      <c r="HM162">
        <v>1.86711</v>
      </c>
      <c r="HN162">
        <v>1.86617</v>
      </c>
      <c r="HO162">
        <v>1.86568</v>
      </c>
      <c r="HP162">
        <v>1.86554</v>
      </c>
      <c r="HQ162">
        <v>1.86737</v>
      </c>
      <c r="HR162">
        <v>1.8699</v>
      </c>
      <c r="HS162">
        <v>1.86856</v>
      </c>
      <c r="HT162">
        <v>1.86999</v>
      </c>
      <c r="HU162">
        <v>0</v>
      </c>
      <c r="HV162">
        <v>0</v>
      </c>
      <c r="HW162">
        <v>0</v>
      </c>
      <c r="HX162">
        <v>0</v>
      </c>
      <c r="HY162" t="s">
        <v>421</v>
      </c>
      <c r="HZ162" t="s">
        <v>422</v>
      </c>
      <c r="IA162" t="s">
        <v>423</v>
      </c>
      <c r="IB162" t="s">
        <v>423</v>
      </c>
      <c r="IC162" t="s">
        <v>423</v>
      </c>
      <c r="ID162" t="s">
        <v>423</v>
      </c>
      <c r="IE162">
        <v>0</v>
      </c>
      <c r="IF162">
        <v>100</v>
      </c>
      <c r="IG162">
        <v>100</v>
      </c>
      <c r="IH162">
        <v>-3.212</v>
      </c>
      <c r="II162">
        <v>-0.08119999999999999</v>
      </c>
      <c r="IJ162">
        <v>-1.577111384215205</v>
      </c>
      <c r="IK162">
        <v>-0.002609718516926934</v>
      </c>
      <c r="IL162">
        <v>7.477057286243006E-07</v>
      </c>
      <c r="IM162">
        <v>-2.446628426827821E-10</v>
      </c>
      <c r="IN162">
        <v>-0.2036813970316619</v>
      </c>
      <c r="IO162">
        <v>-0.007460779758470672</v>
      </c>
      <c r="IP162">
        <v>0.0009378809001863145</v>
      </c>
      <c r="IQ162">
        <v>-1.681860573090938E-05</v>
      </c>
      <c r="IR162">
        <v>18</v>
      </c>
      <c r="IS162">
        <v>2242</v>
      </c>
      <c r="IT162">
        <v>1</v>
      </c>
      <c r="IU162">
        <v>24</v>
      </c>
      <c r="IV162">
        <v>2544</v>
      </c>
      <c r="IW162">
        <v>2544.1</v>
      </c>
      <c r="IX162">
        <v>1.79688</v>
      </c>
      <c r="IY162">
        <v>2.21558</v>
      </c>
      <c r="IZ162">
        <v>1.39771</v>
      </c>
      <c r="JA162">
        <v>2.33765</v>
      </c>
      <c r="JB162">
        <v>1.49536</v>
      </c>
      <c r="JC162">
        <v>2.34375</v>
      </c>
      <c r="JD162">
        <v>34.5092</v>
      </c>
      <c r="JE162">
        <v>14.5085</v>
      </c>
      <c r="JF162">
        <v>18</v>
      </c>
      <c r="JG162">
        <v>523.9160000000001</v>
      </c>
      <c r="JH162">
        <v>442.501</v>
      </c>
      <c r="JI162">
        <v>24.9998</v>
      </c>
      <c r="JJ162">
        <v>26.9225</v>
      </c>
      <c r="JK162">
        <v>30.0002</v>
      </c>
      <c r="JL162">
        <v>26.872</v>
      </c>
      <c r="JM162">
        <v>26.809</v>
      </c>
      <c r="JN162">
        <v>36.0749</v>
      </c>
      <c r="JO162">
        <v>24.6771</v>
      </c>
      <c r="JP162">
        <v>27.9299</v>
      </c>
      <c r="JQ162">
        <v>25</v>
      </c>
      <c r="JR162">
        <v>841.246</v>
      </c>
      <c r="JS162">
        <v>15.2605</v>
      </c>
      <c r="JT162">
        <v>100.544</v>
      </c>
      <c r="JU162">
        <v>100.632</v>
      </c>
    </row>
    <row r="163" spans="1:281">
      <c r="A163">
        <v>147</v>
      </c>
      <c r="B163">
        <v>1659115208</v>
      </c>
      <c r="C163">
        <v>2849.900000095367</v>
      </c>
      <c r="D163" t="s">
        <v>718</v>
      </c>
      <c r="E163" t="s">
        <v>719</v>
      </c>
      <c r="F163">
        <v>5</v>
      </c>
      <c r="G163" t="s">
        <v>619</v>
      </c>
      <c r="H163" t="s">
        <v>416</v>
      </c>
      <c r="I163">
        <v>1659115200.214286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839.7181341930217</v>
      </c>
      <c r="AK163">
        <v>777.5147030303025</v>
      </c>
      <c r="AL163">
        <v>3.42469603479694</v>
      </c>
      <c r="AM163">
        <v>65.11702429361108</v>
      </c>
      <c r="AN163">
        <f>(AP163 - AO163 + DI163*1E3/(8.314*(DK163+273.15)) * AR163/DH163 * AQ163) * DH163/(100*CV163) * 1000/(1000 - AP163)</f>
        <v>0</v>
      </c>
      <c r="AO163">
        <v>15.16333848641841</v>
      </c>
      <c r="AP163">
        <v>23.18232303030302</v>
      </c>
      <c r="AQ163">
        <v>-0.0004941895216499712</v>
      </c>
      <c r="AR163">
        <v>88.44605130014408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417</v>
      </c>
      <c r="AY163" t="s">
        <v>417</v>
      </c>
      <c r="AZ163">
        <v>0</v>
      </c>
      <c r="BA163">
        <v>0</v>
      </c>
      <c r="BB163">
        <f>1-AZ163/BA163</f>
        <v>0</v>
      </c>
      <c r="BC163">
        <v>0</v>
      </c>
      <c r="BD163" t="s">
        <v>417</v>
      </c>
      <c r="BE163" t="s">
        <v>417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417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6</v>
      </c>
      <c r="CW163">
        <v>0.5</v>
      </c>
      <c r="CX163" t="s">
        <v>418</v>
      </c>
      <c r="CY163">
        <v>2</v>
      </c>
      <c r="CZ163" t="b">
        <v>1</v>
      </c>
      <c r="DA163">
        <v>1659115200.214286</v>
      </c>
      <c r="DB163">
        <v>735.3002142857142</v>
      </c>
      <c r="DC163">
        <v>810.1987499999999</v>
      </c>
      <c r="DD163">
        <v>23.20409285714286</v>
      </c>
      <c r="DE163">
        <v>15.19294642857143</v>
      </c>
      <c r="DF163">
        <v>738.4953214285714</v>
      </c>
      <c r="DG163">
        <v>23.28532142857143</v>
      </c>
      <c r="DH163">
        <v>500.0498214285714</v>
      </c>
      <c r="DI163">
        <v>90.72269642857142</v>
      </c>
      <c r="DJ163">
        <v>0.09994317500000001</v>
      </c>
      <c r="DK163">
        <v>27.36363571428571</v>
      </c>
      <c r="DL163">
        <v>27.12677142857143</v>
      </c>
      <c r="DM163">
        <v>999.9000000000002</v>
      </c>
      <c r="DN163">
        <v>0</v>
      </c>
      <c r="DO163">
        <v>0</v>
      </c>
      <c r="DP163">
        <v>9998.943571428574</v>
      </c>
      <c r="DQ163">
        <v>0</v>
      </c>
      <c r="DR163">
        <v>7.475599999999998</v>
      </c>
      <c r="DS163">
        <v>-74.89860357142858</v>
      </c>
      <c r="DT163">
        <v>752.7673214285712</v>
      </c>
      <c r="DU163">
        <v>822.6976785714287</v>
      </c>
      <c r="DV163">
        <v>8.011152142857142</v>
      </c>
      <c r="DW163">
        <v>810.1987499999999</v>
      </c>
      <c r="DX163">
        <v>15.19294642857143</v>
      </c>
      <c r="DY163">
        <v>2.105138214285714</v>
      </c>
      <c r="DZ163">
        <v>1.378343928571429</v>
      </c>
      <c r="EA163">
        <v>18.25811428571428</v>
      </c>
      <c r="EB163">
        <v>11.68146071428571</v>
      </c>
      <c r="EC163">
        <v>1999.990714285714</v>
      </c>
      <c r="ED163">
        <v>0.9799962500000002</v>
      </c>
      <c r="EE163">
        <v>0.02000345000000001</v>
      </c>
      <c r="EF163">
        <v>0</v>
      </c>
      <c r="EG163">
        <v>816.3678928571428</v>
      </c>
      <c r="EH163">
        <v>5.00097</v>
      </c>
      <c r="EI163">
        <v>16344.91785714286</v>
      </c>
      <c r="EJ163">
        <v>16707.48928571429</v>
      </c>
      <c r="EK163">
        <v>39.2365</v>
      </c>
      <c r="EL163">
        <v>39.625</v>
      </c>
      <c r="EM163">
        <v>39.125</v>
      </c>
      <c r="EN163">
        <v>39.375</v>
      </c>
      <c r="EO163">
        <v>39.81199999999999</v>
      </c>
      <c r="EP163">
        <v>1955.080714285714</v>
      </c>
      <c r="EQ163">
        <v>39.91</v>
      </c>
      <c r="ER163">
        <v>0</v>
      </c>
      <c r="ES163">
        <v>1659115208</v>
      </c>
      <c r="ET163">
        <v>0</v>
      </c>
      <c r="EU163">
        <v>816.3280384615387</v>
      </c>
      <c r="EV163">
        <v>-7.766871777349873</v>
      </c>
      <c r="EW163">
        <v>-149.2923074697445</v>
      </c>
      <c r="EX163">
        <v>16344.20769230769</v>
      </c>
      <c r="EY163">
        <v>15</v>
      </c>
      <c r="EZ163">
        <v>0</v>
      </c>
      <c r="FA163" t="s">
        <v>419</v>
      </c>
      <c r="FB163">
        <v>1658962562</v>
      </c>
      <c r="FC163">
        <v>1658962559</v>
      </c>
      <c r="FD163">
        <v>0</v>
      </c>
      <c r="FE163">
        <v>0.025</v>
      </c>
      <c r="FF163">
        <v>-0.013</v>
      </c>
      <c r="FG163">
        <v>-1.97</v>
      </c>
      <c r="FH163">
        <v>-0.111</v>
      </c>
      <c r="FI163">
        <v>420</v>
      </c>
      <c r="FJ163">
        <v>18</v>
      </c>
      <c r="FK163">
        <v>0.6899999999999999</v>
      </c>
      <c r="FL163">
        <v>0.5</v>
      </c>
      <c r="FM163">
        <v>-74.73117560975609</v>
      </c>
      <c r="FN163">
        <v>-3.491709407665367</v>
      </c>
      <c r="FO163">
        <v>0.3487247267041327</v>
      </c>
      <c r="FP163">
        <v>0</v>
      </c>
      <c r="FQ163">
        <v>816.6841176470588</v>
      </c>
      <c r="FR163">
        <v>-7.028326960535979</v>
      </c>
      <c r="FS163">
        <v>0.7183650049082464</v>
      </c>
      <c r="FT163">
        <v>0</v>
      </c>
      <c r="FU163">
        <v>8.006207317073171</v>
      </c>
      <c r="FV163">
        <v>0.1283314285714401</v>
      </c>
      <c r="FW163">
        <v>0.01474806808751918</v>
      </c>
      <c r="FX163">
        <v>0</v>
      </c>
      <c r="FY163">
        <v>0</v>
      </c>
      <c r="FZ163">
        <v>3</v>
      </c>
      <c r="GA163" t="s">
        <v>462</v>
      </c>
      <c r="GB163">
        <v>2.98269</v>
      </c>
      <c r="GC163">
        <v>2.71568</v>
      </c>
      <c r="GD163">
        <v>0.145014</v>
      </c>
      <c r="GE163">
        <v>0.152389</v>
      </c>
      <c r="GF163">
        <v>0.10514</v>
      </c>
      <c r="GG163">
        <v>0.0764055</v>
      </c>
      <c r="GH163">
        <v>27049.4</v>
      </c>
      <c r="GI163">
        <v>26950.3</v>
      </c>
      <c r="GJ163">
        <v>29405.9</v>
      </c>
      <c r="GK163">
        <v>29406.7</v>
      </c>
      <c r="GL163">
        <v>34851.2</v>
      </c>
      <c r="GM163">
        <v>36109.9</v>
      </c>
      <c r="GN163">
        <v>41412.8</v>
      </c>
      <c r="GO163">
        <v>41899.3</v>
      </c>
      <c r="GP163">
        <v>1.95977</v>
      </c>
      <c r="GQ163">
        <v>1.90213</v>
      </c>
      <c r="GR163">
        <v>0.0893027</v>
      </c>
      <c r="GS163">
        <v>0</v>
      </c>
      <c r="GT163">
        <v>25.6661</v>
      </c>
      <c r="GU163">
        <v>999.9</v>
      </c>
      <c r="GV163">
        <v>42.7</v>
      </c>
      <c r="GW163">
        <v>30.3</v>
      </c>
      <c r="GX163">
        <v>20.4006</v>
      </c>
      <c r="GY163">
        <v>63.8028</v>
      </c>
      <c r="GZ163">
        <v>33.3534</v>
      </c>
      <c r="HA163">
        <v>1</v>
      </c>
      <c r="HB163">
        <v>-0.0331631</v>
      </c>
      <c r="HC163">
        <v>0.565632</v>
      </c>
      <c r="HD163">
        <v>20.3839</v>
      </c>
      <c r="HE163">
        <v>5.21804</v>
      </c>
      <c r="HF163">
        <v>12.0099</v>
      </c>
      <c r="HG163">
        <v>4.9893</v>
      </c>
      <c r="HH163">
        <v>3.28858</v>
      </c>
      <c r="HI163">
        <v>9999</v>
      </c>
      <c r="HJ163">
        <v>9999</v>
      </c>
      <c r="HK163">
        <v>9999</v>
      </c>
      <c r="HL163">
        <v>173.1</v>
      </c>
      <c r="HM163">
        <v>1.86711</v>
      </c>
      <c r="HN163">
        <v>1.86616</v>
      </c>
      <c r="HO163">
        <v>1.86569</v>
      </c>
      <c r="HP163">
        <v>1.86554</v>
      </c>
      <c r="HQ163">
        <v>1.86737</v>
      </c>
      <c r="HR163">
        <v>1.86991</v>
      </c>
      <c r="HS163">
        <v>1.86857</v>
      </c>
      <c r="HT163">
        <v>1.86998</v>
      </c>
      <c r="HU163">
        <v>0</v>
      </c>
      <c r="HV163">
        <v>0</v>
      </c>
      <c r="HW163">
        <v>0</v>
      </c>
      <c r="HX163">
        <v>0</v>
      </c>
      <c r="HY163" t="s">
        <v>421</v>
      </c>
      <c r="HZ163" t="s">
        <v>422</v>
      </c>
      <c r="IA163" t="s">
        <v>423</v>
      </c>
      <c r="IB163" t="s">
        <v>423</v>
      </c>
      <c r="IC163" t="s">
        <v>423</v>
      </c>
      <c r="ID163" t="s">
        <v>423</v>
      </c>
      <c r="IE163">
        <v>0</v>
      </c>
      <c r="IF163">
        <v>100</v>
      </c>
      <c r="IG163">
        <v>100</v>
      </c>
      <c r="IH163">
        <v>-3.244</v>
      </c>
      <c r="II163">
        <v>-0.0815</v>
      </c>
      <c r="IJ163">
        <v>-1.577111384215205</v>
      </c>
      <c r="IK163">
        <v>-0.002609718516926934</v>
      </c>
      <c r="IL163">
        <v>7.477057286243006E-07</v>
      </c>
      <c r="IM163">
        <v>-2.446628426827821E-10</v>
      </c>
      <c r="IN163">
        <v>-0.2036813970316619</v>
      </c>
      <c r="IO163">
        <v>-0.007460779758470672</v>
      </c>
      <c r="IP163">
        <v>0.0009378809001863145</v>
      </c>
      <c r="IQ163">
        <v>-1.681860573090938E-05</v>
      </c>
      <c r="IR163">
        <v>18</v>
      </c>
      <c r="IS163">
        <v>2242</v>
      </c>
      <c r="IT163">
        <v>1</v>
      </c>
      <c r="IU163">
        <v>24</v>
      </c>
      <c r="IV163">
        <v>2544.1</v>
      </c>
      <c r="IW163">
        <v>2544.2</v>
      </c>
      <c r="IX163">
        <v>1.82983</v>
      </c>
      <c r="IY163">
        <v>2.20947</v>
      </c>
      <c r="IZ163">
        <v>1.39648</v>
      </c>
      <c r="JA163">
        <v>2.33887</v>
      </c>
      <c r="JB163">
        <v>1.49536</v>
      </c>
      <c r="JC163">
        <v>2.40601</v>
      </c>
      <c r="JD163">
        <v>34.5092</v>
      </c>
      <c r="JE163">
        <v>14.5085</v>
      </c>
      <c r="JF163">
        <v>18</v>
      </c>
      <c r="JG163">
        <v>523.866</v>
      </c>
      <c r="JH163">
        <v>442.547</v>
      </c>
      <c r="JI163">
        <v>24.9999</v>
      </c>
      <c r="JJ163">
        <v>26.9225</v>
      </c>
      <c r="JK163">
        <v>30.0001</v>
      </c>
      <c r="JL163">
        <v>26.872</v>
      </c>
      <c r="JM163">
        <v>26.809</v>
      </c>
      <c r="JN163">
        <v>36.6198</v>
      </c>
      <c r="JO163">
        <v>24.3781</v>
      </c>
      <c r="JP163">
        <v>27.9299</v>
      </c>
      <c r="JQ163">
        <v>25</v>
      </c>
      <c r="JR163">
        <v>854.62</v>
      </c>
      <c r="JS163">
        <v>15.2926</v>
      </c>
      <c r="JT163">
        <v>100.548</v>
      </c>
      <c r="JU163">
        <v>100.634</v>
      </c>
    </row>
    <row r="164" spans="1:281">
      <c r="A164">
        <v>148</v>
      </c>
      <c r="B164">
        <v>1659115213</v>
      </c>
      <c r="C164">
        <v>2854.900000095367</v>
      </c>
      <c r="D164" t="s">
        <v>720</v>
      </c>
      <c r="E164" t="s">
        <v>721</v>
      </c>
      <c r="F164">
        <v>5</v>
      </c>
      <c r="G164" t="s">
        <v>619</v>
      </c>
      <c r="H164" t="s">
        <v>416</v>
      </c>
      <c r="I164">
        <v>1659115205.5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856.9758512202638</v>
      </c>
      <c r="AK164">
        <v>794.5165939393937</v>
      </c>
      <c r="AL164">
        <v>3.389747610838712</v>
      </c>
      <c r="AM164">
        <v>65.11702429361108</v>
      </c>
      <c r="AN164">
        <f>(AP164 - AO164 + DI164*1E3/(8.314*(DK164+273.15)) * AR164/DH164 * AQ164) * DH164/(100*CV164) * 1000/(1000 - AP164)</f>
        <v>0</v>
      </c>
      <c r="AO164">
        <v>15.1917426857707</v>
      </c>
      <c r="AP164">
        <v>23.1789321212121</v>
      </c>
      <c r="AQ164">
        <v>-8.256473602187048E-05</v>
      </c>
      <c r="AR164">
        <v>88.44605130014408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417</v>
      </c>
      <c r="AY164" t="s">
        <v>417</v>
      </c>
      <c r="AZ164">
        <v>0</v>
      </c>
      <c r="BA164">
        <v>0</v>
      </c>
      <c r="BB164">
        <f>1-AZ164/BA164</f>
        <v>0</v>
      </c>
      <c r="BC164">
        <v>0</v>
      </c>
      <c r="BD164" t="s">
        <v>417</v>
      </c>
      <c r="BE164" t="s">
        <v>417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417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6</v>
      </c>
      <c r="CW164">
        <v>0.5</v>
      </c>
      <c r="CX164" t="s">
        <v>418</v>
      </c>
      <c r="CY164">
        <v>2</v>
      </c>
      <c r="CZ164" t="b">
        <v>1</v>
      </c>
      <c r="DA164">
        <v>1659115205.5</v>
      </c>
      <c r="DB164">
        <v>752.8267037037039</v>
      </c>
      <c r="DC164">
        <v>827.9924814814814</v>
      </c>
      <c r="DD164">
        <v>23.19209259259259</v>
      </c>
      <c r="DE164">
        <v>15.18532222222222</v>
      </c>
      <c r="DF164">
        <v>756.0551481481482</v>
      </c>
      <c r="DG164">
        <v>23.27342962962963</v>
      </c>
      <c r="DH164">
        <v>500.0732962962963</v>
      </c>
      <c r="DI164">
        <v>90.7214</v>
      </c>
      <c r="DJ164">
        <v>0.09997534074074074</v>
      </c>
      <c r="DK164">
        <v>27.36318518518519</v>
      </c>
      <c r="DL164">
        <v>27.12708518518518</v>
      </c>
      <c r="DM164">
        <v>999.9000000000001</v>
      </c>
      <c r="DN164">
        <v>0</v>
      </c>
      <c r="DO164">
        <v>0</v>
      </c>
      <c r="DP164">
        <v>10001.90777777778</v>
      </c>
      <c r="DQ164">
        <v>0</v>
      </c>
      <c r="DR164">
        <v>7.475599999999998</v>
      </c>
      <c r="DS164">
        <v>-75.16581111111111</v>
      </c>
      <c r="DT164">
        <v>770.7005925925927</v>
      </c>
      <c r="DU164">
        <v>840.7597407407407</v>
      </c>
      <c r="DV164">
        <v>8.006774074074073</v>
      </c>
      <c r="DW164">
        <v>827.9924814814814</v>
      </c>
      <c r="DX164">
        <v>15.18532222222222</v>
      </c>
      <c r="DY164">
        <v>2.104018888888889</v>
      </c>
      <c r="DZ164">
        <v>1.377632962962963</v>
      </c>
      <c r="EA164">
        <v>18.24964074074074</v>
      </c>
      <c r="EB164">
        <v>11.67365555555556</v>
      </c>
      <c r="EC164">
        <v>1999.974814814815</v>
      </c>
      <c r="ED164">
        <v>0.9799962222222223</v>
      </c>
      <c r="EE164">
        <v>0.02000347777777778</v>
      </c>
      <c r="EF164">
        <v>0</v>
      </c>
      <c r="EG164">
        <v>815.6777037037036</v>
      </c>
      <c r="EH164">
        <v>5.00097</v>
      </c>
      <c r="EI164">
        <v>16331.1962962963</v>
      </c>
      <c r="EJ164">
        <v>16707.36296296296</v>
      </c>
      <c r="EK164">
        <v>39.22666666666666</v>
      </c>
      <c r="EL164">
        <v>39.625</v>
      </c>
      <c r="EM164">
        <v>39.125</v>
      </c>
      <c r="EN164">
        <v>39.375</v>
      </c>
      <c r="EO164">
        <v>39.81199999999999</v>
      </c>
      <c r="EP164">
        <v>1955.064814814815</v>
      </c>
      <c r="EQ164">
        <v>39.91</v>
      </c>
      <c r="ER164">
        <v>0</v>
      </c>
      <c r="ES164">
        <v>1659115212.8</v>
      </c>
      <c r="ET164">
        <v>0</v>
      </c>
      <c r="EU164">
        <v>815.6652307692307</v>
      </c>
      <c r="EV164">
        <v>-9.651282047036565</v>
      </c>
      <c r="EW164">
        <v>-162.3555557017929</v>
      </c>
      <c r="EX164">
        <v>16331.58846153846</v>
      </c>
      <c r="EY164">
        <v>15</v>
      </c>
      <c r="EZ164">
        <v>0</v>
      </c>
      <c r="FA164" t="s">
        <v>419</v>
      </c>
      <c r="FB164">
        <v>1658962562</v>
      </c>
      <c r="FC164">
        <v>1658962559</v>
      </c>
      <c r="FD164">
        <v>0</v>
      </c>
      <c r="FE164">
        <v>0.025</v>
      </c>
      <c r="FF164">
        <v>-0.013</v>
      </c>
      <c r="FG164">
        <v>-1.97</v>
      </c>
      <c r="FH164">
        <v>-0.111</v>
      </c>
      <c r="FI164">
        <v>420</v>
      </c>
      <c r="FJ164">
        <v>18</v>
      </c>
      <c r="FK164">
        <v>0.6899999999999999</v>
      </c>
      <c r="FL164">
        <v>0.5</v>
      </c>
      <c r="FM164">
        <v>-74.9987275</v>
      </c>
      <c r="FN164">
        <v>-3.149267166979186</v>
      </c>
      <c r="FO164">
        <v>0.3083738858816505</v>
      </c>
      <c r="FP164">
        <v>0</v>
      </c>
      <c r="FQ164">
        <v>816.0559117647058</v>
      </c>
      <c r="FR164">
        <v>-8.311978609751556</v>
      </c>
      <c r="FS164">
        <v>0.8357568027787815</v>
      </c>
      <c r="FT164">
        <v>0</v>
      </c>
      <c r="FU164">
        <v>8.0050025</v>
      </c>
      <c r="FV164">
        <v>-0.01617163227017375</v>
      </c>
      <c r="FW164">
        <v>0.01690792990729508</v>
      </c>
      <c r="FX164">
        <v>1</v>
      </c>
      <c r="FY164">
        <v>1</v>
      </c>
      <c r="FZ164">
        <v>3</v>
      </c>
      <c r="GA164" t="s">
        <v>426</v>
      </c>
      <c r="GB164">
        <v>2.9827</v>
      </c>
      <c r="GC164">
        <v>2.71579</v>
      </c>
      <c r="GD164">
        <v>0.147123</v>
      </c>
      <c r="GE164">
        <v>0.154379</v>
      </c>
      <c r="GF164">
        <v>0.105134</v>
      </c>
      <c r="GG164">
        <v>0.0765463</v>
      </c>
      <c r="GH164">
        <v>26982.5</v>
      </c>
      <c r="GI164">
        <v>26887.2</v>
      </c>
      <c r="GJ164">
        <v>29405.7</v>
      </c>
      <c r="GK164">
        <v>29406.8</v>
      </c>
      <c r="GL164">
        <v>34851.3</v>
      </c>
      <c r="GM164">
        <v>36104.6</v>
      </c>
      <c r="GN164">
        <v>41412.7</v>
      </c>
      <c r="GO164">
        <v>41899.6</v>
      </c>
      <c r="GP164">
        <v>1.96003</v>
      </c>
      <c r="GQ164">
        <v>1.9024</v>
      </c>
      <c r="GR164">
        <v>0.08974219999999999</v>
      </c>
      <c r="GS164">
        <v>0</v>
      </c>
      <c r="GT164">
        <v>25.6642</v>
      </c>
      <c r="GU164">
        <v>999.9</v>
      </c>
      <c r="GV164">
        <v>42.7</v>
      </c>
      <c r="GW164">
        <v>30.3</v>
      </c>
      <c r="GX164">
        <v>20.3996</v>
      </c>
      <c r="GY164">
        <v>63.6628</v>
      </c>
      <c r="GZ164">
        <v>33.6058</v>
      </c>
      <c r="HA164">
        <v>1</v>
      </c>
      <c r="HB164">
        <v>-0.0327617</v>
      </c>
      <c r="HC164">
        <v>0.567554</v>
      </c>
      <c r="HD164">
        <v>20.3841</v>
      </c>
      <c r="HE164">
        <v>5.21759</v>
      </c>
      <c r="HF164">
        <v>12.0099</v>
      </c>
      <c r="HG164">
        <v>4.9889</v>
      </c>
      <c r="HH164">
        <v>3.28845</v>
      </c>
      <c r="HI164">
        <v>9999</v>
      </c>
      <c r="HJ164">
        <v>9999</v>
      </c>
      <c r="HK164">
        <v>9999</v>
      </c>
      <c r="HL164">
        <v>173.1</v>
      </c>
      <c r="HM164">
        <v>1.86709</v>
      </c>
      <c r="HN164">
        <v>1.86616</v>
      </c>
      <c r="HO164">
        <v>1.86568</v>
      </c>
      <c r="HP164">
        <v>1.86554</v>
      </c>
      <c r="HQ164">
        <v>1.86737</v>
      </c>
      <c r="HR164">
        <v>1.8699</v>
      </c>
      <c r="HS164">
        <v>1.86859</v>
      </c>
      <c r="HT164">
        <v>1.86998</v>
      </c>
      <c r="HU164">
        <v>0</v>
      </c>
      <c r="HV164">
        <v>0</v>
      </c>
      <c r="HW164">
        <v>0</v>
      </c>
      <c r="HX164">
        <v>0</v>
      </c>
      <c r="HY164" t="s">
        <v>421</v>
      </c>
      <c r="HZ164" t="s">
        <v>422</v>
      </c>
      <c r="IA164" t="s">
        <v>423</v>
      </c>
      <c r="IB164" t="s">
        <v>423</v>
      </c>
      <c r="IC164" t="s">
        <v>423</v>
      </c>
      <c r="ID164" t="s">
        <v>423</v>
      </c>
      <c r="IE164">
        <v>0</v>
      </c>
      <c r="IF164">
        <v>100</v>
      </c>
      <c r="IG164">
        <v>100</v>
      </c>
      <c r="IH164">
        <v>-3.275</v>
      </c>
      <c r="II164">
        <v>-0.0814</v>
      </c>
      <c r="IJ164">
        <v>-1.577111384215205</v>
      </c>
      <c r="IK164">
        <v>-0.002609718516926934</v>
      </c>
      <c r="IL164">
        <v>7.477057286243006E-07</v>
      </c>
      <c r="IM164">
        <v>-2.446628426827821E-10</v>
      </c>
      <c r="IN164">
        <v>-0.2036813970316619</v>
      </c>
      <c r="IO164">
        <v>-0.007460779758470672</v>
      </c>
      <c r="IP164">
        <v>0.0009378809001863145</v>
      </c>
      <c r="IQ164">
        <v>-1.681860573090938E-05</v>
      </c>
      <c r="IR164">
        <v>18</v>
      </c>
      <c r="IS164">
        <v>2242</v>
      </c>
      <c r="IT164">
        <v>1</v>
      </c>
      <c r="IU164">
        <v>24</v>
      </c>
      <c r="IV164">
        <v>2544.2</v>
      </c>
      <c r="IW164">
        <v>2544.2</v>
      </c>
      <c r="IX164">
        <v>1.85425</v>
      </c>
      <c r="IY164">
        <v>2.21802</v>
      </c>
      <c r="IZ164">
        <v>1.39648</v>
      </c>
      <c r="JA164">
        <v>2.33887</v>
      </c>
      <c r="JB164">
        <v>1.49536</v>
      </c>
      <c r="JC164">
        <v>2.27661</v>
      </c>
      <c r="JD164">
        <v>34.5092</v>
      </c>
      <c r="JE164">
        <v>14.4998</v>
      </c>
      <c r="JF164">
        <v>18</v>
      </c>
      <c r="JG164">
        <v>524.035</v>
      </c>
      <c r="JH164">
        <v>442.721</v>
      </c>
      <c r="JI164">
        <v>25.0002</v>
      </c>
      <c r="JJ164">
        <v>26.9225</v>
      </c>
      <c r="JK164">
        <v>30.0001</v>
      </c>
      <c r="JL164">
        <v>26.8725</v>
      </c>
      <c r="JM164">
        <v>26.8099</v>
      </c>
      <c r="JN164">
        <v>37.1247</v>
      </c>
      <c r="JO164">
        <v>24.0937</v>
      </c>
      <c r="JP164">
        <v>27.9299</v>
      </c>
      <c r="JQ164">
        <v>25</v>
      </c>
      <c r="JR164">
        <v>874.737</v>
      </c>
      <c r="JS164">
        <v>15.3017</v>
      </c>
      <c r="JT164">
        <v>100.547</v>
      </c>
      <c r="JU164">
        <v>100.634</v>
      </c>
    </row>
    <row r="165" spans="1:281">
      <c r="A165">
        <v>149</v>
      </c>
      <c r="B165">
        <v>1659115218</v>
      </c>
      <c r="C165">
        <v>2859.900000095367</v>
      </c>
      <c r="D165" t="s">
        <v>722</v>
      </c>
      <c r="E165" t="s">
        <v>723</v>
      </c>
      <c r="F165">
        <v>5</v>
      </c>
      <c r="G165" t="s">
        <v>619</v>
      </c>
      <c r="H165" t="s">
        <v>416</v>
      </c>
      <c r="I165">
        <v>1659115210.214286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873.3377251816368</v>
      </c>
      <c r="AK165">
        <v>811.3026303030298</v>
      </c>
      <c r="AL165">
        <v>3.330968636523838</v>
      </c>
      <c r="AM165">
        <v>65.11702429361108</v>
      </c>
      <c r="AN165">
        <f>(AP165 - AO165 + DI165*1E3/(8.314*(DK165+273.15)) * AR165/DH165 * AQ165) * DH165/(100*CV165) * 1000/(1000 - AP165)</f>
        <v>0</v>
      </c>
      <c r="AO165">
        <v>15.25092824902613</v>
      </c>
      <c r="AP165">
        <v>23.18499151515151</v>
      </c>
      <c r="AQ165">
        <v>9.171440080053276E-05</v>
      </c>
      <c r="AR165">
        <v>88.44605130014408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417</v>
      </c>
      <c r="AY165" t="s">
        <v>417</v>
      </c>
      <c r="AZ165">
        <v>0</v>
      </c>
      <c r="BA165">
        <v>0</v>
      </c>
      <c r="BB165">
        <f>1-AZ165/BA165</f>
        <v>0</v>
      </c>
      <c r="BC165">
        <v>0</v>
      </c>
      <c r="BD165" t="s">
        <v>417</v>
      </c>
      <c r="BE165" t="s">
        <v>417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417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6</v>
      </c>
      <c r="CW165">
        <v>0.5</v>
      </c>
      <c r="CX165" t="s">
        <v>418</v>
      </c>
      <c r="CY165">
        <v>2</v>
      </c>
      <c r="CZ165" t="b">
        <v>1</v>
      </c>
      <c r="DA165">
        <v>1659115210.214286</v>
      </c>
      <c r="DB165">
        <v>768.4744285714285</v>
      </c>
      <c r="DC165">
        <v>843.6320714285714</v>
      </c>
      <c r="DD165">
        <v>23.18328928571429</v>
      </c>
      <c r="DE165">
        <v>15.20451785714286</v>
      </c>
      <c r="DF165">
        <v>771.7325714285715</v>
      </c>
      <c r="DG165">
        <v>23.2647</v>
      </c>
      <c r="DH165">
        <v>500.0548571428571</v>
      </c>
      <c r="DI165">
        <v>90.71982142857142</v>
      </c>
      <c r="DJ165">
        <v>0.09998318928571427</v>
      </c>
      <c r="DK165">
        <v>27.36418571428571</v>
      </c>
      <c r="DL165">
        <v>27.12635</v>
      </c>
      <c r="DM165">
        <v>999.9000000000002</v>
      </c>
      <c r="DN165">
        <v>0</v>
      </c>
      <c r="DO165">
        <v>0</v>
      </c>
      <c r="DP165">
        <v>10009.19178571429</v>
      </c>
      <c r="DQ165">
        <v>0</v>
      </c>
      <c r="DR165">
        <v>7.475599999999998</v>
      </c>
      <c r="DS165">
        <v>-75.157725</v>
      </c>
      <c r="DT165">
        <v>786.7129285714285</v>
      </c>
      <c r="DU165">
        <v>856.6576785714286</v>
      </c>
      <c r="DV165">
        <v>7.978765357142857</v>
      </c>
      <c r="DW165">
        <v>843.6320714285714</v>
      </c>
      <c r="DX165">
        <v>15.20451785714286</v>
      </c>
      <c r="DY165">
        <v>2.103183214285715</v>
      </c>
      <c r="DZ165">
        <v>1.379351785714286</v>
      </c>
      <c r="EA165">
        <v>18.24332142857143</v>
      </c>
      <c r="EB165">
        <v>11.69248571428571</v>
      </c>
      <c r="EC165">
        <v>1999.9775</v>
      </c>
      <c r="ED165">
        <v>0.9799963571428574</v>
      </c>
      <c r="EE165">
        <v>0.02000334285714286</v>
      </c>
      <c r="EF165">
        <v>0</v>
      </c>
      <c r="EG165">
        <v>814.9754285714283</v>
      </c>
      <c r="EH165">
        <v>5.00097</v>
      </c>
      <c r="EI165">
        <v>16317.92142857143</v>
      </c>
      <c r="EJ165">
        <v>16707.38571428572</v>
      </c>
      <c r="EK165">
        <v>39.2365</v>
      </c>
      <c r="EL165">
        <v>39.625</v>
      </c>
      <c r="EM165">
        <v>39.125</v>
      </c>
      <c r="EN165">
        <v>39.375</v>
      </c>
      <c r="EO165">
        <v>39.81199999999999</v>
      </c>
      <c r="EP165">
        <v>1955.0675</v>
      </c>
      <c r="EQ165">
        <v>39.91</v>
      </c>
      <c r="ER165">
        <v>0</v>
      </c>
      <c r="ES165">
        <v>1659115218.2</v>
      </c>
      <c r="ET165">
        <v>0</v>
      </c>
      <c r="EU165">
        <v>814.8012800000001</v>
      </c>
      <c r="EV165">
        <v>-9.343999990896624</v>
      </c>
      <c r="EW165">
        <v>-181.4153846257652</v>
      </c>
      <c r="EX165">
        <v>16315.424</v>
      </c>
      <c r="EY165">
        <v>15</v>
      </c>
      <c r="EZ165">
        <v>0</v>
      </c>
      <c r="FA165" t="s">
        <v>419</v>
      </c>
      <c r="FB165">
        <v>1658962562</v>
      </c>
      <c r="FC165">
        <v>1658962559</v>
      </c>
      <c r="FD165">
        <v>0</v>
      </c>
      <c r="FE165">
        <v>0.025</v>
      </c>
      <c r="FF165">
        <v>-0.013</v>
      </c>
      <c r="FG165">
        <v>-1.97</v>
      </c>
      <c r="FH165">
        <v>-0.111</v>
      </c>
      <c r="FI165">
        <v>420</v>
      </c>
      <c r="FJ165">
        <v>18</v>
      </c>
      <c r="FK165">
        <v>0.6899999999999999</v>
      </c>
      <c r="FL165">
        <v>0.5</v>
      </c>
      <c r="FM165">
        <v>-75.09660487804878</v>
      </c>
      <c r="FN165">
        <v>-0.5105101045296903</v>
      </c>
      <c r="FO165">
        <v>0.2428531102270181</v>
      </c>
      <c r="FP165">
        <v>0</v>
      </c>
      <c r="FQ165">
        <v>815.3273823529411</v>
      </c>
      <c r="FR165">
        <v>-9.035278834861446</v>
      </c>
      <c r="FS165">
        <v>0.9043196342361718</v>
      </c>
      <c r="FT165">
        <v>0</v>
      </c>
      <c r="FU165">
        <v>7.988150487804877</v>
      </c>
      <c r="FV165">
        <v>-0.3256419512195131</v>
      </c>
      <c r="FW165">
        <v>0.03787900531514114</v>
      </c>
      <c r="FX165">
        <v>0</v>
      </c>
      <c r="FY165">
        <v>0</v>
      </c>
      <c r="FZ165">
        <v>3</v>
      </c>
      <c r="GA165" t="s">
        <v>462</v>
      </c>
      <c r="GB165">
        <v>2.98274</v>
      </c>
      <c r="GC165">
        <v>2.71584</v>
      </c>
      <c r="GD165">
        <v>0.149172</v>
      </c>
      <c r="GE165">
        <v>0.15624</v>
      </c>
      <c r="GF165">
        <v>0.105158</v>
      </c>
      <c r="GG165">
        <v>0.076739</v>
      </c>
      <c r="GH165">
        <v>26917.2</v>
      </c>
      <c r="GI165">
        <v>26828.4</v>
      </c>
      <c r="GJ165">
        <v>29405.1</v>
      </c>
      <c r="GK165">
        <v>29407.2</v>
      </c>
      <c r="GL165">
        <v>34849.6</v>
      </c>
      <c r="GM165">
        <v>36097.2</v>
      </c>
      <c r="GN165">
        <v>41411.7</v>
      </c>
      <c r="GO165">
        <v>41899.9</v>
      </c>
      <c r="GP165">
        <v>1.95975</v>
      </c>
      <c r="GQ165">
        <v>1.90235</v>
      </c>
      <c r="GR165">
        <v>0.08989129999999999</v>
      </c>
      <c r="GS165">
        <v>0</v>
      </c>
      <c r="GT165">
        <v>25.6646</v>
      </c>
      <c r="GU165">
        <v>999.9</v>
      </c>
      <c r="GV165">
        <v>42.7</v>
      </c>
      <c r="GW165">
        <v>30.3</v>
      </c>
      <c r="GX165">
        <v>20.4026</v>
      </c>
      <c r="GY165">
        <v>63.6128</v>
      </c>
      <c r="GZ165">
        <v>33.2252</v>
      </c>
      <c r="HA165">
        <v>1</v>
      </c>
      <c r="HB165">
        <v>-0.0331428</v>
      </c>
      <c r="HC165">
        <v>0.56976</v>
      </c>
      <c r="HD165">
        <v>20.384</v>
      </c>
      <c r="HE165">
        <v>5.21834</v>
      </c>
      <c r="HF165">
        <v>12.0099</v>
      </c>
      <c r="HG165">
        <v>4.98935</v>
      </c>
      <c r="HH165">
        <v>3.28855</v>
      </c>
      <c r="HI165">
        <v>9999</v>
      </c>
      <c r="HJ165">
        <v>9999</v>
      </c>
      <c r="HK165">
        <v>9999</v>
      </c>
      <c r="HL165">
        <v>173.1</v>
      </c>
      <c r="HM165">
        <v>1.86712</v>
      </c>
      <c r="HN165">
        <v>1.86615</v>
      </c>
      <c r="HO165">
        <v>1.86566</v>
      </c>
      <c r="HP165">
        <v>1.86554</v>
      </c>
      <c r="HQ165">
        <v>1.86737</v>
      </c>
      <c r="HR165">
        <v>1.86992</v>
      </c>
      <c r="HS165">
        <v>1.86857</v>
      </c>
      <c r="HT165">
        <v>1.86999</v>
      </c>
      <c r="HU165">
        <v>0</v>
      </c>
      <c r="HV165">
        <v>0</v>
      </c>
      <c r="HW165">
        <v>0</v>
      </c>
      <c r="HX165">
        <v>0</v>
      </c>
      <c r="HY165" t="s">
        <v>421</v>
      </c>
      <c r="HZ165" t="s">
        <v>422</v>
      </c>
      <c r="IA165" t="s">
        <v>423</v>
      </c>
      <c r="IB165" t="s">
        <v>423</v>
      </c>
      <c r="IC165" t="s">
        <v>423</v>
      </c>
      <c r="ID165" t="s">
        <v>423</v>
      </c>
      <c r="IE165">
        <v>0</v>
      </c>
      <c r="IF165">
        <v>100</v>
      </c>
      <c r="IG165">
        <v>100</v>
      </c>
      <c r="IH165">
        <v>-3.306</v>
      </c>
      <c r="II165">
        <v>-0.0814</v>
      </c>
      <c r="IJ165">
        <v>-1.577111384215205</v>
      </c>
      <c r="IK165">
        <v>-0.002609718516926934</v>
      </c>
      <c r="IL165">
        <v>7.477057286243006E-07</v>
      </c>
      <c r="IM165">
        <v>-2.446628426827821E-10</v>
      </c>
      <c r="IN165">
        <v>-0.2036813970316619</v>
      </c>
      <c r="IO165">
        <v>-0.007460779758470672</v>
      </c>
      <c r="IP165">
        <v>0.0009378809001863145</v>
      </c>
      <c r="IQ165">
        <v>-1.681860573090938E-05</v>
      </c>
      <c r="IR165">
        <v>18</v>
      </c>
      <c r="IS165">
        <v>2242</v>
      </c>
      <c r="IT165">
        <v>1</v>
      </c>
      <c r="IU165">
        <v>24</v>
      </c>
      <c r="IV165">
        <v>2544.3</v>
      </c>
      <c r="IW165">
        <v>2544.3</v>
      </c>
      <c r="IX165">
        <v>1.88599</v>
      </c>
      <c r="IY165">
        <v>2.20947</v>
      </c>
      <c r="IZ165">
        <v>1.39648</v>
      </c>
      <c r="JA165">
        <v>2.33765</v>
      </c>
      <c r="JB165">
        <v>1.49536</v>
      </c>
      <c r="JC165">
        <v>2.3999</v>
      </c>
      <c r="JD165">
        <v>34.5321</v>
      </c>
      <c r="JE165">
        <v>14.5173</v>
      </c>
      <c r="JF165">
        <v>18</v>
      </c>
      <c r="JG165">
        <v>523.87</v>
      </c>
      <c r="JH165">
        <v>442.702</v>
      </c>
      <c r="JI165">
        <v>25.0003</v>
      </c>
      <c r="JJ165">
        <v>26.9225</v>
      </c>
      <c r="JK165">
        <v>30.0001</v>
      </c>
      <c r="JL165">
        <v>26.8743</v>
      </c>
      <c r="JM165">
        <v>26.8112</v>
      </c>
      <c r="JN165">
        <v>37.7509</v>
      </c>
      <c r="JO165">
        <v>24.0937</v>
      </c>
      <c r="JP165">
        <v>27.9299</v>
      </c>
      <c r="JQ165">
        <v>25</v>
      </c>
      <c r="JR165">
        <v>888.155</v>
      </c>
      <c r="JS165">
        <v>15.3122</v>
      </c>
      <c r="JT165">
        <v>100.545</v>
      </c>
      <c r="JU165">
        <v>100.635</v>
      </c>
    </row>
    <row r="166" spans="1:281">
      <c r="A166">
        <v>150</v>
      </c>
      <c r="B166">
        <v>1659115223</v>
      </c>
      <c r="C166">
        <v>2864.900000095367</v>
      </c>
      <c r="D166" t="s">
        <v>724</v>
      </c>
      <c r="E166" t="s">
        <v>725</v>
      </c>
      <c r="F166">
        <v>5</v>
      </c>
      <c r="G166" t="s">
        <v>619</v>
      </c>
      <c r="H166" t="s">
        <v>416</v>
      </c>
      <c r="I166">
        <v>1659115215.5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889.8461470094956</v>
      </c>
      <c r="AK166">
        <v>827.8916242424242</v>
      </c>
      <c r="AL166">
        <v>3.335931069930611</v>
      </c>
      <c r="AM166">
        <v>65.11702429361108</v>
      </c>
      <c r="AN166">
        <f>(AP166 - AO166 + DI166*1E3/(8.314*(DK166+273.15)) * AR166/DH166 * AQ166) * DH166/(100*CV166) * 1000/(1000 - AP166)</f>
        <v>0</v>
      </c>
      <c r="AO166">
        <v>15.2742745698412</v>
      </c>
      <c r="AP166">
        <v>23.19534121212121</v>
      </c>
      <c r="AQ166">
        <v>0.0001599243535509113</v>
      </c>
      <c r="AR166">
        <v>88.44605130014408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417</v>
      </c>
      <c r="AY166" t="s">
        <v>417</v>
      </c>
      <c r="AZ166">
        <v>0</v>
      </c>
      <c r="BA166">
        <v>0</v>
      </c>
      <c r="BB166">
        <f>1-AZ166/BA166</f>
        <v>0</v>
      </c>
      <c r="BC166">
        <v>0</v>
      </c>
      <c r="BD166" t="s">
        <v>417</v>
      </c>
      <c r="BE166" t="s">
        <v>417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417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6</v>
      </c>
      <c r="CW166">
        <v>0.5</v>
      </c>
      <c r="CX166" t="s">
        <v>418</v>
      </c>
      <c r="CY166">
        <v>2</v>
      </c>
      <c r="CZ166" t="b">
        <v>1</v>
      </c>
      <c r="DA166">
        <v>1659115215.5</v>
      </c>
      <c r="DB166">
        <v>785.8861481481481</v>
      </c>
      <c r="DC166">
        <v>861.0216296296298</v>
      </c>
      <c r="DD166">
        <v>23.18346296296297</v>
      </c>
      <c r="DE166">
        <v>15.24155555555556</v>
      </c>
      <c r="DF166">
        <v>789.1772962962963</v>
      </c>
      <c r="DG166">
        <v>23.26487037037037</v>
      </c>
      <c r="DH166">
        <v>500.0823703703704</v>
      </c>
      <c r="DI166">
        <v>90.71852962962963</v>
      </c>
      <c r="DJ166">
        <v>0.1000246111111111</v>
      </c>
      <c r="DK166">
        <v>27.36592592592593</v>
      </c>
      <c r="DL166">
        <v>27.13419259259259</v>
      </c>
      <c r="DM166">
        <v>999.9000000000001</v>
      </c>
      <c r="DN166">
        <v>0</v>
      </c>
      <c r="DO166">
        <v>0</v>
      </c>
      <c r="DP166">
        <v>10009.58555555556</v>
      </c>
      <c r="DQ166">
        <v>0</v>
      </c>
      <c r="DR166">
        <v>7.475599999999998</v>
      </c>
      <c r="DS166">
        <v>-75.13556666666666</v>
      </c>
      <c r="DT166">
        <v>804.5381481481484</v>
      </c>
      <c r="DU166">
        <v>874.3484814814815</v>
      </c>
      <c r="DV166">
        <v>7.941901481481482</v>
      </c>
      <c r="DW166">
        <v>861.0216296296298</v>
      </c>
      <c r="DX166">
        <v>15.24155555555556</v>
      </c>
      <c r="DY166">
        <v>2.103169259259259</v>
      </c>
      <c r="DZ166">
        <v>1.382692222222222</v>
      </c>
      <c r="EA166">
        <v>18.24321111111111</v>
      </c>
      <c r="EB166">
        <v>11.72909629629629</v>
      </c>
      <c r="EC166">
        <v>1999.993703703703</v>
      </c>
      <c r="ED166">
        <v>0.9799965555555558</v>
      </c>
      <c r="EE166">
        <v>0.02000314444444445</v>
      </c>
      <c r="EF166">
        <v>0</v>
      </c>
      <c r="EG166">
        <v>814.1098148148149</v>
      </c>
      <c r="EH166">
        <v>5.00097</v>
      </c>
      <c r="EI166">
        <v>16302.08888888889</v>
      </c>
      <c r="EJ166">
        <v>16707.51481481482</v>
      </c>
      <c r="EK166">
        <v>39.23133333333334</v>
      </c>
      <c r="EL166">
        <v>39.625</v>
      </c>
      <c r="EM166">
        <v>39.125</v>
      </c>
      <c r="EN166">
        <v>39.375</v>
      </c>
      <c r="EO166">
        <v>39.81199999999999</v>
      </c>
      <c r="EP166">
        <v>1955.083703703704</v>
      </c>
      <c r="EQ166">
        <v>39.91</v>
      </c>
      <c r="ER166">
        <v>0</v>
      </c>
      <c r="ES166">
        <v>1659115223</v>
      </c>
      <c r="ET166">
        <v>0</v>
      </c>
      <c r="EU166">
        <v>814.04628</v>
      </c>
      <c r="EV166">
        <v>-9.742615373202877</v>
      </c>
      <c r="EW166">
        <v>-186.3538458936053</v>
      </c>
      <c r="EX166">
        <v>16300.932</v>
      </c>
      <c r="EY166">
        <v>15</v>
      </c>
      <c r="EZ166">
        <v>0</v>
      </c>
      <c r="FA166" t="s">
        <v>419</v>
      </c>
      <c r="FB166">
        <v>1658962562</v>
      </c>
      <c r="FC166">
        <v>1658962559</v>
      </c>
      <c r="FD166">
        <v>0</v>
      </c>
      <c r="FE166">
        <v>0.025</v>
      </c>
      <c r="FF166">
        <v>-0.013</v>
      </c>
      <c r="FG166">
        <v>-1.97</v>
      </c>
      <c r="FH166">
        <v>-0.111</v>
      </c>
      <c r="FI166">
        <v>420</v>
      </c>
      <c r="FJ166">
        <v>18</v>
      </c>
      <c r="FK166">
        <v>0.6899999999999999</v>
      </c>
      <c r="FL166">
        <v>0.5</v>
      </c>
      <c r="FM166">
        <v>-75.12863999999999</v>
      </c>
      <c r="FN166">
        <v>0.7803287054409852</v>
      </c>
      <c r="FO166">
        <v>0.2530218911477817</v>
      </c>
      <c r="FP166">
        <v>0</v>
      </c>
      <c r="FQ166">
        <v>814.6692647058823</v>
      </c>
      <c r="FR166">
        <v>-9.295966383387197</v>
      </c>
      <c r="FS166">
        <v>0.9355168847730654</v>
      </c>
      <c r="FT166">
        <v>0</v>
      </c>
      <c r="FU166">
        <v>7.96631125</v>
      </c>
      <c r="FV166">
        <v>-0.4463161350844435</v>
      </c>
      <c r="FW166">
        <v>0.04428248430178124</v>
      </c>
      <c r="FX166">
        <v>0</v>
      </c>
      <c r="FY166">
        <v>0</v>
      </c>
      <c r="FZ166">
        <v>3</v>
      </c>
      <c r="GA166" t="s">
        <v>462</v>
      </c>
      <c r="GB166">
        <v>2.98265</v>
      </c>
      <c r="GC166">
        <v>2.71549</v>
      </c>
      <c r="GD166">
        <v>0.151199</v>
      </c>
      <c r="GE166">
        <v>0.158246</v>
      </c>
      <c r="GF166">
        <v>0.105186</v>
      </c>
      <c r="GG166">
        <v>0.0767553</v>
      </c>
      <c r="GH166">
        <v>26852.5</v>
      </c>
      <c r="GI166">
        <v>26764.1</v>
      </c>
      <c r="GJ166">
        <v>29404.5</v>
      </c>
      <c r="GK166">
        <v>29406.6</v>
      </c>
      <c r="GL166">
        <v>34847.5</v>
      </c>
      <c r="GM166">
        <v>36096.2</v>
      </c>
      <c r="GN166">
        <v>41410.5</v>
      </c>
      <c r="GO166">
        <v>41899.4</v>
      </c>
      <c r="GP166">
        <v>1.95968</v>
      </c>
      <c r="GQ166">
        <v>1.9024</v>
      </c>
      <c r="GR166">
        <v>0.0899807</v>
      </c>
      <c r="GS166">
        <v>0</v>
      </c>
      <c r="GT166">
        <v>25.6667</v>
      </c>
      <c r="GU166">
        <v>999.9</v>
      </c>
      <c r="GV166">
        <v>42.7</v>
      </c>
      <c r="GW166">
        <v>30.3</v>
      </c>
      <c r="GX166">
        <v>20.4005</v>
      </c>
      <c r="GY166">
        <v>63.3228</v>
      </c>
      <c r="GZ166">
        <v>33.6659</v>
      </c>
      <c r="HA166">
        <v>1</v>
      </c>
      <c r="HB166">
        <v>-0.03281</v>
      </c>
      <c r="HC166">
        <v>0.569472</v>
      </c>
      <c r="HD166">
        <v>20.3839</v>
      </c>
      <c r="HE166">
        <v>5.21789</v>
      </c>
      <c r="HF166">
        <v>12.0099</v>
      </c>
      <c r="HG166">
        <v>4.98905</v>
      </c>
      <c r="HH166">
        <v>3.2885</v>
      </c>
      <c r="HI166">
        <v>9999</v>
      </c>
      <c r="HJ166">
        <v>9999</v>
      </c>
      <c r="HK166">
        <v>9999</v>
      </c>
      <c r="HL166">
        <v>173.1</v>
      </c>
      <c r="HM166">
        <v>1.86712</v>
      </c>
      <c r="HN166">
        <v>1.86616</v>
      </c>
      <c r="HO166">
        <v>1.86567</v>
      </c>
      <c r="HP166">
        <v>1.86555</v>
      </c>
      <c r="HQ166">
        <v>1.86737</v>
      </c>
      <c r="HR166">
        <v>1.86992</v>
      </c>
      <c r="HS166">
        <v>1.86854</v>
      </c>
      <c r="HT166">
        <v>1.86999</v>
      </c>
      <c r="HU166">
        <v>0</v>
      </c>
      <c r="HV166">
        <v>0</v>
      </c>
      <c r="HW166">
        <v>0</v>
      </c>
      <c r="HX166">
        <v>0</v>
      </c>
      <c r="HY166" t="s">
        <v>421</v>
      </c>
      <c r="HZ166" t="s">
        <v>422</v>
      </c>
      <c r="IA166" t="s">
        <v>423</v>
      </c>
      <c r="IB166" t="s">
        <v>423</v>
      </c>
      <c r="IC166" t="s">
        <v>423</v>
      </c>
      <c r="ID166" t="s">
        <v>423</v>
      </c>
      <c r="IE166">
        <v>0</v>
      </c>
      <c r="IF166">
        <v>100</v>
      </c>
      <c r="IG166">
        <v>100</v>
      </c>
      <c r="IH166">
        <v>-3.337</v>
      </c>
      <c r="II166">
        <v>-0.0813</v>
      </c>
      <c r="IJ166">
        <v>-1.577111384215205</v>
      </c>
      <c r="IK166">
        <v>-0.002609718516926934</v>
      </c>
      <c r="IL166">
        <v>7.477057286243006E-07</v>
      </c>
      <c r="IM166">
        <v>-2.446628426827821E-10</v>
      </c>
      <c r="IN166">
        <v>-0.2036813970316619</v>
      </c>
      <c r="IO166">
        <v>-0.007460779758470672</v>
      </c>
      <c r="IP166">
        <v>0.0009378809001863145</v>
      </c>
      <c r="IQ166">
        <v>-1.681860573090938E-05</v>
      </c>
      <c r="IR166">
        <v>18</v>
      </c>
      <c r="IS166">
        <v>2242</v>
      </c>
      <c r="IT166">
        <v>1</v>
      </c>
      <c r="IU166">
        <v>24</v>
      </c>
      <c r="IV166">
        <v>2544.3</v>
      </c>
      <c r="IW166">
        <v>2544.4</v>
      </c>
      <c r="IX166">
        <v>1.91162</v>
      </c>
      <c r="IY166">
        <v>2.20947</v>
      </c>
      <c r="IZ166">
        <v>1.39648</v>
      </c>
      <c r="JA166">
        <v>2.33765</v>
      </c>
      <c r="JB166">
        <v>1.49536</v>
      </c>
      <c r="JC166">
        <v>2.32666</v>
      </c>
      <c r="JD166">
        <v>34.5092</v>
      </c>
      <c r="JE166">
        <v>14.491</v>
      </c>
      <c r="JF166">
        <v>18</v>
      </c>
      <c r="JG166">
        <v>523.821</v>
      </c>
      <c r="JH166">
        <v>442.732</v>
      </c>
      <c r="JI166">
        <v>25</v>
      </c>
      <c r="JJ166">
        <v>26.9225</v>
      </c>
      <c r="JK166">
        <v>30</v>
      </c>
      <c r="JL166">
        <v>26.8743</v>
      </c>
      <c r="JM166">
        <v>26.8112</v>
      </c>
      <c r="JN166">
        <v>38.2622</v>
      </c>
      <c r="JO166">
        <v>24.0937</v>
      </c>
      <c r="JP166">
        <v>27.5557</v>
      </c>
      <c r="JQ166">
        <v>25</v>
      </c>
      <c r="JR166">
        <v>908.196</v>
      </c>
      <c r="JS166">
        <v>15.3182</v>
      </c>
      <c r="JT166">
        <v>100.542</v>
      </c>
      <c r="JU166">
        <v>100.634</v>
      </c>
    </row>
    <row r="167" spans="1:281">
      <c r="A167">
        <v>151</v>
      </c>
      <c r="B167">
        <v>1659115228</v>
      </c>
      <c r="C167">
        <v>2869.900000095367</v>
      </c>
      <c r="D167" t="s">
        <v>726</v>
      </c>
      <c r="E167" t="s">
        <v>727</v>
      </c>
      <c r="F167">
        <v>5</v>
      </c>
      <c r="G167" t="s">
        <v>619</v>
      </c>
      <c r="H167" t="s">
        <v>416</v>
      </c>
      <c r="I167">
        <v>1659115220.214286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906.7314828499084</v>
      </c>
      <c r="AK167">
        <v>844.7744666666671</v>
      </c>
      <c r="AL167">
        <v>3.358329684701191</v>
      </c>
      <c r="AM167">
        <v>65.11702429361108</v>
      </c>
      <c r="AN167">
        <f>(AP167 - AO167 + DI167*1E3/(8.314*(DK167+273.15)) * AR167/DH167 * AQ167) * DH167/(100*CV167) * 1000/(1000 - AP167)</f>
        <v>0</v>
      </c>
      <c r="AO167">
        <v>15.27644386114997</v>
      </c>
      <c r="AP167">
        <v>23.18960727272727</v>
      </c>
      <c r="AQ167">
        <v>-0.000100378828253652</v>
      </c>
      <c r="AR167">
        <v>88.44605130014408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417</v>
      </c>
      <c r="AY167" t="s">
        <v>417</v>
      </c>
      <c r="AZ167">
        <v>0</v>
      </c>
      <c r="BA167">
        <v>0</v>
      </c>
      <c r="BB167">
        <f>1-AZ167/BA167</f>
        <v>0</v>
      </c>
      <c r="BC167">
        <v>0</v>
      </c>
      <c r="BD167" t="s">
        <v>417</v>
      </c>
      <c r="BE167" t="s">
        <v>417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417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6</v>
      </c>
      <c r="CW167">
        <v>0.5</v>
      </c>
      <c r="CX167" t="s">
        <v>418</v>
      </c>
      <c r="CY167">
        <v>2</v>
      </c>
      <c r="CZ167" t="b">
        <v>1</v>
      </c>
      <c r="DA167">
        <v>1659115220.214286</v>
      </c>
      <c r="DB167">
        <v>801.3327142857144</v>
      </c>
      <c r="DC167">
        <v>876.423607142857</v>
      </c>
      <c r="DD167">
        <v>23.18792142857143</v>
      </c>
      <c r="DE167">
        <v>15.26517857142857</v>
      </c>
      <c r="DF167">
        <v>804.653107142857</v>
      </c>
      <c r="DG167">
        <v>23.26928928571429</v>
      </c>
      <c r="DH167">
        <v>500.06325</v>
      </c>
      <c r="DI167">
        <v>90.71854642857143</v>
      </c>
      <c r="DJ167">
        <v>0.1000160214285714</v>
      </c>
      <c r="DK167">
        <v>27.36974642857143</v>
      </c>
      <c r="DL167">
        <v>27.13797142857143</v>
      </c>
      <c r="DM167">
        <v>999.9000000000002</v>
      </c>
      <c r="DN167">
        <v>0</v>
      </c>
      <c r="DO167">
        <v>0</v>
      </c>
      <c r="DP167">
        <v>9998.600357142857</v>
      </c>
      <c r="DQ167">
        <v>0</v>
      </c>
      <c r="DR167">
        <v>7.475599999999998</v>
      </c>
      <c r="DS167">
        <v>-75.09096428571426</v>
      </c>
      <c r="DT167">
        <v>820.3551071428572</v>
      </c>
      <c r="DU167">
        <v>890.0098928571431</v>
      </c>
      <c r="DV167">
        <v>7.922731428571427</v>
      </c>
      <c r="DW167">
        <v>876.423607142857</v>
      </c>
      <c r="DX167">
        <v>15.26517857142857</v>
      </c>
      <c r="DY167">
        <v>2.103574285714286</v>
      </c>
      <c r="DZ167">
        <v>1.384836071428571</v>
      </c>
      <c r="EA167">
        <v>18.246275</v>
      </c>
      <c r="EB167">
        <v>11.752575</v>
      </c>
      <c r="EC167">
        <v>1999.987857142857</v>
      </c>
      <c r="ED167">
        <v>0.9799964642857145</v>
      </c>
      <c r="EE167">
        <v>0.02000323571428572</v>
      </c>
      <c r="EF167">
        <v>0</v>
      </c>
      <c r="EG167">
        <v>813.3297857142855</v>
      </c>
      <c r="EH167">
        <v>5.00097</v>
      </c>
      <c r="EI167">
        <v>16286.94285714286</v>
      </c>
      <c r="EJ167">
        <v>16707.46071428572</v>
      </c>
      <c r="EK167">
        <v>39.241</v>
      </c>
      <c r="EL167">
        <v>39.625</v>
      </c>
      <c r="EM167">
        <v>39.125</v>
      </c>
      <c r="EN167">
        <v>39.375</v>
      </c>
      <c r="EO167">
        <v>39.81199999999999</v>
      </c>
      <c r="EP167">
        <v>1955.077857142857</v>
      </c>
      <c r="EQ167">
        <v>39.91</v>
      </c>
      <c r="ER167">
        <v>0</v>
      </c>
      <c r="ES167">
        <v>1659115227.8</v>
      </c>
      <c r="ET167">
        <v>0</v>
      </c>
      <c r="EU167">
        <v>813.2425999999999</v>
      </c>
      <c r="EV167">
        <v>-11.71753848658925</v>
      </c>
      <c r="EW167">
        <v>-196.9153849109964</v>
      </c>
      <c r="EX167">
        <v>16285.564</v>
      </c>
      <c r="EY167">
        <v>15</v>
      </c>
      <c r="EZ167">
        <v>0</v>
      </c>
      <c r="FA167" t="s">
        <v>419</v>
      </c>
      <c r="FB167">
        <v>1658962562</v>
      </c>
      <c r="FC167">
        <v>1658962559</v>
      </c>
      <c r="FD167">
        <v>0</v>
      </c>
      <c r="FE167">
        <v>0.025</v>
      </c>
      <c r="FF167">
        <v>-0.013</v>
      </c>
      <c r="FG167">
        <v>-1.97</v>
      </c>
      <c r="FH167">
        <v>-0.111</v>
      </c>
      <c r="FI167">
        <v>420</v>
      </c>
      <c r="FJ167">
        <v>18</v>
      </c>
      <c r="FK167">
        <v>0.6899999999999999</v>
      </c>
      <c r="FL167">
        <v>0.5</v>
      </c>
      <c r="FM167">
        <v>-75.16956341463414</v>
      </c>
      <c r="FN167">
        <v>0.4302250871078147</v>
      </c>
      <c r="FO167">
        <v>0.2533032769723394</v>
      </c>
      <c r="FP167">
        <v>1</v>
      </c>
      <c r="FQ167">
        <v>813.7695588235295</v>
      </c>
      <c r="FR167">
        <v>-10.06788388665305</v>
      </c>
      <c r="FS167">
        <v>1.016335522157233</v>
      </c>
      <c r="FT167">
        <v>0</v>
      </c>
      <c r="FU167">
        <v>7.939014146341465</v>
      </c>
      <c r="FV167">
        <v>-0.2565257142856951</v>
      </c>
      <c r="FW167">
        <v>0.03003583712960472</v>
      </c>
      <c r="FX167">
        <v>0</v>
      </c>
      <c r="FY167">
        <v>1</v>
      </c>
      <c r="FZ167">
        <v>3</v>
      </c>
      <c r="GA167" t="s">
        <v>426</v>
      </c>
      <c r="GB167">
        <v>2.98269</v>
      </c>
      <c r="GC167">
        <v>2.71537</v>
      </c>
      <c r="GD167">
        <v>0.153224</v>
      </c>
      <c r="GE167">
        <v>0.160149</v>
      </c>
      <c r="GF167">
        <v>0.105168</v>
      </c>
      <c r="GG167">
        <v>0.0767</v>
      </c>
      <c r="GH167">
        <v>26788.4</v>
      </c>
      <c r="GI167">
        <v>26703.5</v>
      </c>
      <c r="GJ167">
        <v>29404.5</v>
      </c>
      <c r="GK167">
        <v>29406.5</v>
      </c>
      <c r="GL167">
        <v>34848.2</v>
      </c>
      <c r="GM167">
        <v>36098.2</v>
      </c>
      <c r="GN167">
        <v>41410.5</v>
      </c>
      <c r="GO167">
        <v>41899.2</v>
      </c>
      <c r="GP167">
        <v>1.9595</v>
      </c>
      <c r="GQ167">
        <v>1.9023</v>
      </c>
      <c r="GR167">
        <v>0.09072570000000001</v>
      </c>
      <c r="GS167">
        <v>0</v>
      </c>
      <c r="GT167">
        <v>25.6689</v>
      </c>
      <c r="GU167">
        <v>999.9</v>
      </c>
      <c r="GV167">
        <v>42.6</v>
      </c>
      <c r="GW167">
        <v>30.3</v>
      </c>
      <c r="GX167">
        <v>20.3525</v>
      </c>
      <c r="GY167">
        <v>63.7228</v>
      </c>
      <c r="GZ167">
        <v>33.1971</v>
      </c>
      <c r="HA167">
        <v>1</v>
      </c>
      <c r="HB167">
        <v>-0.0330539</v>
      </c>
      <c r="HC167">
        <v>0.569526</v>
      </c>
      <c r="HD167">
        <v>20.3839</v>
      </c>
      <c r="HE167">
        <v>5.21804</v>
      </c>
      <c r="HF167">
        <v>12.0099</v>
      </c>
      <c r="HG167">
        <v>4.9889</v>
      </c>
      <c r="HH167">
        <v>3.28845</v>
      </c>
      <c r="HI167">
        <v>9999</v>
      </c>
      <c r="HJ167">
        <v>9999</v>
      </c>
      <c r="HK167">
        <v>9999</v>
      </c>
      <c r="HL167">
        <v>173.1</v>
      </c>
      <c r="HM167">
        <v>1.86711</v>
      </c>
      <c r="HN167">
        <v>1.86615</v>
      </c>
      <c r="HO167">
        <v>1.86569</v>
      </c>
      <c r="HP167">
        <v>1.86554</v>
      </c>
      <c r="HQ167">
        <v>1.86737</v>
      </c>
      <c r="HR167">
        <v>1.86993</v>
      </c>
      <c r="HS167">
        <v>1.86857</v>
      </c>
      <c r="HT167">
        <v>1.87</v>
      </c>
      <c r="HU167">
        <v>0</v>
      </c>
      <c r="HV167">
        <v>0</v>
      </c>
      <c r="HW167">
        <v>0</v>
      </c>
      <c r="HX167">
        <v>0</v>
      </c>
      <c r="HY167" t="s">
        <v>421</v>
      </c>
      <c r="HZ167" t="s">
        <v>422</v>
      </c>
      <c r="IA167" t="s">
        <v>423</v>
      </c>
      <c r="IB167" t="s">
        <v>423</v>
      </c>
      <c r="IC167" t="s">
        <v>423</v>
      </c>
      <c r="ID167" t="s">
        <v>423</v>
      </c>
      <c r="IE167">
        <v>0</v>
      </c>
      <c r="IF167">
        <v>100</v>
      </c>
      <c r="IG167">
        <v>100</v>
      </c>
      <c r="IH167">
        <v>-3.369</v>
      </c>
      <c r="II167">
        <v>-0.0814</v>
      </c>
      <c r="IJ167">
        <v>-1.577111384215205</v>
      </c>
      <c r="IK167">
        <v>-0.002609718516926934</v>
      </c>
      <c r="IL167">
        <v>7.477057286243006E-07</v>
      </c>
      <c r="IM167">
        <v>-2.446628426827821E-10</v>
      </c>
      <c r="IN167">
        <v>-0.2036813970316619</v>
      </c>
      <c r="IO167">
        <v>-0.007460779758470672</v>
      </c>
      <c r="IP167">
        <v>0.0009378809001863145</v>
      </c>
      <c r="IQ167">
        <v>-1.681860573090938E-05</v>
      </c>
      <c r="IR167">
        <v>18</v>
      </c>
      <c r="IS167">
        <v>2242</v>
      </c>
      <c r="IT167">
        <v>1</v>
      </c>
      <c r="IU167">
        <v>24</v>
      </c>
      <c r="IV167">
        <v>2544.4</v>
      </c>
      <c r="IW167">
        <v>2544.5</v>
      </c>
      <c r="IX167">
        <v>1.94214</v>
      </c>
      <c r="IY167">
        <v>2.20825</v>
      </c>
      <c r="IZ167">
        <v>1.39648</v>
      </c>
      <c r="JA167">
        <v>2.33765</v>
      </c>
      <c r="JB167">
        <v>1.49536</v>
      </c>
      <c r="JC167">
        <v>2.40479</v>
      </c>
      <c r="JD167">
        <v>34.5092</v>
      </c>
      <c r="JE167">
        <v>14.5085</v>
      </c>
      <c r="JF167">
        <v>18</v>
      </c>
      <c r="JG167">
        <v>523.705</v>
      </c>
      <c r="JH167">
        <v>442.671</v>
      </c>
      <c r="JI167">
        <v>25</v>
      </c>
      <c r="JJ167">
        <v>26.9229</v>
      </c>
      <c r="JK167">
        <v>30.0002</v>
      </c>
      <c r="JL167">
        <v>26.8743</v>
      </c>
      <c r="JM167">
        <v>26.8112</v>
      </c>
      <c r="JN167">
        <v>38.8717</v>
      </c>
      <c r="JO167">
        <v>24.0937</v>
      </c>
      <c r="JP167">
        <v>27.5557</v>
      </c>
      <c r="JQ167">
        <v>25</v>
      </c>
      <c r="JR167">
        <v>921.846</v>
      </c>
      <c r="JS167">
        <v>15.3332</v>
      </c>
      <c r="JT167">
        <v>100.542</v>
      </c>
      <c r="JU167">
        <v>100.633</v>
      </c>
    </row>
    <row r="168" spans="1:281">
      <c r="A168">
        <v>152</v>
      </c>
      <c r="B168">
        <v>1659115233</v>
      </c>
      <c r="C168">
        <v>2874.900000095367</v>
      </c>
      <c r="D168" t="s">
        <v>728</v>
      </c>
      <c r="E168" t="s">
        <v>729</v>
      </c>
      <c r="F168">
        <v>5</v>
      </c>
      <c r="G168" t="s">
        <v>619</v>
      </c>
      <c r="H168" t="s">
        <v>416</v>
      </c>
      <c r="I168">
        <v>1659115225.5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923.6461495318017</v>
      </c>
      <c r="AK168">
        <v>861.6221878787879</v>
      </c>
      <c r="AL168">
        <v>3.371371694042948</v>
      </c>
      <c r="AM168">
        <v>65.11702429361108</v>
      </c>
      <c r="AN168">
        <f>(AP168 - AO168 + DI168*1E3/(8.314*(DK168+273.15)) * AR168/DH168 * AQ168) * DH168/(100*CV168) * 1000/(1000 - AP168)</f>
        <v>0</v>
      </c>
      <c r="AO168">
        <v>15.25080951251134</v>
      </c>
      <c r="AP168">
        <v>23.17089818181817</v>
      </c>
      <c r="AQ168">
        <v>-0.000215100344854055</v>
      </c>
      <c r="AR168">
        <v>88.44605130014408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417</v>
      </c>
      <c r="AY168" t="s">
        <v>417</v>
      </c>
      <c r="AZ168">
        <v>0</v>
      </c>
      <c r="BA168">
        <v>0</v>
      </c>
      <c r="BB168">
        <f>1-AZ168/BA168</f>
        <v>0</v>
      </c>
      <c r="BC168">
        <v>0</v>
      </c>
      <c r="BD168" t="s">
        <v>417</v>
      </c>
      <c r="BE168" t="s">
        <v>417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417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6</v>
      </c>
      <c r="CW168">
        <v>0.5</v>
      </c>
      <c r="CX168" t="s">
        <v>418</v>
      </c>
      <c r="CY168">
        <v>2</v>
      </c>
      <c r="CZ168" t="b">
        <v>1</v>
      </c>
      <c r="DA168">
        <v>1659115225.5</v>
      </c>
      <c r="DB168">
        <v>818.6180740740741</v>
      </c>
      <c r="DC168">
        <v>893.8938148148147</v>
      </c>
      <c r="DD168">
        <v>23.18787037037037</v>
      </c>
      <c r="DE168">
        <v>15.26622962962963</v>
      </c>
      <c r="DF168">
        <v>821.971148148148</v>
      </c>
      <c r="DG168">
        <v>23.26924074074075</v>
      </c>
      <c r="DH168">
        <v>500.0617777777778</v>
      </c>
      <c r="DI168">
        <v>90.71876666666668</v>
      </c>
      <c r="DJ168">
        <v>0.09996630370370371</v>
      </c>
      <c r="DK168">
        <v>27.37357037037037</v>
      </c>
      <c r="DL168">
        <v>27.14412222222223</v>
      </c>
      <c r="DM168">
        <v>999.9000000000001</v>
      </c>
      <c r="DN168">
        <v>0</v>
      </c>
      <c r="DO168">
        <v>0</v>
      </c>
      <c r="DP168">
        <v>9994.541481481481</v>
      </c>
      <c r="DQ168">
        <v>0</v>
      </c>
      <c r="DR168">
        <v>7.475599999999998</v>
      </c>
      <c r="DS168">
        <v>-75.27570000000001</v>
      </c>
      <c r="DT168">
        <v>838.0506666666666</v>
      </c>
      <c r="DU168">
        <v>907.7515925925925</v>
      </c>
      <c r="DV168">
        <v>7.921636666666666</v>
      </c>
      <c r="DW168">
        <v>893.8938148148147</v>
      </c>
      <c r="DX168">
        <v>15.26622962962963</v>
      </c>
      <c r="DY168">
        <v>2.103574814814815</v>
      </c>
      <c r="DZ168">
        <v>1.384932962962963</v>
      </c>
      <c r="EA168">
        <v>18.24627037037037</v>
      </c>
      <c r="EB168">
        <v>11.75365555555556</v>
      </c>
      <c r="EC168">
        <v>1999.985925925926</v>
      </c>
      <c r="ED168">
        <v>0.9799965555555558</v>
      </c>
      <c r="EE168">
        <v>0.02000314444444445</v>
      </c>
      <c r="EF168">
        <v>0</v>
      </c>
      <c r="EG168">
        <v>812.350888888889</v>
      </c>
      <c r="EH168">
        <v>5.00097</v>
      </c>
      <c r="EI168">
        <v>16269.62592592593</v>
      </c>
      <c r="EJ168">
        <v>16707.44074074074</v>
      </c>
      <c r="EK168">
        <v>39.24066666666667</v>
      </c>
      <c r="EL168">
        <v>39.625</v>
      </c>
      <c r="EM168">
        <v>39.125</v>
      </c>
      <c r="EN168">
        <v>39.375</v>
      </c>
      <c r="EO168">
        <v>39.81199999999999</v>
      </c>
      <c r="EP168">
        <v>1955.075925925926</v>
      </c>
      <c r="EQ168">
        <v>39.91</v>
      </c>
      <c r="ER168">
        <v>0</v>
      </c>
      <c r="ES168">
        <v>1659115233.2</v>
      </c>
      <c r="ET168">
        <v>0</v>
      </c>
      <c r="EU168">
        <v>812.336192307692</v>
      </c>
      <c r="EV168">
        <v>-10.25008549020564</v>
      </c>
      <c r="EW168">
        <v>-198.2085471687964</v>
      </c>
      <c r="EX168">
        <v>16268.83846153846</v>
      </c>
      <c r="EY168">
        <v>15</v>
      </c>
      <c r="EZ168">
        <v>0</v>
      </c>
      <c r="FA168" t="s">
        <v>419</v>
      </c>
      <c r="FB168">
        <v>1658962562</v>
      </c>
      <c r="FC168">
        <v>1658962559</v>
      </c>
      <c r="FD168">
        <v>0</v>
      </c>
      <c r="FE168">
        <v>0.025</v>
      </c>
      <c r="FF168">
        <v>-0.013</v>
      </c>
      <c r="FG168">
        <v>-1.97</v>
      </c>
      <c r="FH168">
        <v>-0.111</v>
      </c>
      <c r="FI168">
        <v>420</v>
      </c>
      <c r="FJ168">
        <v>18</v>
      </c>
      <c r="FK168">
        <v>0.6899999999999999</v>
      </c>
      <c r="FL168">
        <v>0.5</v>
      </c>
      <c r="FM168">
        <v>-75.177505</v>
      </c>
      <c r="FN168">
        <v>-1.71868592870542</v>
      </c>
      <c r="FO168">
        <v>0.273038245443748</v>
      </c>
      <c r="FP168">
        <v>0</v>
      </c>
      <c r="FQ168">
        <v>812.9605588235294</v>
      </c>
      <c r="FR168">
        <v>-11.11399541796851</v>
      </c>
      <c r="FS168">
        <v>1.113929245592766</v>
      </c>
      <c r="FT168">
        <v>0</v>
      </c>
      <c r="FU168">
        <v>7.924896749999999</v>
      </c>
      <c r="FV168">
        <v>-0.03136243902439644</v>
      </c>
      <c r="FW168">
        <v>0.01221709588803734</v>
      </c>
      <c r="FX168">
        <v>1</v>
      </c>
      <c r="FY168">
        <v>1</v>
      </c>
      <c r="FZ168">
        <v>3</v>
      </c>
      <c r="GA168" t="s">
        <v>426</v>
      </c>
      <c r="GB168">
        <v>2.98249</v>
      </c>
      <c r="GC168">
        <v>2.71569</v>
      </c>
      <c r="GD168">
        <v>0.155236</v>
      </c>
      <c r="GE168">
        <v>0.162108</v>
      </c>
      <c r="GF168">
        <v>0.105106</v>
      </c>
      <c r="GG168">
        <v>0.0766753</v>
      </c>
      <c r="GH168">
        <v>26725.5</v>
      </c>
      <c r="GI168">
        <v>26641</v>
      </c>
      <c r="GJ168">
        <v>29405.3</v>
      </c>
      <c r="GK168">
        <v>29406.2</v>
      </c>
      <c r="GL168">
        <v>34851.7</v>
      </c>
      <c r="GM168">
        <v>36099</v>
      </c>
      <c r="GN168">
        <v>41411.7</v>
      </c>
      <c r="GO168">
        <v>41898.8</v>
      </c>
      <c r="GP168">
        <v>1.95945</v>
      </c>
      <c r="GQ168">
        <v>1.90245</v>
      </c>
      <c r="GR168">
        <v>0.0899397</v>
      </c>
      <c r="GS168">
        <v>0</v>
      </c>
      <c r="GT168">
        <v>25.6707</v>
      </c>
      <c r="GU168">
        <v>999.9</v>
      </c>
      <c r="GV168">
        <v>42.6</v>
      </c>
      <c r="GW168">
        <v>30.3</v>
      </c>
      <c r="GX168">
        <v>20.3545</v>
      </c>
      <c r="GY168">
        <v>63.7028</v>
      </c>
      <c r="GZ168">
        <v>33.6899</v>
      </c>
      <c r="HA168">
        <v>1</v>
      </c>
      <c r="HB168">
        <v>-0.0330488</v>
      </c>
      <c r="HC168">
        <v>0.572538</v>
      </c>
      <c r="HD168">
        <v>20.384</v>
      </c>
      <c r="HE168">
        <v>5.21774</v>
      </c>
      <c r="HF168">
        <v>12.0099</v>
      </c>
      <c r="HG168">
        <v>4.98925</v>
      </c>
      <c r="HH168">
        <v>3.28848</v>
      </c>
      <c r="HI168">
        <v>9999</v>
      </c>
      <c r="HJ168">
        <v>9999</v>
      </c>
      <c r="HK168">
        <v>9999</v>
      </c>
      <c r="HL168">
        <v>173.1</v>
      </c>
      <c r="HM168">
        <v>1.86709</v>
      </c>
      <c r="HN168">
        <v>1.86616</v>
      </c>
      <c r="HO168">
        <v>1.86569</v>
      </c>
      <c r="HP168">
        <v>1.86555</v>
      </c>
      <c r="HQ168">
        <v>1.86737</v>
      </c>
      <c r="HR168">
        <v>1.86991</v>
      </c>
      <c r="HS168">
        <v>1.86857</v>
      </c>
      <c r="HT168">
        <v>1.87002</v>
      </c>
      <c r="HU168">
        <v>0</v>
      </c>
      <c r="HV168">
        <v>0</v>
      </c>
      <c r="HW168">
        <v>0</v>
      </c>
      <c r="HX168">
        <v>0</v>
      </c>
      <c r="HY168" t="s">
        <v>421</v>
      </c>
      <c r="HZ168" t="s">
        <v>422</v>
      </c>
      <c r="IA168" t="s">
        <v>423</v>
      </c>
      <c r="IB168" t="s">
        <v>423</v>
      </c>
      <c r="IC168" t="s">
        <v>423</v>
      </c>
      <c r="ID168" t="s">
        <v>423</v>
      </c>
      <c r="IE168">
        <v>0</v>
      </c>
      <c r="IF168">
        <v>100</v>
      </c>
      <c r="IG168">
        <v>100</v>
      </c>
      <c r="IH168">
        <v>-3.4</v>
      </c>
      <c r="II168">
        <v>-0.0815</v>
      </c>
      <c r="IJ168">
        <v>-1.577111384215205</v>
      </c>
      <c r="IK168">
        <v>-0.002609718516926934</v>
      </c>
      <c r="IL168">
        <v>7.477057286243006E-07</v>
      </c>
      <c r="IM168">
        <v>-2.446628426827821E-10</v>
      </c>
      <c r="IN168">
        <v>-0.2036813970316619</v>
      </c>
      <c r="IO168">
        <v>-0.007460779758470672</v>
      </c>
      <c r="IP168">
        <v>0.0009378809001863145</v>
      </c>
      <c r="IQ168">
        <v>-1.681860573090938E-05</v>
      </c>
      <c r="IR168">
        <v>18</v>
      </c>
      <c r="IS168">
        <v>2242</v>
      </c>
      <c r="IT168">
        <v>1</v>
      </c>
      <c r="IU168">
        <v>24</v>
      </c>
      <c r="IV168">
        <v>2544.5</v>
      </c>
      <c r="IW168">
        <v>2544.6</v>
      </c>
      <c r="IX168">
        <v>1.96777</v>
      </c>
      <c r="IY168">
        <v>2.20703</v>
      </c>
      <c r="IZ168">
        <v>1.39648</v>
      </c>
      <c r="JA168">
        <v>2.33887</v>
      </c>
      <c r="JB168">
        <v>1.49536</v>
      </c>
      <c r="JC168">
        <v>2.34131</v>
      </c>
      <c r="JD168">
        <v>34.5321</v>
      </c>
      <c r="JE168">
        <v>14.4998</v>
      </c>
      <c r="JF168">
        <v>18</v>
      </c>
      <c r="JG168">
        <v>523.672</v>
      </c>
      <c r="JH168">
        <v>442.763</v>
      </c>
      <c r="JI168">
        <v>25.0004</v>
      </c>
      <c r="JJ168">
        <v>26.9242</v>
      </c>
      <c r="JK168">
        <v>30</v>
      </c>
      <c r="JL168">
        <v>26.8743</v>
      </c>
      <c r="JM168">
        <v>26.8112</v>
      </c>
      <c r="JN168">
        <v>39.3998</v>
      </c>
      <c r="JO168">
        <v>23.7993</v>
      </c>
      <c r="JP168">
        <v>27.5557</v>
      </c>
      <c r="JQ168">
        <v>25</v>
      </c>
      <c r="JR168">
        <v>941.899</v>
      </c>
      <c r="JS168">
        <v>15.3654</v>
      </c>
      <c r="JT168">
        <v>100.545</v>
      </c>
      <c r="JU168">
        <v>100.632</v>
      </c>
    </row>
    <row r="169" spans="1:281">
      <c r="A169">
        <v>153</v>
      </c>
      <c r="B169">
        <v>1659115238</v>
      </c>
      <c r="C169">
        <v>2879.900000095367</v>
      </c>
      <c r="D169" t="s">
        <v>730</v>
      </c>
      <c r="E169" t="s">
        <v>731</v>
      </c>
      <c r="F169">
        <v>5</v>
      </c>
      <c r="G169" t="s">
        <v>619</v>
      </c>
      <c r="H169" t="s">
        <v>416</v>
      </c>
      <c r="I169">
        <v>1659115230.214286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940.9708842543638</v>
      </c>
      <c r="AK169">
        <v>878.7695636363636</v>
      </c>
      <c r="AL169">
        <v>3.435775952791411</v>
      </c>
      <c r="AM169">
        <v>65.11702429361108</v>
      </c>
      <c r="AN169">
        <f>(AP169 - AO169 + DI169*1E3/(8.314*(DK169+273.15)) * AR169/DH169 * AQ169) * DH169/(100*CV169) * 1000/(1000 - AP169)</f>
        <v>0</v>
      </c>
      <c r="AO169">
        <v>15.26909677200994</v>
      </c>
      <c r="AP169">
        <v>23.15986787878788</v>
      </c>
      <c r="AQ169">
        <v>-0.0007775665374007262</v>
      </c>
      <c r="AR169">
        <v>88.44605130014408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417</v>
      </c>
      <c r="AY169" t="s">
        <v>417</v>
      </c>
      <c r="AZ169">
        <v>0</v>
      </c>
      <c r="BA169">
        <v>0</v>
      </c>
      <c r="BB169">
        <f>1-AZ169/BA169</f>
        <v>0</v>
      </c>
      <c r="BC169">
        <v>0</v>
      </c>
      <c r="BD169" t="s">
        <v>417</v>
      </c>
      <c r="BE169" t="s">
        <v>417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417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6</v>
      </c>
      <c r="CW169">
        <v>0.5</v>
      </c>
      <c r="CX169" t="s">
        <v>418</v>
      </c>
      <c r="CY169">
        <v>2</v>
      </c>
      <c r="CZ169" t="b">
        <v>1</v>
      </c>
      <c r="DA169">
        <v>1659115230.214286</v>
      </c>
      <c r="DB169">
        <v>834.1861071428573</v>
      </c>
      <c r="DC169">
        <v>909.7053214285714</v>
      </c>
      <c r="DD169">
        <v>23.17896785714285</v>
      </c>
      <c r="DE169">
        <v>15.26580714285715</v>
      </c>
      <c r="DF169">
        <v>837.5682857142857</v>
      </c>
      <c r="DG169">
        <v>23.26041785714286</v>
      </c>
      <c r="DH169">
        <v>500.0556785714285</v>
      </c>
      <c r="DI169">
        <v>90.71854999999998</v>
      </c>
      <c r="DJ169">
        <v>0.09998465714285716</v>
      </c>
      <c r="DK169">
        <v>27.37527499999999</v>
      </c>
      <c r="DL169">
        <v>27.14631785714286</v>
      </c>
      <c r="DM169">
        <v>999.9000000000002</v>
      </c>
      <c r="DN169">
        <v>0</v>
      </c>
      <c r="DO169">
        <v>0</v>
      </c>
      <c r="DP169">
        <v>9994.467500000001</v>
      </c>
      <c r="DQ169">
        <v>0</v>
      </c>
      <c r="DR169">
        <v>7.475599999999998</v>
      </c>
      <c r="DS169">
        <v>-75.519175</v>
      </c>
      <c r="DT169">
        <v>853.9803571428572</v>
      </c>
      <c r="DU169">
        <v>923.807892857143</v>
      </c>
      <c r="DV169">
        <v>7.9131625</v>
      </c>
      <c r="DW169">
        <v>909.7053214285714</v>
      </c>
      <c r="DX169">
        <v>15.26580714285715</v>
      </c>
      <c r="DY169">
        <v>2.102762142857143</v>
      </c>
      <c r="DZ169">
        <v>1.384891428571428</v>
      </c>
      <c r="EA169">
        <v>18.24012142857143</v>
      </c>
      <c r="EB169">
        <v>11.75321071428571</v>
      </c>
      <c r="EC169">
        <v>1999.982857142857</v>
      </c>
      <c r="ED169">
        <v>0.9799966785714288</v>
      </c>
      <c r="EE169">
        <v>0.02000302142857143</v>
      </c>
      <c r="EF169">
        <v>0</v>
      </c>
      <c r="EG169">
        <v>811.5807500000001</v>
      </c>
      <c r="EH169">
        <v>5.00097</v>
      </c>
      <c r="EI169">
        <v>16253.88928571429</v>
      </c>
      <c r="EJ169">
        <v>16707.42142857143</v>
      </c>
      <c r="EK169">
        <v>39.25</v>
      </c>
      <c r="EL169">
        <v>39.625</v>
      </c>
      <c r="EM169">
        <v>39.125</v>
      </c>
      <c r="EN169">
        <v>39.375</v>
      </c>
      <c r="EO169">
        <v>39.81199999999999</v>
      </c>
      <c r="EP169">
        <v>1955.072857142857</v>
      </c>
      <c r="EQ169">
        <v>39.90964285714286</v>
      </c>
      <c r="ER169">
        <v>0</v>
      </c>
      <c r="ES169">
        <v>1659115238</v>
      </c>
      <c r="ET169">
        <v>0</v>
      </c>
      <c r="EU169">
        <v>811.5285769230769</v>
      </c>
      <c r="EV169">
        <v>-9.947794852735905</v>
      </c>
      <c r="EW169">
        <v>-197.8735040195376</v>
      </c>
      <c r="EX169">
        <v>16252.84615384616</v>
      </c>
      <c r="EY169">
        <v>15</v>
      </c>
      <c r="EZ169">
        <v>0</v>
      </c>
      <c r="FA169" t="s">
        <v>419</v>
      </c>
      <c r="FB169">
        <v>1658962562</v>
      </c>
      <c r="FC169">
        <v>1658962559</v>
      </c>
      <c r="FD169">
        <v>0</v>
      </c>
      <c r="FE169">
        <v>0.025</v>
      </c>
      <c r="FF169">
        <v>-0.013</v>
      </c>
      <c r="FG169">
        <v>-1.97</v>
      </c>
      <c r="FH169">
        <v>-0.111</v>
      </c>
      <c r="FI169">
        <v>420</v>
      </c>
      <c r="FJ169">
        <v>18</v>
      </c>
      <c r="FK169">
        <v>0.6899999999999999</v>
      </c>
      <c r="FL169">
        <v>0.5</v>
      </c>
      <c r="FM169">
        <v>-75.37579000000001</v>
      </c>
      <c r="FN169">
        <v>-3.224915572232489</v>
      </c>
      <c r="FO169">
        <v>0.3430018365840044</v>
      </c>
      <c r="FP169">
        <v>0</v>
      </c>
      <c r="FQ169">
        <v>812.1487352941176</v>
      </c>
      <c r="FR169">
        <v>-10.23998472307149</v>
      </c>
      <c r="FS169">
        <v>1.036984976600677</v>
      </c>
      <c r="FT169">
        <v>0</v>
      </c>
      <c r="FU169">
        <v>7.915661500000001</v>
      </c>
      <c r="FV169">
        <v>-0.05818806754223766</v>
      </c>
      <c r="FW169">
        <v>0.01305539037141369</v>
      </c>
      <c r="FX169">
        <v>1</v>
      </c>
      <c r="FY169">
        <v>1</v>
      </c>
      <c r="FZ169">
        <v>3</v>
      </c>
      <c r="GA169" t="s">
        <v>426</v>
      </c>
      <c r="GB169">
        <v>2.9828</v>
      </c>
      <c r="GC169">
        <v>2.7156</v>
      </c>
      <c r="GD169">
        <v>0.157256</v>
      </c>
      <c r="GE169">
        <v>0.164021</v>
      </c>
      <c r="GF169">
        <v>0.105071</v>
      </c>
      <c r="GG169">
        <v>0.07679809999999999</v>
      </c>
      <c r="GH169">
        <v>26661.6</v>
      </c>
      <c r="GI169">
        <v>26580.3</v>
      </c>
      <c r="GJ169">
        <v>29405.3</v>
      </c>
      <c r="GK169">
        <v>29406.4</v>
      </c>
      <c r="GL169">
        <v>34853.2</v>
      </c>
      <c r="GM169">
        <v>36094.3</v>
      </c>
      <c r="GN169">
        <v>41411.8</v>
      </c>
      <c r="GO169">
        <v>41899</v>
      </c>
      <c r="GP169">
        <v>1.95975</v>
      </c>
      <c r="GQ169">
        <v>1.9025</v>
      </c>
      <c r="GR169">
        <v>0.090763</v>
      </c>
      <c r="GS169">
        <v>0</v>
      </c>
      <c r="GT169">
        <v>25.671</v>
      </c>
      <c r="GU169">
        <v>999.9</v>
      </c>
      <c r="GV169">
        <v>42.6</v>
      </c>
      <c r="GW169">
        <v>30.3</v>
      </c>
      <c r="GX169">
        <v>20.353</v>
      </c>
      <c r="GY169">
        <v>63.5328</v>
      </c>
      <c r="GZ169">
        <v>33.2091</v>
      </c>
      <c r="HA169">
        <v>1</v>
      </c>
      <c r="HB169">
        <v>-0.0327998</v>
      </c>
      <c r="HC169">
        <v>0.575447</v>
      </c>
      <c r="HD169">
        <v>20.384</v>
      </c>
      <c r="HE169">
        <v>5.21789</v>
      </c>
      <c r="HF169">
        <v>12.0099</v>
      </c>
      <c r="HG169">
        <v>4.9889</v>
      </c>
      <c r="HH169">
        <v>3.28855</v>
      </c>
      <c r="HI169">
        <v>9999</v>
      </c>
      <c r="HJ169">
        <v>9999</v>
      </c>
      <c r="HK169">
        <v>9999</v>
      </c>
      <c r="HL169">
        <v>173.1</v>
      </c>
      <c r="HM169">
        <v>1.86714</v>
      </c>
      <c r="HN169">
        <v>1.86616</v>
      </c>
      <c r="HO169">
        <v>1.86568</v>
      </c>
      <c r="HP169">
        <v>1.86555</v>
      </c>
      <c r="HQ169">
        <v>1.86737</v>
      </c>
      <c r="HR169">
        <v>1.86993</v>
      </c>
      <c r="HS169">
        <v>1.86857</v>
      </c>
      <c r="HT169">
        <v>1.87001</v>
      </c>
      <c r="HU169">
        <v>0</v>
      </c>
      <c r="HV169">
        <v>0</v>
      </c>
      <c r="HW169">
        <v>0</v>
      </c>
      <c r="HX169">
        <v>0</v>
      </c>
      <c r="HY169" t="s">
        <v>421</v>
      </c>
      <c r="HZ169" t="s">
        <v>422</v>
      </c>
      <c r="IA169" t="s">
        <v>423</v>
      </c>
      <c r="IB169" t="s">
        <v>423</v>
      </c>
      <c r="IC169" t="s">
        <v>423</v>
      </c>
      <c r="ID169" t="s">
        <v>423</v>
      </c>
      <c r="IE169">
        <v>0</v>
      </c>
      <c r="IF169">
        <v>100</v>
      </c>
      <c r="IG169">
        <v>100</v>
      </c>
      <c r="IH169">
        <v>-3.43</v>
      </c>
      <c r="II169">
        <v>-0.08160000000000001</v>
      </c>
      <c r="IJ169">
        <v>-1.577111384215205</v>
      </c>
      <c r="IK169">
        <v>-0.002609718516926934</v>
      </c>
      <c r="IL169">
        <v>7.477057286243006E-07</v>
      </c>
      <c r="IM169">
        <v>-2.446628426827821E-10</v>
      </c>
      <c r="IN169">
        <v>-0.2036813970316619</v>
      </c>
      <c r="IO169">
        <v>-0.007460779758470672</v>
      </c>
      <c r="IP169">
        <v>0.0009378809001863145</v>
      </c>
      <c r="IQ169">
        <v>-1.681860573090938E-05</v>
      </c>
      <c r="IR169">
        <v>18</v>
      </c>
      <c r="IS169">
        <v>2242</v>
      </c>
      <c r="IT169">
        <v>1</v>
      </c>
      <c r="IU169">
        <v>24</v>
      </c>
      <c r="IV169">
        <v>2544.6</v>
      </c>
      <c r="IW169">
        <v>2544.7</v>
      </c>
      <c r="IX169">
        <v>1.99829</v>
      </c>
      <c r="IY169">
        <v>2.20703</v>
      </c>
      <c r="IZ169">
        <v>1.39648</v>
      </c>
      <c r="JA169">
        <v>2.33765</v>
      </c>
      <c r="JB169">
        <v>1.49536</v>
      </c>
      <c r="JC169">
        <v>2.38281</v>
      </c>
      <c r="JD169">
        <v>34.5092</v>
      </c>
      <c r="JE169">
        <v>14.491</v>
      </c>
      <c r="JF169">
        <v>18</v>
      </c>
      <c r="JG169">
        <v>523.87</v>
      </c>
      <c r="JH169">
        <v>442.793</v>
      </c>
      <c r="JI169">
        <v>25.0005</v>
      </c>
      <c r="JJ169">
        <v>26.9248</v>
      </c>
      <c r="JK169">
        <v>30.0001</v>
      </c>
      <c r="JL169">
        <v>26.8743</v>
      </c>
      <c r="JM169">
        <v>26.8112</v>
      </c>
      <c r="JN169">
        <v>40.0052</v>
      </c>
      <c r="JO169">
        <v>23.5049</v>
      </c>
      <c r="JP169">
        <v>27.5557</v>
      </c>
      <c r="JQ169">
        <v>25</v>
      </c>
      <c r="JR169">
        <v>955.321</v>
      </c>
      <c r="JS169">
        <v>15.4008</v>
      </c>
      <c r="JT169">
        <v>100.545</v>
      </c>
      <c r="JU169">
        <v>100.633</v>
      </c>
    </row>
    <row r="170" spans="1:281">
      <c r="A170">
        <v>154</v>
      </c>
      <c r="B170">
        <v>1659115243</v>
      </c>
      <c r="C170">
        <v>2884.900000095367</v>
      </c>
      <c r="D170" t="s">
        <v>732</v>
      </c>
      <c r="E170" t="s">
        <v>733</v>
      </c>
      <c r="F170">
        <v>5</v>
      </c>
      <c r="G170" t="s">
        <v>619</v>
      </c>
      <c r="H170" t="s">
        <v>416</v>
      </c>
      <c r="I170">
        <v>1659115235.5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957.7222441399925</v>
      </c>
      <c r="AK170">
        <v>895.6783939393939</v>
      </c>
      <c r="AL170">
        <v>3.381419940486366</v>
      </c>
      <c r="AM170">
        <v>65.11702429361108</v>
      </c>
      <c r="AN170">
        <f>(AP170 - AO170 + DI170*1E3/(8.314*(DK170+273.15)) * AR170/DH170 * AQ170) * DH170/(100*CV170) * 1000/(1000 - AP170)</f>
        <v>0</v>
      </c>
      <c r="AO170">
        <v>15.31655353544004</v>
      </c>
      <c r="AP170">
        <v>23.16372969696969</v>
      </c>
      <c r="AQ170">
        <v>-5.845866226535401E-05</v>
      </c>
      <c r="AR170">
        <v>88.44605130014408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417</v>
      </c>
      <c r="AY170" t="s">
        <v>417</v>
      </c>
      <c r="AZ170">
        <v>0</v>
      </c>
      <c r="BA170">
        <v>0</v>
      </c>
      <c r="BB170">
        <f>1-AZ170/BA170</f>
        <v>0</v>
      </c>
      <c r="BC170">
        <v>0</v>
      </c>
      <c r="BD170" t="s">
        <v>417</v>
      </c>
      <c r="BE170" t="s">
        <v>417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417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6</v>
      </c>
      <c r="CW170">
        <v>0.5</v>
      </c>
      <c r="CX170" t="s">
        <v>418</v>
      </c>
      <c r="CY170">
        <v>2</v>
      </c>
      <c r="CZ170" t="b">
        <v>1</v>
      </c>
      <c r="DA170">
        <v>1659115235.5</v>
      </c>
      <c r="DB170">
        <v>851.695037037037</v>
      </c>
      <c r="DC170">
        <v>927.3794444444444</v>
      </c>
      <c r="DD170">
        <v>23.16745185185184</v>
      </c>
      <c r="DE170">
        <v>15.28243703703704</v>
      </c>
      <c r="DF170">
        <v>855.11</v>
      </c>
      <c r="DG170">
        <v>23.2489962962963</v>
      </c>
      <c r="DH170">
        <v>500.0602592592592</v>
      </c>
      <c r="DI170">
        <v>90.71887407407407</v>
      </c>
      <c r="DJ170">
        <v>0.09999052962962962</v>
      </c>
      <c r="DK170">
        <v>27.37592222222222</v>
      </c>
      <c r="DL170">
        <v>27.14977037037037</v>
      </c>
      <c r="DM170">
        <v>999.9000000000001</v>
      </c>
      <c r="DN170">
        <v>0</v>
      </c>
      <c r="DO170">
        <v>0</v>
      </c>
      <c r="DP170">
        <v>10001.94962962963</v>
      </c>
      <c r="DQ170">
        <v>0</v>
      </c>
      <c r="DR170">
        <v>7.475599999999998</v>
      </c>
      <c r="DS170">
        <v>-75.68431851851852</v>
      </c>
      <c r="DT170">
        <v>871.8945925925926</v>
      </c>
      <c r="DU170">
        <v>941.7724074074074</v>
      </c>
      <c r="DV170">
        <v>7.885017407407407</v>
      </c>
      <c r="DW170">
        <v>927.3794444444444</v>
      </c>
      <c r="DX170">
        <v>15.28243703703704</v>
      </c>
      <c r="DY170">
        <v>2.101724814814815</v>
      </c>
      <c r="DZ170">
        <v>1.386404444444444</v>
      </c>
      <c r="EA170">
        <v>18.23226296296296</v>
      </c>
      <c r="EB170">
        <v>11.76972962962963</v>
      </c>
      <c r="EC170">
        <v>1999.990370370371</v>
      </c>
      <c r="ED170">
        <v>0.9799970000000001</v>
      </c>
      <c r="EE170">
        <v>0.02000270000000001</v>
      </c>
      <c r="EF170">
        <v>0</v>
      </c>
      <c r="EG170">
        <v>810.7977037037036</v>
      </c>
      <c r="EH170">
        <v>5.00097</v>
      </c>
      <c r="EI170">
        <v>16236.57037037037</v>
      </c>
      <c r="EJ170">
        <v>16707.48888888889</v>
      </c>
      <c r="EK170">
        <v>39.25</v>
      </c>
      <c r="EL170">
        <v>39.625</v>
      </c>
      <c r="EM170">
        <v>39.125</v>
      </c>
      <c r="EN170">
        <v>39.375</v>
      </c>
      <c r="EO170">
        <v>39.81199999999999</v>
      </c>
      <c r="EP170">
        <v>1955.08037037037</v>
      </c>
      <c r="EQ170">
        <v>39.90666666666667</v>
      </c>
      <c r="ER170">
        <v>0</v>
      </c>
      <c r="ES170">
        <v>1659115242.8</v>
      </c>
      <c r="ET170">
        <v>0</v>
      </c>
      <c r="EU170">
        <v>810.8002692307692</v>
      </c>
      <c r="EV170">
        <v>-8.401128210342959</v>
      </c>
      <c r="EW170">
        <v>-198.1470086735532</v>
      </c>
      <c r="EX170">
        <v>16237.06153846154</v>
      </c>
      <c r="EY170">
        <v>15</v>
      </c>
      <c r="EZ170">
        <v>0</v>
      </c>
      <c r="FA170" t="s">
        <v>419</v>
      </c>
      <c r="FB170">
        <v>1658962562</v>
      </c>
      <c r="FC170">
        <v>1658962559</v>
      </c>
      <c r="FD170">
        <v>0</v>
      </c>
      <c r="FE170">
        <v>0.025</v>
      </c>
      <c r="FF170">
        <v>-0.013</v>
      </c>
      <c r="FG170">
        <v>-1.97</v>
      </c>
      <c r="FH170">
        <v>-0.111</v>
      </c>
      <c r="FI170">
        <v>420</v>
      </c>
      <c r="FJ170">
        <v>18</v>
      </c>
      <c r="FK170">
        <v>0.6899999999999999</v>
      </c>
      <c r="FL170">
        <v>0.5</v>
      </c>
      <c r="FM170">
        <v>-75.56102250000001</v>
      </c>
      <c r="FN170">
        <v>-1.972420637898656</v>
      </c>
      <c r="FO170">
        <v>0.2379145397905517</v>
      </c>
      <c r="FP170">
        <v>0</v>
      </c>
      <c r="FQ170">
        <v>811.2644117647059</v>
      </c>
      <c r="FR170">
        <v>-9.128036674556075</v>
      </c>
      <c r="FS170">
        <v>0.9365274757329666</v>
      </c>
      <c r="FT170">
        <v>0</v>
      </c>
      <c r="FU170">
        <v>7.89756625</v>
      </c>
      <c r="FV170">
        <v>-0.3045481801125918</v>
      </c>
      <c r="FW170">
        <v>0.03473250758925277</v>
      </c>
      <c r="FX170">
        <v>0</v>
      </c>
      <c r="FY170">
        <v>0</v>
      </c>
      <c r="FZ170">
        <v>3</v>
      </c>
      <c r="GA170" t="s">
        <v>462</v>
      </c>
      <c r="GB170">
        <v>2.98268</v>
      </c>
      <c r="GC170">
        <v>2.71561</v>
      </c>
      <c r="GD170">
        <v>0.159237</v>
      </c>
      <c r="GE170">
        <v>0.165922</v>
      </c>
      <c r="GF170">
        <v>0.105093</v>
      </c>
      <c r="GG170">
        <v>0.0770296</v>
      </c>
      <c r="GH170">
        <v>26598.9</v>
      </c>
      <c r="GI170">
        <v>26519.9</v>
      </c>
      <c r="GJ170">
        <v>29405.3</v>
      </c>
      <c r="GK170">
        <v>29406.4</v>
      </c>
      <c r="GL170">
        <v>34852.4</v>
      </c>
      <c r="GM170">
        <v>36085.3</v>
      </c>
      <c r="GN170">
        <v>41411.8</v>
      </c>
      <c r="GO170">
        <v>41899.2</v>
      </c>
      <c r="GP170">
        <v>1.95973</v>
      </c>
      <c r="GQ170">
        <v>1.9024</v>
      </c>
      <c r="GR170">
        <v>0.0899471</v>
      </c>
      <c r="GS170">
        <v>0</v>
      </c>
      <c r="GT170">
        <v>25.6727</v>
      </c>
      <c r="GU170">
        <v>999.9</v>
      </c>
      <c r="GV170">
        <v>42.6</v>
      </c>
      <c r="GW170">
        <v>30.3</v>
      </c>
      <c r="GX170">
        <v>20.354</v>
      </c>
      <c r="GY170">
        <v>63.6328</v>
      </c>
      <c r="GZ170">
        <v>33.6619</v>
      </c>
      <c r="HA170">
        <v>1</v>
      </c>
      <c r="HB170">
        <v>-0.033219</v>
      </c>
      <c r="HC170">
        <v>0.577783</v>
      </c>
      <c r="HD170">
        <v>20.3839</v>
      </c>
      <c r="HE170">
        <v>5.21789</v>
      </c>
      <c r="HF170">
        <v>12.0099</v>
      </c>
      <c r="HG170">
        <v>4.98935</v>
      </c>
      <c r="HH170">
        <v>3.28865</v>
      </c>
      <c r="HI170">
        <v>9999</v>
      </c>
      <c r="HJ170">
        <v>9999</v>
      </c>
      <c r="HK170">
        <v>9999</v>
      </c>
      <c r="HL170">
        <v>173.1</v>
      </c>
      <c r="HM170">
        <v>1.86715</v>
      </c>
      <c r="HN170">
        <v>1.86615</v>
      </c>
      <c r="HO170">
        <v>1.86569</v>
      </c>
      <c r="HP170">
        <v>1.86554</v>
      </c>
      <c r="HQ170">
        <v>1.86738</v>
      </c>
      <c r="HR170">
        <v>1.86988</v>
      </c>
      <c r="HS170">
        <v>1.86858</v>
      </c>
      <c r="HT170">
        <v>1.87001</v>
      </c>
      <c r="HU170">
        <v>0</v>
      </c>
      <c r="HV170">
        <v>0</v>
      </c>
      <c r="HW170">
        <v>0</v>
      </c>
      <c r="HX170">
        <v>0</v>
      </c>
      <c r="HY170" t="s">
        <v>421</v>
      </c>
      <c r="HZ170" t="s">
        <v>422</v>
      </c>
      <c r="IA170" t="s">
        <v>423</v>
      </c>
      <c r="IB170" t="s">
        <v>423</v>
      </c>
      <c r="IC170" t="s">
        <v>423</v>
      </c>
      <c r="ID170" t="s">
        <v>423</v>
      </c>
      <c r="IE170">
        <v>0</v>
      </c>
      <c r="IF170">
        <v>100</v>
      </c>
      <c r="IG170">
        <v>100</v>
      </c>
      <c r="IH170">
        <v>-3.461</v>
      </c>
      <c r="II170">
        <v>-0.0815</v>
      </c>
      <c r="IJ170">
        <v>-1.577111384215205</v>
      </c>
      <c r="IK170">
        <v>-0.002609718516926934</v>
      </c>
      <c r="IL170">
        <v>7.477057286243006E-07</v>
      </c>
      <c r="IM170">
        <v>-2.446628426827821E-10</v>
      </c>
      <c r="IN170">
        <v>-0.2036813970316619</v>
      </c>
      <c r="IO170">
        <v>-0.007460779758470672</v>
      </c>
      <c r="IP170">
        <v>0.0009378809001863145</v>
      </c>
      <c r="IQ170">
        <v>-1.681860573090938E-05</v>
      </c>
      <c r="IR170">
        <v>18</v>
      </c>
      <c r="IS170">
        <v>2242</v>
      </c>
      <c r="IT170">
        <v>1</v>
      </c>
      <c r="IU170">
        <v>24</v>
      </c>
      <c r="IV170">
        <v>2544.7</v>
      </c>
      <c r="IW170">
        <v>2544.7</v>
      </c>
      <c r="IX170">
        <v>2.02515</v>
      </c>
      <c r="IY170">
        <v>2.20459</v>
      </c>
      <c r="IZ170">
        <v>1.39648</v>
      </c>
      <c r="JA170">
        <v>2.33887</v>
      </c>
      <c r="JB170">
        <v>1.49536</v>
      </c>
      <c r="JC170">
        <v>2.36816</v>
      </c>
      <c r="JD170">
        <v>34.5321</v>
      </c>
      <c r="JE170">
        <v>14.4998</v>
      </c>
      <c r="JF170">
        <v>18</v>
      </c>
      <c r="JG170">
        <v>523.854</v>
      </c>
      <c r="JH170">
        <v>442.732</v>
      </c>
      <c r="JI170">
        <v>25.0005</v>
      </c>
      <c r="JJ170">
        <v>26.9248</v>
      </c>
      <c r="JK170">
        <v>30.0001</v>
      </c>
      <c r="JL170">
        <v>26.8743</v>
      </c>
      <c r="JM170">
        <v>26.8112</v>
      </c>
      <c r="JN170">
        <v>40.5328</v>
      </c>
      <c r="JO170">
        <v>23.5049</v>
      </c>
      <c r="JP170">
        <v>27.5557</v>
      </c>
      <c r="JQ170">
        <v>25</v>
      </c>
      <c r="JR170">
        <v>975.361</v>
      </c>
      <c r="JS170">
        <v>15.4124</v>
      </c>
      <c r="JT170">
        <v>100.545</v>
      </c>
      <c r="JU170">
        <v>100.633</v>
      </c>
    </row>
    <row r="171" spans="1:281">
      <c r="A171">
        <v>155</v>
      </c>
      <c r="B171">
        <v>1659115248</v>
      </c>
      <c r="C171">
        <v>2889.900000095367</v>
      </c>
      <c r="D171" t="s">
        <v>734</v>
      </c>
      <c r="E171" t="s">
        <v>735</v>
      </c>
      <c r="F171">
        <v>5</v>
      </c>
      <c r="G171" t="s">
        <v>619</v>
      </c>
      <c r="H171" t="s">
        <v>416</v>
      </c>
      <c r="I171">
        <v>1659115240.214286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974.8828041796169</v>
      </c>
      <c r="AK171">
        <v>912.8153333333331</v>
      </c>
      <c r="AL171">
        <v>3.419998099670633</v>
      </c>
      <c r="AM171">
        <v>65.11702429361108</v>
      </c>
      <c r="AN171">
        <f>(AP171 - AO171 + DI171*1E3/(8.314*(DK171+273.15)) * AR171/DH171 * AQ171) * DH171/(100*CV171) * 1000/(1000 - AP171)</f>
        <v>0</v>
      </c>
      <c r="AO171">
        <v>15.35445373902434</v>
      </c>
      <c r="AP171">
        <v>23.1652696969697</v>
      </c>
      <c r="AQ171">
        <v>8.499453785222838E-05</v>
      </c>
      <c r="AR171">
        <v>88.44605130014408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417</v>
      </c>
      <c r="AY171" t="s">
        <v>417</v>
      </c>
      <c r="AZ171">
        <v>0</v>
      </c>
      <c r="BA171">
        <v>0</v>
      </c>
      <c r="BB171">
        <f>1-AZ171/BA171</f>
        <v>0</v>
      </c>
      <c r="BC171">
        <v>0</v>
      </c>
      <c r="BD171" t="s">
        <v>417</v>
      </c>
      <c r="BE171" t="s">
        <v>417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417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6</v>
      </c>
      <c r="CW171">
        <v>0.5</v>
      </c>
      <c r="CX171" t="s">
        <v>418</v>
      </c>
      <c r="CY171">
        <v>2</v>
      </c>
      <c r="CZ171" t="b">
        <v>1</v>
      </c>
      <c r="DA171">
        <v>1659115240.214286</v>
      </c>
      <c r="DB171">
        <v>867.3861428571428</v>
      </c>
      <c r="DC171">
        <v>943.1892142857142</v>
      </c>
      <c r="DD171">
        <v>23.16342857142857</v>
      </c>
      <c r="DE171">
        <v>15.31448571428571</v>
      </c>
      <c r="DF171">
        <v>870.8303214285716</v>
      </c>
      <c r="DG171">
        <v>23.24500714285714</v>
      </c>
      <c r="DH171">
        <v>500.0652499999999</v>
      </c>
      <c r="DI171">
        <v>90.71941071428571</v>
      </c>
      <c r="DJ171">
        <v>0.09999922857142858</v>
      </c>
      <c r="DK171">
        <v>27.37673571428571</v>
      </c>
      <c r="DL171">
        <v>27.15236428571429</v>
      </c>
      <c r="DM171">
        <v>999.9000000000002</v>
      </c>
      <c r="DN171">
        <v>0</v>
      </c>
      <c r="DO171">
        <v>0</v>
      </c>
      <c r="DP171">
        <v>10005.20821428571</v>
      </c>
      <c r="DQ171">
        <v>0</v>
      </c>
      <c r="DR171">
        <v>7.475599999999998</v>
      </c>
      <c r="DS171">
        <v>-75.80302500000001</v>
      </c>
      <c r="DT171">
        <v>887.9543214285713</v>
      </c>
      <c r="DU171">
        <v>957.8588214285713</v>
      </c>
      <c r="DV171">
        <v>7.848945357142859</v>
      </c>
      <c r="DW171">
        <v>943.1892142857142</v>
      </c>
      <c r="DX171">
        <v>15.31448571428571</v>
      </c>
      <c r="DY171">
        <v>2.101372142857143</v>
      </c>
      <c r="DZ171">
        <v>1.389320714285714</v>
      </c>
      <c r="EA171">
        <v>18.22959642857143</v>
      </c>
      <c r="EB171">
        <v>11.80154285714286</v>
      </c>
      <c r="EC171">
        <v>1999.981071428572</v>
      </c>
      <c r="ED171">
        <v>0.9799970000000001</v>
      </c>
      <c r="EE171">
        <v>0.02000270000000001</v>
      </c>
      <c r="EF171">
        <v>0</v>
      </c>
      <c r="EG171">
        <v>809.9878214285715</v>
      </c>
      <c r="EH171">
        <v>5.00097</v>
      </c>
      <c r="EI171">
        <v>16221.07142857143</v>
      </c>
      <c r="EJ171">
        <v>16707.41428571428</v>
      </c>
      <c r="EK171">
        <v>39.25</v>
      </c>
      <c r="EL171">
        <v>39.625</v>
      </c>
      <c r="EM171">
        <v>39.12942857142857</v>
      </c>
      <c r="EN171">
        <v>39.37721428571428</v>
      </c>
      <c r="EO171">
        <v>39.81199999999999</v>
      </c>
      <c r="EP171">
        <v>1955.071071428571</v>
      </c>
      <c r="EQ171">
        <v>39.90357142857143</v>
      </c>
      <c r="ER171">
        <v>0</v>
      </c>
      <c r="ES171">
        <v>1659115248.2</v>
      </c>
      <c r="ET171">
        <v>0</v>
      </c>
      <c r="EU171">
        <v>809.8358800000001</v>
      </c>
      <c r="EV171">
        <v>-9.934000003550958</v>
      </c>
      <c r="EW171">
        <v>-193.6384615256255</v>
      </c>
      <c r="EX171">
        <v>16218.4</v>
      </c>
      <c r="EY171">
        <v>15</v>
      </c>
      <c r="EZ171">
        <v>0</v>
      </c>
      <c r="FA171" t="s">
        <v>419</v>
      </c>
      <c r="FB171">
        <v>1658962562</v>
      </c>
      <c r="FC171">
        <v>1658962559</v>
      </c>
      <c r="FD171">
        <v>0</v>
      </c>
      <c r="FE171">
        <v>0.025</v>
      </c>
      <c r="FF171">
        <v>-0.013</v>
      </c>
      <c r="FG171">
        <v>-1.97</v>
      </c>
      <c r="FH171">
        <v>-0.111</v>
      </c>
      <c r="FI171">
        <v>420</v>
      </c>
      <c r="FJ171">
        <v>18</v>
      </c>
      <c r="FK171">
        <v>0.6899999999999999</v>
      </c>
      <c r="FL171">
        <v>0.5</v>
      </c>
      <c r="FM171">
        <v>-75.7089675</v>
      </c>
      <c r="FN171">
        <v>-1.453966604127423</v>
      </c>
      <c r="FO171">
        <v>0.1837253635014778</v>
      </c>
      <c r="FP171">
        <v>0</v>
      </c>
      <c r="FQ171">
        <v>810.434382352941</v>
      </c>
      <c r="FR171">
        <v>-10.03961803356698</v>
      </c>
      <c r="FS171">
        <v>1.028713017052518</v>
      </c>
      <c r="FT171">
        <v>0</v>
      </c>
      <c r="FU171">
        <v>7.87131975</v>
      </c>
      <c r="FV171">
        <v>-0.4756454409005605</v>
      </c>
      <c r="FW171">
        <v>0.04687935278390148</v>
      </c>
      <c r="FX171">
        <v>0</v>
      </c>
      <c r="FY171">
        <v>0</v>
      </c>
      <c r="FZ171">
        <v>3</v>
      </c>
      <c r="GA171" t="s">
        <v>462</v>
      </c>
      <c r="GB171">
        <v>2.98292</v>
      </c>
      <c r="GC171">
        <v>2.71579</v>
      </c>
      <c r="GD171">
        <v>0.161213</v>
      </c>
      <c r="GE171">
        <v>0.167797</v>
      </c>
      <c r="GF171">
        <v>0.105091</v>
      </c>
      <c r="GG171">
        <v>0.07704560000000001</v>
      </c>
      <c r="GH171">
        <v>26536.4</v>
      </c>
      <c r="GI171">
        <v>26460.6</v>
      </c>
      <c r="GJ171">
        <v>29405.3</v>
      </c>
      <c r="GK171">
        <v>29406.8</v>
      </c>
      <c r="GL171">
        <v>34852.6</v>
      </c>
      <c r="GM171">
        <v>36085.1</v>
      </c>
      <c r="GN171">
        <v>41411.9</v>
      </c>
      <c r="GO171">
        <v>41899.7</v>
      </c>
      <c r="GP171">
        <v>1.95987</v>
      </c>
      <c r="GQ171">
        <v>1.90235</v>
      </c>
      <c r="GR171">
        <v>0.0910982</v>
      </c>
      <c r="GS171">
        <v>0</v>
      </c>
      <c r="GT171">
        <v>25.6707</v>
      </c>
      <c r="GU171">
        <v>999.9</v>
      </c>
      <c r="GV171">
        <v>42.5</v>
      </c>
      <c r="GW171">
        <v>30.3</v>
      </c>
      <c r="GX171">
        <v>20.3051</v>
      </c>
      <c r="GY171">
        <v>63.6428</v>
      </c>
      <c r="GZ171">
        <v>33.2212</v>
      </c>
      <c r="HA171">
        <v>1</v>
      </c>
      <c r="HB171">
        <v>-0.032998</v>
      </c>
      <c r="HC171">
        <v>0.579142</v>
      </c>
      <c r="HD171">
        <v>20.384</v>
      </c>
      <c r="HE171">
        <v>5.21849</v>
      </c>
      <c r="HF171">
        <v>12.0099</v>
      </c>
      <c r="HG171">
        <v>4.98965</v>
      </c>
      <c r="HH171">
        <v>3.28863</v>
      </c>
      <c r="HI171">
        <v>9999</v>
      </c>
      <c r="HJ171">
        <v>9999</v>
      </c>
      <c r="HK171">
        <v>9999</v>
      </c>
      <c r="HL171">
        <v>173.1</v>
      </c>
      <c r="HM171">
        <v>1.86717</v>
      </c>
      <c r="HN171">
        <v>1.86616</v>
      </c>
      <c r="HO171">
        <v>1.86568</v>
      </c>
      <c r="HP171">
        <v>1.86554</v>
      </c>
      <c r="HQ171">
        <v>1.86737</v>
      </c>
      <c r="HR171">
        <v>1.8699</v>
      </c>
      <c r="HS171">
        <v>1.86859</v>
      </c>
      <c r="HT171">
        <v>1.86998</v>
      </c>
      <c r="HU171">
        <v>0</v>
      </c>
      <c r="HV171">
        <v>0</v>
      </c>
      <c r="HW171">
        <v>0</v>
      </c>
      <c r="HX171">
        <v>0</v>
      </c>
      <c r="HY171" t="s">
        <v>421</v>
      </c>
      <c r="HZ171" t="s">
        <v>422</v>
      </c>
      <c r="IA171" t="s">
        <v>423</v>
      </c>
      <c r="IB171" t="s">
        <v>423</v>
      </c>
      <c r="IC171" t="s">
        <v>423</v>
      </c>
      <c r="ID171" t="s">
        <v>423</v>
      </c>
      <c r="IE171">
        <v>0</v>
      </c>
      <c r="IF171">
        <v>100</v>
      </c>
      <c r="IG171">
        <v>100</v>
      </c>
      <c r="IH171">
        <v>-3.493</v>
      </c>
      <c r="II171">
        <v>-0.08160000000000001</v>
      </c>
      <c r="IJ171">
        <v>-1.577111384215205</v>
      </c>
      <c r="IK171">
        <v>-0.002609718516926934</v>
      </c>
      <c r="IL171">
        <v>7.477057286243006E-07</v>
      </c>
      <c r="IM171">
        <v>-2.446628426827821E-10</v>
      </c>
      <c r="IN171">
        <v>-0.2036813970316619</v>
      </c>
      <c r="IO171">
        <v>-0.007460779758470672</v>
      </c>
      <c r="IP171">
        <v>0.0009378809001863145</v>
      </c>
      <c r="IQ171">
        <v>-1.681860573090938E-05</v>
      </c>
      <c r="IR171">
        <v>18</v>
      </c>
      <c r="IS171">
        <v>2242</v>
      </c>
      <c r="IT171">
        <v>1</v>
      </c>
      <c r="IU171">
        <v>24</v>
      </c>
      <c r="IV171">
        <v>2544.8</v>
      </c>
      <c r="IW171">
        <v>2544.8</v>
      </c>
      <c r="IX171">
        <v>2.05566</v>
      </c>
      <c r="IY171">
        <v>2.21069</v>
      </c>
      <c r="IZ171">
        <v>1.39648</v>
      </c>
      <c r="JA171">
        <v>2.33887</v>
      </c>
      <c r="JB171">
        <v>1.49536</v>
      </c>
      <c r="JC171">
        <v>2.35229</v>
      </c>
      <c r="JD171">
        <v>34.5321</v>
      </c>
      <c r="JE171">
        <v>14.4998</v>
      </c>
      <c r="JF171">
        <v>18</v>
      </c>
      <c r="JG171">
        <v>523.953</v>
      </c>
      <c r="JH171">
        <v>442.701</v>
      </c>
      <c r="JI171">
        <v>25.0003</v>
      </c>
      <c r="JJ171">
        <v>26.9248</v>
      </c>
      <c r="JK171">
        <v>30.0001</v>
      </c>
      <c r="JL171">
        <v>26.8743</v>
      </c>
      <c r="JM171">
        <v>26.8112</v>
      </c>
      <c r="JN171">
        <v>41.1423</v>
      </c>
      <c r="JO171">
        <v>23.5049</v>
      </c>
      <c r="JP171">
        <v>27.5557</v>
      </c>
      <c r="JQ171">
        <v>25</v>
      </c>
      <c r="JR171">
        <v>988.7190000000001</v>
      </c>
      <c r="JS171">
        <v>15.4366</v>
      </c>
      <c r="JT171">
        <v>100.546</v>
      </c>
      <c r="JU171">
        <v>100.634</v>
      </c>
    </row>
    <row r="172" spans="1:281">
      <c r="A172">
        <v>156</v>
      </c>
      <c r="B172">
        <v>1659115253</v>
      </c>
      <c r="C172">
        <v>2894.900000095367</v>
      </c>
      <c r="D172" t="s">
        <v>736</v>
      </c>
      <c r="E172" t="s">
        <v>737</v>
      </c>
      <c r="F172">
        <v>5</v>
      </c>
      <c r="G172" t="s">
        <v>619</v>
      </c>
      <c r="H172" t="s">
        <v>416</v>
      </c>
      <c r="I172">
        <v>1659115245.5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991.9201708544518</v>
      </c>
      <c r="AK172">
        <v>930.0897515151514</v>
      </c>
      <c r="AL172">
        <v>3.473682329401249</v>
      </c>
      <c r="AM172">
        <v>65.11702429361108</v>
      </c>
      <c r="AN172">
        <f>(AP172 - AO172 + DI172*1E3/(8.314*(DK172+273.15)) * AR172/DH172 * AQ172) * DH172/(100*CV172) * 1000/(1000 - AP172)</f>
        <v>0</v>
      </c>
      <c r="AO172">
        <v>15.35546738697071</v>
      </c>
      <c r="AP172">
        <v>23.15718424242424</v>
      </c>
      <c r="AQ172">
        <v>-0.0001413226768360349</v>
      </c>
      <c r="AR172">
        <v>88.44605130014408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417</v>
      </c>
      <c r="AY172" t="s">
        <v>417</v>
      </c>
      <c r="AZ172">
        <v>0</v>
      </c>
      <c r="BA172">
        <v>0</v>
      </c>
      <c r="BB172">
        <f>1-AZ172/BA172</f>
        <v>0</v>
      </c>
      <c r="BC172">
        <v>0</v>
      </c>
      <c r="BD172" t="s">
        <v>417</v>
      </c>
      <c r="BE172" t="s">
        <v>417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417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6</v>
      </c>
      <c r="CW172">
        <v>0.5</v>
      </c>
      <c r="CX172" t="s">
        <v>418</v>
      </c>
      <c r="CY172">
        <v>2</v>
      </c>
      <c r="CZ172" t="b">
        <v>1</v>
      </c>
      <c r="DA172">
        <v>1659115245.5</v>
      </c>
      <c r="DB172">
        <v>885.0235925925925</v>
      </c>
      <c r="DC172">
        <v>960.856037037037</v>
      </c>
      <c r="DD172">
        <v>23.16181111111111</v>
      </c>
      <c r="DE172">
        <v>15.34562222222222</v>
      </c>
      <c r="DF172">
        <v>888.5007037037036</v>
      </c>
      <c r="DG172">
        <v>23.2434037037037</v>
      </c>
      <c r="DH172">
        <v>500.0652592592592</v>
      </c>
      <c r="DI172">
        <v>90.72028888888889</v>
      </c>
      <c r="DJ172">
        <v>0.1000118777777778</v>
      </c>
      <c r="DK172">
        <v>27.37801111111111</v>
      </c>
      <c r="DL172">
        <v>27.15686666666666</v>
      </c>
      <c r="DM172">
        <v>999.9000000000001</v>
      </c>
      <c r="DN172">
        <v>0</v>
      </c>
      <c r="DO172">
        <v>0</v>
      </c>
      <c r="DP172">
        <v>10002.45925925926</v>
      </c>
      <c r="DQ172">
        <v>0</v>
      </c>
      <c r="DR172">
        <v>7.475599999999998</v>
      </c>
      <c r="DS172">
        <v>-75.83240000000001</v>
      </c>
      <c r="DT172">
        <v>906.0084444444444</v>
      </c>
      <c r="DU172">
        <v>975.8310370370372</v>
      </c>
      <c r="DV172">
        <v>7.816184814814814</v>
      </c>
      <c r="DW172">
        <v>960.856037037037</v>
      </c>
      <c r="DX172">
        <v>15.34562222222222</v>
      </c>
      <c r="DY172">
        <v>2.101245555555556</v>
      </c>
      <c r="DZ172">
        <v>1.39215962962963</v>
      </c>
      <c r="EA172">
        <v>18.22863333333333</v>
      </c>
      <c r="EB172">
        <v>11.83249259259259</v>
      </c>
      <c r="EC172">
        <v>2000.00037037037</v>
      </c>
      <c r="ED172">
        <v>0.9799971111111112</v>
      </c>
      <c r="EE172">
        <v>0.0200025888888889</v>
      </c>
      <c r="EF172">
        <v>0</v>
      </c>
      <c r="EG172">
        <v>809.1254444444444</v>
      </c>
      <c r="EH172">
        <v>5.00097</v>
      </c>
      <c r="EI172">
        <v>16204.47777777778</v>
      </c>
      <c r="EJ172">
        <v>16707.57777777778</v>
      </c>
      <c r="EK172">
        <v>39.25</v>
      </c>
      <c r="EL172">
        <v>39.625</v>
      </c>
      <c r="EM172">
        <v>39.12959259259259</v>
      </c>
      <c r="EN172">
        <v>39.37729629629629</v>
      </c>
      <c r="EO172">
        <v>39.81199999999999</v>
      </c>
      <c r="EP172">
        <v>1955.09037037037</v>
      </c>
      <c r="EQ172">
        <v>39.90259259259259</v>
      </c>
      <c r="ER172">
        <v>0</v>
      </c>
      <c r="ES172">
        <v>1659115253</v>
      </c>
      <c r="ET172">
        <v>0</v>
      </c>
      <c r="EU172">
        <v>809.06124</v>
      </c>
      <c r="EV172">
        <v>-10.19830768800866</v>
      </c>
      <c r="EW172">
        <v>-185.9307689235329</v>
      </c>
      <c r="EX172">
        <v>16203.396</v>
      </c>
      <c r="EY172">
        <v>15</v>
      </c>
      <c r="EZ172">
        <v>0</v>
      </c>
      <c r="FA172" t="s">
        <v>419</v>
      </c>
      <c r="FB172">
        <v>1658962562</v>
      </c>
      <c r="FC172">
        <v>1658962559</v>
      </c>
      <c r="FD172">
        <v>0</v>
      </c>
      <c r="FE172">
        <v>0.025</v>
      </c>
      <c r="FF172">
        <v>-0.013</v>
      </c>
      <c r="FG172">
        <v>-1.97</v>
      </c>
      <c r="FH172">
        <v>-0.111</v>
      </c>
      <c r="FI172">
        <v>420</v>
      </c>
      <c r="FJ172">
        <v>18</v>
      </c>
      <c r="FK172">
        <v>0.6899999999999999</v>
      </c>
      <c r="FL172">
        <v>0.5</v>
      </c>
      <c r="FM172">
        <v>-75.82708536585366</v>
      </c>
      <c r="FN172">
        <v>-0.4791972125435502</v>
      </c>
      <c r="FO172">
        <v>0.07914455610748994</v>
      </c>
      <c r="FP172">
        <v>1</v>
      </c>
      <c r="FQ172">
        <v>809.6128823529411</v>
      </c>
      <c r="FR172">
        <v>-10.15660809057295</v>
      </c>
      <c r="FS172">
        <v>1.045611663508519</v>
      </c>
      <c r="FT172">
        <v>0</v>
      </c>
      <c r="FU172">
        <v>7.83883512195122</v>
      </c>
      <c r="FV172">
        <v>-0.3734849477351854</v>
      </c>
      <c r="FW172">
        <v>0.03926996407744296</v>
      </c>
      <c r="FX172">
        <v>0</v>
      </c>
      <c r="FY172">
        <v>1</v>
      </c>
      <c r="FZ172">
        <v>3</v>
      </c>
      <c r="GA172" t="s">
        <v>426</v>
      </c>
      <c r="GB172">
        <v>2.98279</v>
      </c>
      <c r="GC172">
        <v>2.71561</v>
      </c>
      <c r="GD172">
        <v>0.163197</v>
      </c>
      <c r="GE172">
        <v>0.169684</v>
      </c>
      <c r="GF172">
        <v>0.105063</v>
      </c>
      <c r="GG172">
        <v>0.0770985</v>
      </c>
      <c r="GH172">
        <v>26474.2</v>
      </c>
      <c r="GI172">
        <v>26400.4</v>
      </c>
      <c r="GJ172">
        <v>29405.9</v>
      </c>
      <c r="GK172">
        <v>29406.5</v>
      </c>
      <c r="GL172">
        <v>34854.1</v>
      </c>
      <c r="GM172">
        <v>36082.7</v>
      </c>
      <c r="GN172">
        <v>41412.3</v>
      </c>
      <c r="GO172">
        <v>41899.3</v>
      </c>
      <c r="GP172">
        <v>1.9597</v>
      </c>
      <c r="GQ172">
        <v>1.9025</v>
      </c>
      <c r="GR172">
        <v>0.0912882</v>
      </c>
      <c r="GS172">
        <v>0</v>
      </c>
      <c r="GT172">
        <v>25.6707</v>
      </c>
      <c r="GU172">
        <v>999.9</v>
      </c>
      <c r="GV172">
        <v>42.5</v>
      </c>
      <c r="GW172">
        <v>30.3</v>
      </c>
      <c r="GX172">
        <v>20.3056</v>
      </c>
      <c r="GY172">
        <v>63.7728</v>
      </c>
      <c r="GZ172">
        <v>33.0248</v>
      </c>
      <c r="HA172">
        <v>1</v>
      </c>
      <c r="HB172">
        <v>-0.0332317</v>
      </c>
      <c r="HC172">
        <v>0.579583</v>
      </c>
      <c r="HD172">
        <v>20.384</v>
      </c>
      <c r="HE172">
        <v>5.21804</v>
      </c>
      <c r="HF172">
        <v>12.0099</v>
      </c>
      <c r="HG172">
        <v>4.9891</v>
      </c>
      <c r="HH172">
        <v>3.28865</v>
      </c>
      <c r="HI172">
        <v>9999</v>
      </c>
      <c r="HJ172">
        <v>9999</v>
      </c>
      <c r="HK172">
        <v>9999</v>
      </c>
      <c r="HL172">
        <v>173.1</v>
      </c>
      <c r="HM172">
        <v>1.86714</v>
      </c>
      <c r="HN172">
        <v>1.86615</v>
      </c>
      <c r="HO172">
        <v>1.86567</v>
      </c>
      <c r="HP172">
        <v>1.86554</v>
      </c>
      <c r="HQ172">
        <v>1.86737</v>
      </c>
      <c r="HR172">
        <v>1.86989</v>
      </c>
      <c r="HS172">
        <v>1.86859</v>
      </c>
      <c r="HT172">
        <v>1.86998</v>
      </c>
      <c r="HU172">
        <v>0</v>
      </c>
      <c r="HV172">
        <v>0</v>
      </c>
      <c r="HW172">
        <v>0</v>
      </c>
      <c r="HX172">
        <v>0</v>
      </c>
      <c r="HY172" t="s">
        <v>421</v>
      </c>
      <c r="HZ172" t="s">
        <v>422</v>
      </c>
      <c r="IA172" t="s">
        <v>423</v>
      </c>
      <c r="IB172" t="s">
        <v>423</v>
      </c>
      <c r="IC172" t="s">
        <v>423</v>
      </c>
      <c r="ID172" t="s">
        <v>423</v>
      </c>
      <c r="IE172">
        <v>0</v>
      </c>
      <c r="IF172">
        <v>100</v>
      </c>
      <c r="IG172">
        <v>100</v>
      </c>
      <c r="IH172">
        <v>-3.525</v>
      </c>
      <c r="II172">
        <v>-0.08160000000000001</v>
      </c>
      <c r="IJ172">
        <v>-1.577111384215205</v>
      </c>
      <c r="IK172">
        <v>-0.002609718516926934</v>
      </c>
      <c r="IL172">
        <v>7.477057286243006E-07</v>
      </c>
      <c r="IM172">
        <v>-2.446628426827821E-10</v>
      </c>
      <c r="IN172">
        <v>-0.2036813970316619</v>
      </c>
      <c r="IO172">
        <v>-0.007460779758470672</v>
      </c>
      <c r="IP172">
        <v>0.0009378809001863145</v>
      </c>
      <c r="IQ172">
        <v>-1.681860573090938E-05</v>
      </c>
      <c r="IR172">
        <v>18</v>
      </c>
      <c r="IS172">
        <v>2242</v>
      </c>
      <c r="IT172">
        <v>1</v>
      </c>
      <c r="IU172">
        <v>24</v>
      </c>
      <c r="IV172">
        <v>2544.8</v>
      </c>
      <c r="IW172">
        <v>2544.9</v>
      </c>
      <c r="IX172">
        <v>2.0813</v>
      </c>
      <c r="IY172">
        <v>2.19971</v>
      </c>
      <c r="IZ172">
        <v>1.39648</v>
      </c>
      <c r="JA172">
        <v>2.33887</v>
      </c>
      <c r="JB172">
        <v>1.49536</v>
      </c>
      <c r="JC172">
        <v>2.40112</v>
      </c>
      <c r="JD172">
        <v>34.5321</v>
      </c>
      <c r="JE172">
        <v>14.4998</v>
      </c>
      <c r="JF172">
        <v>18</v>
      </c>
      <c r="JG172">
        <v>523.838</v>
      </c>
      <c r="JH172">
        <v>442.793</v>
      </c>
      <c r="JI172">
        <v>25.0001</v>
      </c>
      <c r="JJ172">
        <v>26.9248</v>
      </c>
      <c r="JK172">
        <v>30.0001</v>
      </c>
      <c r="JL172">
        <v>26.8743</v>
      </c>
      <c r="JM172">
        <v>26.8112</v>
      </c>
      <c r="JN172">
        <v>41.6589</v>
      </c>
      <c r="JO172">
        <v>23.229</v>
      </c>
      <c r="JP172">
        <v>27.5557</v>
      </c>
      <c r="JQ172">
        <v>25</v>
      </c>
      <c r="JR172">
        <v>1008.76</v>
      </c>
      <c r="JS172">
        <v>15.4641</v>
      </c>
      <c r="JT172">
        <v>100.547</v>
      </c>
      <c r="JU172">
        <v>100.633</v>
      </c>
    </row>
    <row r="173" spans="1:281">
      <c r="A173">
        <v>157</v>
      </c>
      <c r="B173">
        <v>1659115258</v>
      </c>
      <c r="C173">
        <v>2899.900000095367</v>
      </c>
      <c r="D173" t="s">
        <v>738</v>
      </c>
      <c r="E173" t="s">
        <v>739</v>
      </c>
      <c r="F173">
        <v>5</v>
      </c>
      <c r="G173" t="s">
        <v>619</v>
      </c>
      <c r="H173" t="s">
        <v>416</v>
      </c>
      <c r="I173">
        <v>1659115250.214286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1009.002594467297</v>
      </c>
      <c r="AK173">
        <v>947.2473454545457</v>
      </c>
      <c r="AL173">
        <v>3.430697329031875</v>
      </c>
      <c r="AM173">
        <v>65.11702429361108</v>
      </c>
      <c r="AN173">
        <f>(AP173 - AO173 + DI173*1E3/(8.314*(DK173+273.15)) * AR173/DH173 * AQ173) * DH173/(100*CV173) * 1000/(1000 - AP173)</f>
        <v>0</v>
      </c>
      <c r="AO173">
        <v>15.38359188006383</v>
      </c>
      <c r="AP173">
        <v>23.1508</v>
      </c>
      <c r="AQ173">
        <v>-1.419427553955541E-05</v>
      </c>
      <c r="AR173">
        <v>88.44605130014408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417</v>
      </c>
      <c r="AY173" t="s">
        <v>417</v>
      </c>
      <c r="AZ173">
        <v>0</v>
      </c>
      <c r="BA173">
        <v>0</v>
      </c>
      <c r="BB173">
        <f>1-AZ173/BA173</f>
        <v>0</v>
      </c>
      <c r="BC173">
        <v>0</v>
      </c>
      <c r="BD173" t="s">
        <v>417</v>
      </c>
      <c r="BE173" t="s">
        <v>417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417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6</v>
      </c>
      <c r="CW173">
        <v>0.5</v>
      </c>
      <c r="CX173" t="s">
        <v>418</v>
      </c>
      <c r="CY173">
        <v>2</v>
      </c>
      <c r="CZ173" t="b">
        <v>1</v>
      </c>
      <c r="DA173">
        <v>1659115250.214286</v>
      </c>
      <c r="DB173">
        <v>900.82725</v>
      </c>
      <c r="DC173">
        <v>976.6815357142858</v>
      </c>
      <c r="DD173">
        <v>23.16023214285715</v>
      </c>
      <c r="DE173">
        <v>15.36491785714286</v>
      </c>
      <c r="DF173">
        <v>904.3337857142857</v>
      </c>
      <c r="DG173">
        <v>23.24183571428571</v>
      </c>
      <c r="DH173">
        <v>500.0670357142857</v>
      </c>
      <c r="DI173">
        <v>90.72038214285715</v>
      </c>
      <c r="DJ173">
        <v>0.099975575</v>
      </c>
      <c r="DK173">
        <v>27.37810357142857</v>
      </c>
      <c r="DL173">
        <v>27.16019285714286</v>
      </c>
      <c r="DM173">
        <v>999.9000000000002</v>
      </c>
      <c r="DN173">
        <v>0</v>
      </c>
      <c r="DO173">
        <v>0</v>
      </c>
      <c r="DP173">
        <v>10001.27642857143</v>
      </c>
      <c r="DQ173">
        <v>0</v>
      </c>
      <c r="DR173">
        <v>7.475599999999998</v>
      </c>
      <c r="DS173">
        <v>-75.85424642857143</v>
      </c>
      <c r="DT173">
        <v>922.1851785714287</v>
      </c>
      <c r="DU173">
        <v>991.9228571428573</v>
      </c>
      <c r="DV173">
        <v>7.795310000000001</v>
      </c>
      <c r="DW173">
        <v>976.6815357142858</v>
      </c>
      <c r="DX173">
        <v>15.36491785714286</v>
      </c>
      <c r="DY173">
        <v>2.101104285714286</v>
      </c>
      <c r="DZ173">
        <v>1.393911785714286</v>
      </c>
      <c r="EA173">
        <v>18.22756428571428</v>
      </c>
      <c r="EB173">
        <v>11.85156428571428</v>
      </c>
      <c r="EC173">
        <v>2000.009642857143</v>
      </c>
      <c r="ED173">
        <v>0.9799971071428573</v>
      </c>
      <c r="EE173">
        <v>0.02000259285714287</v>
      </c>
      <c r="EF173">
        <v>0</v>
      </c>
      <c r="EG173">
        <v>808.2862142857142</v>
      </c>
      <c r="EH173">
        <v>5.00097</v>
      </c>
      <c r="EI173">
        <v>16189.88928571429</v>
      </c>
      <c r="EJ173">
        <v>16707.66071428571</v>
      </c>
      <c r="EK173">
        <v>39.25</v>
      </c>
      <c r="EL173">
        <v>39.62942857142857</v>
      </c>
      <c r="EM173">
        <v>39.12942857142857</v>
      </c>
      <c r="EN173">
        <v>39.38164285714286</v>
      </c>
      <c r="EO173">
        <v>39.81199999999999</v>
      </c>
      <c r="EP173">
        <v>1955.099642857143</v>
      </c>
      <c r="EQ173">
        <v>39.90535714285715</v>
      </c>
      <c r="ER173">
        <v>0</v>
      </c>
      <c r="ES173">
        <v>1659115257.8</v>
      </c>
      <c r="ET173">
        <v>0</v>
      </c>
      <c r="EU173">
        <v>808.1810400000001</v>
      </c>
      <c r="EV173">
        <v>-9.154000005685099</v>
      </c>
      <c r="EW173">
        <v>-183.1692310356927</v>
      </c>
      <c r="EX173">
        <v>16188.568</v>
      </c>
      <c r="EY173">
        <v>15</v>
      </c>
      <c r="EZ173">
        <v>0</v>
      </c>
      <c r="FA173" t="s">
        <v>419</v>
      </c>
      <c r="FB173">
        <v>1658962562</v>
      </c>
      <c r="FC173">
        <v>1658962559</v>
      </c>
      <c r="FD173">
        <v>0</v>
      </c>
      <c r="FE173">
        <v>0.025</v>
      </c>
      <c r="FF173">
        <v>-0.013</v>
      </c>
      <c r="FG173">
        <v>-1.97</v>
      </c>
      <c r="FH173">
        <v>-0.111</v>
      </c>
      <c r="FI173">
        <v>420</v>
      </c>
      <c r="FJ173">
        <v>18</v>
      </c>
      <c r="FK173">
        <v>0.6899999999999999</v>
      </c>
      <c r="FL173">
        <v>0.5</v>
      </c>
      <c r="FM173">
        <v>-75.82916341463415</v>
      </c>
      <c r="FN173">
        <v>-0.4312494773518173</v>
      </c>
      <c r="FO173">
        <v>0.07808784845381041</v>
      </c>
      <c r="FP173">
        <v>1</v>
      </c>
      <c r="FQ173">
        <v>808.8692941176471</v>
      </c>
      <c r="FR173">
        <v>-10.47688312419276</v>
      </c>
      <c r="FS173">
        <v>1.072938091778328</v>
      </c>
      <c r="FT173">
        <v>0</v>
      </c>
      <c r="FU173">
        <v>7.813603658536586</v>
      </c>
      <c r="FV173">
        <v>-0.2900594425087019</v>
      </c>
      <c r="FW173">
        <v>0.03040583085577072</v>
      </c>
      <c r="FX173">
        <v>0</v>
      </c>
      <c r="FY173">
        <v>1</v>
      </c>
      <c r="FZ173">
        <v>3</v>
      </c>
      <c r="GA173" t="s">
        <v>426</v>
      </c>
      <c r="GB173">
        <v>2.98274</v>
      </c>
      <c r="GC173">
        <v>2.71576</v>
      </c>
      <c r="GD173">
        <v>0.165145</v>
      </c>
      <c r="GE173">
        <v>0.171511</v>
      </c>
      <c r="GF173">
        <v>0.105045</v>
      </c>
      <c r="GG173">
        <v>0.07715660000000001</v>
      </c>
      <c r="GH173">
        <v>26412.2</v>
      </c>
      <c r="GI173">
        <v>26342.2</v>
      </c>
      <c r="GJ173">
        <v>29405.4</v>
      </c>
      <c r="GK173">
        <v>29406.4</v>
      </c>
      <c r="GL173">
        <v>34854.4</v>
      </c>
      <c r="GM173">
        <v>36080.4</v>
      </c>
      <c r="GN173">
        <v>41411.8</v>
      </c>
      <c r="GO173">
        <v>41899.2</v>
      </c>
      <c r="GP173">
        <v>1.95977</v>
      </c>
      <c r="GQ173">
        <v>1.90282</v>
      </c>
      <c r="GR173">
        <v>0.0914633</v>
      </c>
      <c r="GS173">
        <v>0</v>
      </c>
      <c r="GT173">
        <v>25.6707</v>
      </c>
      <c r="GU173">
        <v>999.9</v>
      </c>
      <c r="GV173">
        <v>42.5</v>
      </c>
      <c r="GW173">
        <v>30.3</v>
      </c>
      <c r="GX173">
        <v>20.3073</v>
      </c>
      <c r="GY173">
        <v>63.7528</v>
      </c>
      <c r="GZ173">
        <v>33.3053</v>
      </c>
      <c r="HA173">
        <v>1</v>
      </c>
      <c r="HB173">
        <v>-0.0331606</v>
      </c>
      <c r="HC173">
        <v>0.578431</v>
      </c>
      <c r="HD173">
        <v>20.384</v>
      </c>
      <c r="HE173">
        <v>5.21744</v>
      </c>
      <c r="HF173">
        <v>12.0099</v>
      </c>
      <c r="HG173">
        <v>4.989</v>
      </c>
      <c r="HH173">
        <v>3.28853</v>
      </c>
      <c r="HI173">
        <v>9999</v>
      </c>
      <c r="HJ173">
        <v>9999</v>
      </c>
      <c r="HK173">
        <v>9999</v>
      </c>
      <c r="HL173">
        <v>173.1</v>
      </c>
      <c r="HM173">
        <v>1.86715</v>
      </c>
      <c r="HN173">
        <v>1.86616</v>
      </c>
      <c r="HO173">
        <v>1.86567</v>
      </c>
      <c r="HP173">
        <v>1.86555</v>
      </c>
      <c r="HQ173">
        <v>1.86738</v>
      </c>
      <c r="HR173">
        <v>1.86991</v>
      </c>
      <c r="HS173">
        <v>1.86858</v>
      </c>
      <c r="HT173">
        <v>1.86999</v>
      </c>
      <c r="HU173">
        <v>0</v>
      </c>
      <c r="HV173">
        <v>0</v>
      </c>
      <c r="HW173">
        <v>0</v>
      </c>
      <c r="HX173">
        <v>0</v>
      </c>
      <c r="HY173" t="s">
        <v>421</v>
      </c>
      <c r="HZ173" t="s">
        <v>422</v>
      </c>
      <c r="IA173" t="s">
        <v>423</v>
      </c>
      <c r="IB173" t="s">
        <v>423</v>
      </c>
      <c r="IC173" t="s">
        <v>423</v>
      </c>
      <c r="ID173" t="s">
        <v>423</v>
      </c>
      <c r="IE173">
        <v>0</v>
      </c>
      <c r="IF173">
        <v>100</v>
      </c>
      <c r="IG173">
        <v>100</v>
      </c>
      <c r="IH173">
        <v>-3.556</v>
      </c>
      <c r="II173">
        <v>-0.08169999999999999</v>
      </c>
      <c r="IJ173">
        <v>-1.577111384215205</v>
      </c>
      <c r="IK173">
        <v>-0.002609718516926934</v>
      </c>
      <c r="IL173">
        <v>7.477057286243006E-07</v>
      </c>
      <c r="IM173">
        <v>-2.446628426827821E-10</v>
      </c>
      <c r="IN173">
        <v>-0.2036813970316619</v>
      </c>
      <c r="IO173">
        <v>-0.007460779758470672</v>
      </c>
      <c r="IP173">
        <v>0.0009378809001863145</v>
      </c>
      <c r="IQ173">
        <v>-1.681860573090938E-05</v>
      </c>
      <c r="IR173">
        <v>18</v>
      </c>
      <c r="IS173">
        <v>2242</v>
      </c>
      <c r="IT173">
        <v>1</v>
      </c>
      <c r="IU173">
        <v>24</v>
      </c>
      <c r="IV173">
        <v>2544.9</v>
      </c>
      <c r="IW173">
        <v>2545</v>
      </c>
      <c r="IX173">
        <v>2.1106</v>
      </c>
      <c r="IY173">
        <v>2.21069</v>
      </c>
      <c r="IZ173">
        <v>1.39648</v>
      </c>
      <c r="JA173">
        <v>2.33765</v>
      </c>
      <c r="JB173">
        <v>1.49536</v>
      </c>
      <c r="JC173">
        <v>2.33887</v>
      </c>
      <c r="JD173">
        <v>34.5321</v>
      </c>
      <c r="JE173">
        <v>14.491</v>
      </c>
      <c r="JF173">
        <v>18</v>
      </c>
      <c r="JG173">
        <v>523.886</v>
      </c>
      <c r="JH173">
        <v>442.991</v>
      </c>
      <c r="JI173">
        <v>24.9998</v>
      </c>
      <c r="JJ173">
        <v>26.9248</v>
      </c>
      <c r="JK173">
        <v>30.0001</v>
      </c>
      <c r="JL173">
        <v>26.8743</v>
      </c>
      <c r="JM173">
        <v>26.8112</v>
      </c>
      <c r="JN173">
        <v>42.2631</v>
      </c>
      <c r="JO173">
        <v>22.9525</v>
      </c>
      <c r="JP173">
        <v>27.1854</v>
      </c>
      <c r="JQ173">
        <v>25</v>
      </c>
      <c r="JR173">
        <v>1022.12</v>
      </c>
      <c r="JS173">
        <v>15.4989</v>
      </c>
      <c r="JT173">
        <v>100.546</v>
      </c>
      <c r="JU173">
        <v>100.633</v>
      </c>
    </row>
    <row r="174" spans="1:281">
      <c r="A174">
        <v>158</v>
      </c>
      <c r="B174">
        <v>1659115263</v>
      </c>
      <c r="C174">
        <v>2904.900000095367</v>
      </c>
      <c r="D174" t="s">
        <v>740</v>
      </c>
      <c r="E174" t="s">
        <v>741</v>
      </c>
      <c r="F174">
        <v>5</v>
      </c>
      <c r="G174" t="s">
        <v>619</v>
      </c>
      <c r="H174" t="s">
        <v>416</v>
      </c>
      <c r="I174">
        <v>1659115255.5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1025.893761171097</v>
      </c>
      <c r="AK174">
        <v>964.3869818181817</v>
      </c>
      <c r="AL174">
        <v>3.420519665944203</v>
      </c>
      <c r="AM174">
        <v>65.11702429361108</v>
      </c>
      <c r="AN174">
        <f>(AP174 - AO174 + DI174*1E3/(8.314*(DK174+273.15)) * AR174/DH174 * AQ174) * DH174/(100*CV174) * 1000/(1000 - AP174)</f>
        <v>0</v>
      </c>
      <c r="AO174">
        <v>15.39470006085731</v>
      </c>
      <c r="AP174">
        <v>23.14246484848485</v>
      </c>
      <c r="AQ174">
        <v>-9.076128373454658E-05</v>
      </c>
      <c r="AR174">
        <v>88.44605130014408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417</v>
      </c>
      <c r="AY174" t="s">
        <v>417</v>
      </c>
      <c r="AZ174">
        <v>0</v>
      </c>
      <c r="BA174">
        <v>0</v>
      </c>
      <c r="BB174">
        <f>1-AZ174/BA174</f>
        <v>0</v>
      </c>
      <c r="BC174">
        <v>0</v>
      </c>
      <c r="BD174" t="s">
        <v>417</v>
      </c>
      <c r="BE174" t="s">
        <v>417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417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6</v>
      </c>
      <c r="CW174">
        <v>0.5</v>
      </c>
      <c r="CX174" t="s">
        <v>418</v>
      </c>
      <c r="CY174">
        <v>2</v>
      </c>
      <c r="CZ174" t="b">
        <v>1</v>
      </c>
      <c r="DA174">
        <v>1659115255.5</v>
      </c>
      <c r="DB174">
        <v>918.5845925925926</v>
      </c>
      <c r="DC174">
        <v>994.3865925925924</v>
      </c>
      <c r="DD174">
        <v>23.15273703703704</v>
      </c>
      <c r="DE174">
        <v>15.38062222222222</v>
      </c>
      <c r="DF174">
        <v>922.1241481481483</v>
      </c>
      <c r="DG174">
        <v>23.2344</v>
      </c>
      <c r="DH174">
        <v>500.0627407407408</v>
      </c>
      <c r="DI174">
        <v>90.71972222222223</v>
      </c>
      <c r="DJ174">
        <v>0.100002162962963</v>
      </c>
      <c r="DK174">
        <v>27.37595185185185</v>
      </c>
      <c r="DL174">
        <v>27.16347037037037</v>
      </c>
      <c r="DM174">
        <v>999.9000000000001</v>
      </c>
      <c r="DN174">
        <v>0</v>
      </c>
      <c r="DO174">
        <v>0</v>
      </c>
      <c r="DP174">
        <v>9999.233333333334</v>
      </c>
      <c r="DQ174">
        <v>0</v>
      </c>
      <c r="DR174">
        <v>7.475599999999998</v>
      </c>
      <c r="DS174">
        <v>-75.80203333333333</v>
      </c>
      <c r="DT174">
        <v>940.3562592592592</v>
      </c>
      <c r="DU174">
        <v>1009.920481481481</v>
      </c>
      <c r="DV174">
        <v>7.772108148148148</v>
      </c>
      <c r="DW174">
        <v>994.3865925925924</v>
      </c>
      <c r="DX174">
        <v>15.38062222222222</v>
      </c>
      <c r="DY174">
        <v>2.100408518518519</v>
      </c>
      <c r="DZ174">
        <v>1.395325555555555</v>
      </c>
      <c r="EA174">
        <v>18.22228518518519</v>
      </c>
      <c r="EB174">
        <v>11.86692962962963</v>
      </c>
      <c r="EC174">
        <v>2000.022962962963</v>
      </c>
      <c r="ED174">
        <v>0.9799971111111112</v>
      </c>
      <c r="EE174">
        <v>0.0200025888888889</v>
      </c>
      <c r="EF174">
        <v>0</v>
      </c>
      <c r="EG174">
        <v>807.5884444444445</v>
      </c>
      <c r="EH174">
        <v>5.00097</v>
      </c>
      <c r="EI174">
        <v>16173.98518518518</v>
      </c>
      <c r="EJ174">
        <v>16707.76666666667</v>
      </c>
      <c r="EK174">
        <v>39.25</v>
      </c>
      <c r="EL174">
        <v>39.62959259259259</v>
      </c>
      <c r="EM174">
        <v>39.125</v>
      </c>
      <c r="EN174">
        <v>39.37959259259259</v>
      </c>
      <c r="EO174">
        <v>39.81199999999999</v>
      </c>
      <c r="EP174">
        <v>1955.112962962963</v>
      </c>
      <c r="EQ174">
        <v>39.90888888888889</v>
      </c>
      <c r="ER174">
        <v>0</v>
      </c>
      <c r="ES174">
        <v>1659115263.2</v>
      </c>
      <c r="ET174">
        <v>0</v>
      </c>
      <c r="EU174">
        <v>807.5212692307692</v>
      </c>
      <c r="EV174">
        <v>-9.027999991067936</v>
      </c>
      <c r="EW174">
        <v>-181.1282052482698</v>
      </c>
      <c r="EX174">
        <v>16173.3076923077</v>
      </c>
      <c r="EY174">
        <v>15</v>
      </c>
      <c r="EZ174">
        <v>0</v>
      </c>
      <c r="FA174" t="s">
        <v>419</v>
      </c>
      <c r="FB174">
        <v>1658962562</v>
      </c>
      <c r="FC174">
        <v>1658962559</v>
      </c>
      <c r="FD174">
        <v>0</v>
      </c>
      <c r="FE174">
        <v>0.025</v>
      </c>
      <c r="FF174">
        <v>-0.013</v>
      </c>
      <c r="FG174">
        <v>-1.97</v>
      </c>
      <c r="FH174">
        <v>-0.111</v>
      </c>
      <c r="FI174">
        <v>420</v>
      </c>
      <c r="FJ174">
        <v>18</v>
      </c>
      <c r="FK174">
        <v>0.6899999999999999</v>
      </c>
      <c r="FL174">
        <v>0.5</v>
      </c>
      <c r="FM174">
        <v>-75.81674390243903</v>
      </c>
      <c r="FN174">
        <v>0.6268620209056983</v>
      </c>
      <c r="FO174">
        <v>0.1007205093285622</v>
      </c>
      <c r="FP174">
        <v>0</v>
      </c>
      <c r="FQ174">
        <v>807.9299411764705</v>
      </c>
      <c r="FR174">
        <v>-8.668540872812383</v>
      </c>
      <c r="FS174">
        <v>0.9007189266219906</v>
      </c>
      <c r="FT174">
        <v>0</v>
      </c>
      <c r="FU174">
        <v>7.784048048780488</v>
      </c>
      <c r="FV174">
        <v>-0.2659808362369264</v>
      </c>
      <c r="FW174">
        <v>0.02700518100422198</v>
      </c>
      <c r="FX174">
        <v>0</v>
      </c>
      <c r="FY174">
        <v>0</v>
      </c>
      <c r="FZ174">
        <v>3</v>
      </c>
      <c r="GA174" t="s">
        <v>462</v>
      </c>
      <c r="GB174">
        <v>2.98259</v>
      </c>
      <c r="GC174">
        <v>2.71566</v>
      </c>
      <c r="GD174">
        <v>0.167068</v>
      </c>
      <c r="GE174">
        <v>0.173374</v>
      </c>
      <c r="GF174">
        <v>0.105019</v>
      </c>
      <c r="GG174">
        <v>0.07726909999999999</v>
      </c>
      <c r="GH174">
        <v>26351.2</v>
      </c>
      <c r="GI174">
        <v>26283</v>
      </c>
      <c r="GJ174">
        <v>29405.3</v>
      </c>
      <c r="GK174">
        <v>29406.4</v>
      </c>
      <c r="GL174">
        <v>34855.3</v>
      </c>
      <c r="GM174">
        <v>36075.9</v>
      </c>
      <c r="GN174">
        <v>41411.6</v>
      </c>
      <c r="GO174">
        <v>41899.1</v>
      </c>
      <c r="GP174">
        <v>1.9597</v>
      </c>
      <c r="GQ174">
        <v>1.90263</v>
      </c>
      <c r="GR174">
        <v>0.09123240000000001</v>
      </c>
      <c r="GS174">
        <v>0</v>
      </c>
      <c r="GT174">
        <v>25.6706</v>
      </c>
      <c r="GU174">
        <v>999.9</v>
      </c>
      <c r="GV174">
        <v>42.5</v>
      </c>
      <c r="GW174">
        <v>30.3</v>
      </c>
      <c r="GX174">
        <v>20.3069</v>
      </c>
      <c r="GY174">
        <v>63.8228</v>
      </c>
      <c r="GZ174">
        <v>33.5737</v>
      </c>
      <c r="HA174">
        <v>1</v>
      </c>
      <c r="HB174">
        <v>-0.0331326</v>
      </c>
      <c r="HC174">
        <v>0.576942</v>
      </c>
      <c r="HD174">
        <v>20.3839</v>
      </c>
      <c r="HE174">
        <v>5.21789</v>
      </c>
      <c r="HF174">
        <v>12.0099</v>
      </c>
      <c r="HG174">
        <v>4.9893</v>
      </c>
      <c r="HH174">
        <v>3.2885</v>
      </c>
      <c r="HI174">
        <v>9999</v>
      </c>
      <c r="HJ174">
        <v>9999</v>
      </c>
      <c r="HK174">
        <v>9999</v>
      </c>
      <c r="HL174">
        <v>173.1</v>
      </c>
      <c r="HM174">
        <v>1.86715</v>
      </c>
      <c r="HN174">
        <v>1.86615</v>
      </c>
      <c r="HO174">
        <v>1.86568</v>
      </c>
      <c r="HP174">
        <v>1.86556</v>
      </c>
      <c r="HQ174">
        <v>1.86738</v>
      </c>
      <c r="HR174">
        <v>1.86991</v>
      </c>
      <c r="HS174">
        <v>1.86859</v>
      </c>
      <c r="HT174">
        <v>1.86999</v>
      </c>
      <c r="HU174">
        <v>0</v>
      </c>
      <c r="HV174">
        <v>0</v>
      </c>
      <c r="HW174">
        <v>0</v>
      </c>
      <c r="HX174">
        <v>0</v>
      </c>
      <c r="HY174" t="s">
        <v>421</v>
      </c>
      <c r="HZ174" t="s">
        <v>422</v>
      </c>
      <c r="IA174" t="s">
        <v>423</v>
      </c>
      <c r="IB174" t="s">
        <v>423</v>
      </c>
      <c r="IC174" t="s">
        <v>423</v>
      </c>
      <c r="ID174" t="s">
        <v>423</v>
      </c>
      <c r="IE174">
        <v>0</v>
      </c>
      <c r="IF174">
        <v>100</v>
      </c>
      <c r="IG174">
        <v>100</v>
      </c>
      <c r="IH174">
        <v>-3.586</v>
      </c>
      <c r="II174">
        <v>-0.0818</v>
      </c>
      <c r="IJ174">
        <v>-1.577111384215205</v>
      </c>
      <c r="IK174">
        <v>-0.002609718516926934</v>
      </c>
      <c r="IL174">
        <v>7.477057286243006E-07</v>
      </c>
      <c r="IM174">
        <v>-2.446628426827821E-10</v>
      </c>
      <c r="IN174">
        <v>-0.2036813970316619</v>
      </c>
      <c r="IO174">
        <v>-0.007460779758470672</v>
      </c>
      <c r="IP174">
        <v>0.0009378809001863145</v>
      </c>
      <c r="IQ174">
        <v>-1.681860573090938E-05</v>
      </c>
      <c r="IR174">
        <v>18</v>
      </c>
      <c r="IS174">
        <v>2242</v>
      </c>
      <c r="IT174">
        <v>1</v>
      </c>
      <c r="IU174">
        <v>24</v>
      </c>
      <c r="IV174">
        <v>2545</v>
      </c>
      <c r="IW174">
        <v>2545.1</v>
      </c>
      <c r="IX174">
        <v>2.13745</v>
      </c>
      <c r="IY174">
        <v>2.19971</v>
      </c>
      <c r="IZ174">
        <v>1.39648</v>
      </c>
      <c r="JA174">
        <v>2.33765</v>
      </c>
      <c r="JB174">
        <v>1.49536</v>
      </c>
      <c r="JC174">
        <v>2.39014</v>
      </c>
      <c r="JD174">
        <v>34.5321</v>
      </c>
      <c r="JE174">
        <v>14.4998</v>
      </c>
      <c r="JF174">
        <v>18</v>
      </c>
      <c r="JG174">
        <v>523.837</v>
      </c>
      <c r="JH174">
        <v>442.869</v>
      </c>
      <c r="JI174">
        <v>24.9997</v>
      </c>
      <c r="JJ174">
        <v>26.9248</v>
      </c>
      <c r="JK174">
        <v>30</v>
      </c>
      <c r="JL174">
        <v>26.8743</v>
      </c>
      <c r="JM174">
        <v>26.8112</v>
      </c>
      <c r="JN174">
        <v>42.7788</v>
      </c>
      <c r="JO174">
        <v>22.6703</v>
      </c>
      <c r="JP174">
        <v>27.1854</v>
      </c>
      <c r="JQ174">
        <v>25</v>
      </c>
      <c r="JR174">
        <v>1042.16</v>
      </c>
      <c r="JS174">
        <v>15.5271</v>
      </c>
      <c r="JT174">
        <v>100.545</v>
      </c>
      <c r="JU174">
        <v>100.633</v>
      </c>
    </row>
    <row r="175" spans="1:281">
      <c r="A175">
        <v>159</v>
      </c>
      <c r="B175">
        <v>1659115268</v>
      </c>
      <c r="C175">
        <v>2909.900000095367</v>
      </c>
      <c r="D175" t="s">
        <v>742</v>
      </c>
      <c r="E175" t="s">
        <v>743</v>
      </c>
      <c r="F175">
        <v>5</v>
      </c>
      <c r="G175" t="s">
        <v>619</v>
      </c>
      <c r="H175" t="s">
        <v>416</v>
      </c>
      <c r="I175">
        <v>1659115260.214286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1043.154791811779</v>
      </c>
      <c r="AK175">
        <v>981.5059878787876</v>
      </c>
      <c r="AL175">
        <v>3.420969242618158</v>
      </c>
      <c r="AM175">
        <v>65.11702429361108</v>
      </c>
      <c r="AN175">
        <f>(AP175 - AO175 + DI175*1E3/(8.314*(DK175+273.15)) * AR175/DH175 * AQ175) * DH175/(100*CV175) * 1000/(1000 - AP175)</f>
        <v>0</v>
      </c>
      <c r="AO175">
        <v>15.43067494195343</v>
      </c>
      <c r="AP175">
        <v>23.14191939393939</v>
      </c>
      <c r="AQ175">
        <v>2.664531029485867E-05</v>
      </c>
      <c r="AR175">
        <v>88.44605130014408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417</v>
      </c>
      <c r="AY175" t="s">
        <v>417</v>
      </c>
      <c r="AZ175">
        <v>0</v>
      </c>
      <c r="BA175">
        <v>0</v>
      </c>
      <c r="BB175">
        <f>1-AZ175/BA175</f>
        <v>0</v>
      </c>
      <c r="BC175">
        <v>0</v>
      </c>
      <c r="BD175" t="s">
        <v>417</v>
      </c>
      <c r="BE175" t="s">
        <v>417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417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6</v>
      </c>
      <c r="CW175">
        <v>0.5</v>
      </c>
      <c r="CX175" t="s">
        <v>418</v>
      </c>
      <c r="CY175">
        <v>2</v>
      </c>
      <c r="CZ175" t="b">
        <v>1</v>
      </c>
      <c r="DA175">
        <v>1659115260.214286</v>
      </c>
      <c r="DB175">
        <v>934.4116071428573</v>
      </c>
      <c r="DC175">
        <v>1010.214035714286</v>
      </c>
      <c r="DD175">
        <v>23.14709642857142</v>
      </c>
      <c r="DE175">
        <v>15.40462142857143</v>
      </c>
      <c r="DF175">
        <v>937.9806071428573</v>
      </c>
      <c r="DG175">
        <v>23.22881071428571</v>
      </c>
      <c r="DH175">
        <v>500.0668928571428</v>
      </c>
      <c r="DI175">
        <v>90.72006785714284</v>
      </c>
      <c r="DJ175">
        <v>0.09996941071428571</v>
      </c>
      <c r="DK175">
        <v>27.37579642857143</v>
      </c>
      <c r="DL175">
        <v>27.16690357142857</v>
      </c>
      <c r="DM175">
        <v>999.9000000000002</v>
      </c>
      <c r="DN175">
        <v>0</v>
      </c>
      <c r="DO175">
        <v>0</v>
      </c>
      <c r="DP175">
        <v>10000.73357142857</v>
      </c>
      <c r="DQ175">
        <v>0</v>
      </c>
      <c r="DR175">
        <v>7.475599999999998</v>
      </c>
      <c r="DS175">
        <v>-75.80255357142858</v>
      </c>
      <c r="DT175">
        <v>956.5529285714285</v>
      </c>
      <c r="DU175">
        <v>1026.020142857143</v>
      </c>
      <c r="DV175">
        <v>7.742470714285714</v>
      </c>
      <c r="DW175">
        <v>1010.214035714286</v>
      </c>
      <c r="DX175">
        <v>15.40462142857143</v>
      </c>
      <c r="DY175">
        <v>2.099905</v>
      </c>
      <c r="DZ175">
        <v>1.397507142857142</v>
      </c>
      <c r="EA175">
        <v>18.21846785714286</v>
      </c>
      <c r="EB175">
        <v>11.89061071428571</v>
      </c>
      <c r="EC175">
        <v>1999.995714285714</v>
      </c>
      <c r="ED175">
        <v>0.9799970000000001</v>
      </c>
      <c r="EE175">
        <v>0.02000270000000001</v>
      </c>
      <c r="EF175">
        <v>0</v>
      </c>
      <c r="EG175">
        <v>806.8416785714287</v>
      </c>
      <c r="EH175">
        <v>5.00097</v>
      </c>
      <c r="EI175">
        <v>16159.98928571429</v>
      </c>
      <c r="EJ175">
        <v>16707.53571428571</v>
      </c>
      <c r="EK175">
        <v>39.25</v>
      </c>
      <c r="EL175">
        <v>39.62942857142857</v>
      </c>
      <c r="EM175">
        <v>39.125</v>
      </c>
      <c r="EN175">
        <v>39.38385714285715</v>
      </c>
      <c r="EO175">
        <v>39.81199999999999</v>
      </c>
      <c r="EP175">
        <v>1955.085714285714</v>
      </c>
      <c r="EQ175">
        <v>39.90714285714286</v>
      </c>
      <c r="ER175">
        <v>0</v>
      </c>
      <c r="ES175">
        <v>1659115268</v>
      </c>
      <c r="ET175">
        <v>0</v>
      </c>
      <c r="EU175">
        <v>806.740076923077</v>
      </c>
      <c r="EV175">
        <v>-8.335179457824143</v>
      </c>
      <c r="EW175">
        <v>-172.9128203000135</v>
      </c>
      <c r="EX175">
        <v>16159.07307692308</v>
      </c>
      <c r="EY175">
        <v>15</v>
      </c>
      <c r="EZ175">
        <v>0</v>
      </c>
      <c r="FA175" t="s">
        <v>419</v>
      </c>
      <c r="FB175">
        <v>1658962562</v>
      </c>
      <c r="FC175">
        <v>1658962559</v>
      </c>
      <c r="FD175">
        <v>0</v>
      </c>
      <c r="FE175">
        <v>0.025</v>
      </c>
      <c r="FF175">
        <v>-0.013</v>
      </c>
      <c r="FG175">
        <v>-1.97</v>
      </c>
      <c r="FH175">
        <v>-0.111</v>
      </c>
      <c r="FI175">
        <v>420</v>
      </c>
      <c r="FJ175">
        <v>18</v>
      </c>
      <c r="FK175">
        <v>0.6899999999999999</v>
      </c>
      <c r="FL175">
        <v>0.5</v>
      </c>
      <c r="FM175">
        <v>-75.82369999999999</v>
      </c>
      <c r="FN175">
        <v>0.180944947735073</v>
      </c>
      <c r="FO175">
        <v>0.1049498114663816</v>
      </c>
      <c r="FP175">
        <v>1</v>
      </c>
      <c r="FQ175">
        <v>807.3843529411763</v>
      </c>
      <c r="FR175">
        <v>-8.785882349471814</v>
      </c>
      <c r="FS175">
        <v>0.9190782749214089</v>
      </c>
      <c r="FT175">
        <v>0</v>
      </c>
      <c r="FU175">
        <v>7.764273902439023</v>
      </c>
      <c r="FV175">
        <v>-0.346647177700355</v>
      </c>
      <c r="FW175">
        <v>0.03451347724585625</v>
      </c>
      <c r="FX175">
        <v>0</v>
      </c>
      <c r="FY175">
        <v>1</v>
      </c>
      <c r="FZ175">
        <v>3</v>
      </c>
      <c r="GA175" t="s">
        <v>426</v>
      </c>
      <c r="GB175">
        <v>2.98271</v>
      </c>
      <c r="GC175">
        <v>2.71558</v>
      </c>
      <c r="GD175">
        <v>0.168984</v>
      </c>
      <c r="GE175">
        <v>0.175197</v>
      </c>
      <c r="GF175">
        <v>0.105021</v>
      </c>
      <c r="GG175">
        <v>0.0773862</v>
      </c>
      <c r="GH175">
        <v>26290.5</v>
      </c>
      <c r="GI175">
        <v>26225</v>
      </c>
      <c r="GJ175">
        <v>29405.2</v>
      </c>
      <c r="GK175">
        <v>29406.3</v>
      </c>
      <c r="GL175">
        <v>34855.4</v>
      </c>
      <c r="GM175">
        <v>36071.2</v>
      </c>
      <c r="GN175">
        <v>41411.8</v>
      </c>
      <c r="GO175">
        <v>41898.9</v>
      </c>
      <c r="GP175">
        <v>1.95938</v>
      </c>
      <c r="GQ175">
        <v>1.90307</v>
      </c>
      <c r="GR175">
        <v>0.0921637</v>
      </c>
      <c r="GS175">
        <v>0</v>
      </c>
      <c r="GT175">
        <v>25.6686</v>
      </c>
      <c r="GU175">
        <v>999.9</v>
      </c>
      <c r="GV175">
        <v>42.4</v>
      </c>
      <c r="GW175">
        <v>30.3</v>
      </c>
      <c r="GX175">
        <v>20.2575</v>
      </c>
      <c r="GY175">
        <v>63.7428</v>
      </c>
      <c r="GZ175">
        <v>33.2252</v>
      </c>
      <c r="HA175">
        <v>1</v>
      </c>
      <c r="HB175">
        <v>-0.0330132</v>
      </c>
      <c r="HC175">
        <v>0.5761849999999999</v>
      </c>
      <c r="HD175">
        <v>20.3839</v>
      </c>
      <c r="HE175">
        <v>5.21654</v>
      </c>
      <c r="HF175">
        <v>12.0099</v>
      </c>
      <c r="HG175">
        <v>4.98885</v>
      </c>
      <c r="HH175">
        <v>3.2884</v>
      </c>
      <c r="HI175">
        <v>9999</v>
      </c>
      <c r="HJ175">
        <v>9999</v>
      </c>
      <c r="HK175">
        <v>9999</v>
      </c>
      <c r="HL175">
        <v>173.1</v>
      </c>
      <c r="HM175">
        <v>1.8671</v>
      </c>
      <c r="HN175">
        <v>1.86616</v>
      </c>
      <c r="HO175">
        <v>1.86567</v>
      </c>
      <c r="HP175">
        <v>1.86554</v>
      </c>
      <c r="HQ175">
        <v>1.86738</v>
      </c>
      <c r="HR175">
        <v>1.86988</v>
      </c>
      <c r="HS175">
        <v>1.86858</v>
      </c>
      <c r="HT175">
        <v>1.86998</v>
      </c>
      <c r="HU175">
        <v>0</v>
      </c>
      <c r="HV175">
        <v>0</v>
      </c>
      <c r="HW175">
        <v>0</v>
      </c>
      <c r="HX175">
        <v>0</v>
      </c>
      <c r="HY175" t="s">
        <v>421</v>
      </c>
      <c r="HZ175" t="s">
        <v>422</v>
      </c>
      <c r="IA175" t="s">
        <v>423</v>
      </c>
      <c r="IB175" t="s">
        <v>423</v>
      </c>
      <c r="IC175" t="s">
        <v>423</v>
      </c>
      <c r="ID175" t="s">
        <v>423</v>
      </c>
      <c r="IE175">
        <v>0</v>
      </c>
      <c r="IF175">
        <v>100</v>
      </c>
      <c r="IG175">
        <v>100</v>
      </c>
      <c r="IH175">
        <v>-3.617</v>
      </c>
      <c r="II175">
        <v>-0.08169999999999999</v>
      </c>
      <c r="IJ175">
        <v>-1.577111384215205</v>
      </c>
      <c r="IK175">
        <v>-0.002609718516926934</v>
      </c>
      <c r="IL175">
        <v>7.477057286243006E-07</v>
      </c>
      <c r="IM175">
        <v>-2.446628426827821E-10</v>
      </c>
      <c r="IN175">
        <v>-0.2036813970316619</v>
      </c>
      <c r="IO175">
        <v>-0.007460779758470672</v>
      </c>
      <c r="IP175">
        <v>0.0009378809001863145</v>
      </c>
      <c r="IQ175">
        <v>-1.681860573090938E-05</v>
      </c>
      <c r="IR175">
        <v>18</v>
      </c>
      <c r="IS175">
        <v>2242</v>
      </c>
      <c r="IT175">
        <v>1</v>
      </c>
      <c r="IU175">
        <v>24</v>
      </c>
      <c r="IV175">
        <v>2545.1</v>
      </c>
      <c r="IW175">
        <v>2545.2</v>
      </c>
      <c r="IX175">
        <v>2.16675</v>
      </c>
      <c r="IY175">
        <v>2.20825</v>
      </c>
      <c r="IZ175">
        <v>1.39648</v>
      </c>
      <c r="JA175">
        <v>2.33887</v>
      </c>
      <c r="JB175">
        <v>1.49536</v>
      </c>
      <c r="JC175">
        <v>2.33887</v>
      </c>
      <c r="JD175">
        <v>34.5321</v>
      </c>
      <c r="JE175">
        <v>14.4823</v>
      </c>
      <c r="JF175">
        <v>18</v>
      </c>
      <c r="JG175">
        <v>523.639</v>
      </c>
      <c r="JH175">
        <v>443.161</v>
      </c>
      <c r="JI175">
        <v>24.9998</v>
      </c>
      <c r="JJ175">
        <v>26.9248</v>
      </c>
      <c r="JK175">
        <v>30.0001</v>
      </c>
      <c r="JL175">
        <v>26.876</v>
      </c>
      <c r="JM175">
        <v>26.8135</v>
      </c>
      <c r="JN175">
        <v>43.3757</v>
      </c>
      <c r="JO175">
        <v>22.3777</v>
      </c>
      <c r="JP175">
        <v>27.1854</v>
      </c>
      <c r="JQ175">
        <v>25</v>
      </c>
      <c r="JR175">
        <v>1055.62</v>
      </c>
      <c r="JS175">
        <v>15.5532</v>
      </c>
      <c r="JT175">
        <v>100.545</v>
      </c>
      <c r="JU175">
        <v>100.633</v>
      </c>
    </row>
    <row r="176" spans="1:281">
      <c r="A176">
        <v>160</v>
      </c>
      <c r="B176">
        <v>1659115273</v>
      </c>
      <c r="C176">
        <v>2914.900000095367</v>
      </c>
      <c r="D176" t="s">
        <v>744</v>
      </c>
      <c r="E176" t="s">
        <v>745</v>
      </c>
      <c r="F176">
        <v>5</v>
      </c>
      <c r="G176" t="s">
        <v>619</v>
      </c>
      <c r="H176" t="s">
        <v>416</v>
      </c>
      <c r="I176">
        <v>1659115265.5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1060.084017240474</v>
      </c>
      <c r="AK176">
        <v>998.6568484848484</v>
      </c>
      <c r="AL176">
        <v>3.4314554697054</v>
      </c>
      <c r="AM176">
        <v>65.11702429361108</v>
      </c>
      <c r="AN176">
        <f>(AP176 - AO176 + DI176*1E3/(8.314*(DK176+273.15)) * AR176/DH176 * AQ176) * DH176/(100*CV176) * 1000/(1000 - AP176)</f>
        <v>0</v>
      </c>
      <c r="AO176">
        <v>15.46050509653984</v>
      </c>
      <c r="AP176">
        <v>23.1427521212121</v>
      </c>
      <c r="AQ176">
        <v>6.281722750006061E-06</v>
      </c>
      <c r="AR176">
        <v>88.44605130014408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417</v>
      </c>
      <c r="AY176" t="s">
        <v>417</v>
      </c>
      <c r="AZ176">
        <v>0</v>
      </c>
      <c r="BA176">
        <v>0</v>
      </c>
      <c r="BB176">
        <f>1-AZ176/BA176</f>
        <v>0</v>
      </c>
      <c r="BC176">
        <v>0</v>
      </c>
      <c r="BD176" t="s">
        <v>417</v>
      </c>
      <c r="BE176" t="s">
        <v>417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417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6</v>
      </c>
      <c r="CW176">
        <v>0.5</v>
      </c>
      <c r="CX176" t="s">
        <v>418</v>
      </c>
      <c r="CY176">
        <v>2</v>
      </c>
      <c r="CZ176" t="b">
        <v>1</v>
      </c>
      <c r="DA176">
        <v>1659115265.5</v>
      </c>
      <c r="DB176">
        <v>952.1124074074073</v>
      </c>
      <c r="DC176">
        <v>1027.917037037037</v>
      </c>
      <c r="DD176">
        <v>23.14272962962963</v>
      </c>
      <c r="DE176">
        <v>15.43456666666667</v>
      </c>
      <c r="DF176">
        <v>955.7142592592594</v>
      </c>
      <c r="DG176">
        <v>23.22449259259259</v>
      </c>
      <c r="DH176">
        <v>500.0495925925927</v>
      </c>
      <c r="DI176">
        <v>90.7205925925926</v>
      </c>
      <c r="DJ176">
        <v>0.09995169259259259</v>
      </c>
      <c r="DK176">
        <v>27.37600370370371</v>
      </c>
      <c r="DL176">
        <v>27.17135925925925</v>
      </c>
      <c r="DM176">
        <v>999.9000000000001</v>
      </c>
      <c r="DN176">
        <v>0</v>
      </c>
      <c r="DO176">
        <v>0</v>
      </c>
      <c r="DP176">
        <v>10004.25259259259</v>
      </c>
      <c r="DQ176">
        <v>0</v>
      </c>
      <c r="DR176">
        <v>7.475599999999998</v>
      </c>
      <c r="DS176">
        <v>-75.80433703703703</v>
      </c>
      <c r="DT176">
        <v>974.6688148148147</v>
      </c>
      <c r="DU176">
        <v>1044.031481481481</v>
      </c>
      <c r="DV176">
        <v>7.708158518518518</v>
      </c>
      <c r="DW176">
        <v>1027.917037037037</v>
      </c>
      <c r="DX176">
        <v>15.43456666666667</v>
      </c>
      <c r="DY176">
        <v>2.099521481481482</v>
      </c>
      <c r="DZ176">
        <v>1.400232962962963</v>
      </c>
      <c r="EA176">
        <v>18.21555185185185</v>
      </c>
      <c r="EB176">
        <v>11.92013333333333</v>
      </c>
      <c r="EC176">
        <v>1999.99</v>
      </c>
      <c r="ED176">
        <v>0.9799971111111112</v>
      </c>
      <c r="EE176">
        <v>0.02000258888888889</v>
      </c>
      <c r="EF176">
        <v>0</v>
      </c>
      <c r="EG176">
        <v>806.0757777777777</v>
      </c>
      <c r="EH176">
        <v>5.00097</v>
      </c>
      <c r="EI176">
        <v>16145.00740740741</v>
      </c>
      <c r="EJ176">
        <v>16707.48148148148</v>
      </c>
      <c r="EK176">
        <v>39.25</v>
      </c>
      <c r="EL176">
        <v>39.62959259259259</v>
      </c>
      <c r="EM176">
        <v>39.125</v>
      </c>
      <c r="EN176">
        <v>39.37959259259259</v>
      </c>
      <c r="EO176">
        <v>39.81199999999999</v>
      </c>
      <c r="EP176">
        <v>1955.08</v>
      </c>
      <c r="EQ176">
        <v>39.90370370370371</v>
      </c>
      <c r="ER176">
        <v>0</v>
      </c>
      <c r="ES176">
        <v>1659115272.8</v>
      </c>
      <c r="ET176">
        <v>0</v>
      </c>
      <c r="EU176">
        <v>806.0783846153846</v>
      </c>
      <c r="EV176">
        <v>-9.327042731514949</v>
      </c>
      <c r="EW176">
        <v>-167.8461540063802</v>
      </c>
      <c r="EX176">
        <v>16145.48076923077</v>
      </c>
      <c r="EY176">
        <v>15</v>
      </c>
      <c r="EZ176">
        <v>0</v>
      </c>
      <c r="FA176" t="s">
        <v>419</v>
      </c>
      <c r="FB176">
        <v>1658962562</v>
      </c>
      <c r="FC176">
        <v>1658962559</v>
      </c>
      <c r="FD176">
        <v>0</v>
      </c>
      <c r="FE176">
        <v>0.025</v>
      </c>
      <c r="FF176">
        <v>-0.013</v>
      </c>
      <c r="FG176">
        <v>-1.97</v>
      </c>
      <c r="FH176">
        <v>-0.111</v>
      </c>
      <c r="FI176">
        <v>420</v>
      </c>
      <c r="FJ176">
        <v>18</v>
      </c>
      <c r="FK176">
        <v>0.6899999999999999</v>
      </c>
      <c r="FL176">
        <v>0.5</v>
      </c>
      <c r="FM176">
        <v>-75.8065525</v>
      </c>
      <c r="FN176">
        <v>-0.240302814258808</v>
      </c>
      <c r="FO176">
        <v>0.09927772909242945</v>
      </c>
      <c r="FP176">
        <v>1</v>
      </c>
      <c r="FQ176">
        <v>806.4907352941176</v>
      </c>
      <c r="FR176">
        <v>-8.656913668589763</v>
      </c>
      <c r="FS176">
        <v>0.8901796351703259</v>
      </c>
      <c r="FT176">
        <v>0</v>
      </c>
      <c r="FU176">
        <v>7.729044</v>
      </c>
      <c r="FV176">
        <v>-0.39176938086306</v>
      </c>
      <c r="FW176">
        <v>0.03791979837762858</v>
      </c>
      <c r="FX176">
        <v>0</v>
      </c>
      <c r="FY176">
        <v>1</v>
      </c>
      <c r="FZ176">
        <v>3</v>
      </c>
      <c r="GA176" t="s">
        <v>426</v>
      </c>
      <c r="GB176">
        <v>2.98267</v>
      </c>
      <c r="GC176">
        <v>2.71571</v>
      </c>
      <c r="GD176">
        <v>0.170873</v>
      </c>
      <c r="GE176">
        <v>0.176994</v>
      </c>
      <c r="GF176">
        <v>0.105021</v>
      </c>
      <c r="GG176">
        <v>0.0775704</v>
      </c>
      <c r="GH176">
        <v>26230.8</v>
      </c>
      <c r="GI176">
        <v>26167.9</v>
      </c>
      <c r="GJ176">
        <v>29405.2</v>
      </c>
      <c r="GK176">
        <v>29406.4</v>
      </c>
      <c r="GL176">
        <v>34855.4</v>
      </c>
      <c r="GM176">
        <v>36064.1</v>
      </c>
      <c r="GN176">
        <v>41411.7</v>
      </c>
      <c r="GO176">
        <v>41899.1</v>
      </c>
      <c r="GP176">
        <v>1.95925</v>
      </c>
      <c r="GQ176">
        <v>1.9032</v>
      </c>
      <c r="GR176">
        <v>0.0922531</v>
      </c>
      <c r="GS176">
        <v>0</v>
      </c>
      <c r="GT176">
        <v>25.6686</v>
      </c>
      <c r="GU176">
        <v>999.9</v>
      </c>
      <c r="GV176">
        <v>42.4</v>
      </c>
      <c r="GW176">
        <v>30.3</v>
      </c>
      <c r="GX176">
        <v>20.2598</v>
      </c>
      <c r="GY176">
        <v>63.6628</v>
      </c>
      <c r="GZ176">
        <v>33.3253</v>
      </c>
      <c r="HA176">
        <v>1</v>
      </c>
      <c r="HB176">
        <v>-0.0331529</v>
      </c>
      <c r="HC176">
        <v>0.57902</v>
      </c>
      <c r="HD176">
        <v>20.384</v>
      </c>
      <c r="HE176">
        <v>5.21714</v>
      </c>
      <c r="HF176">
        <v>12.0099</v>
      </c>
      <c r="HG176">
        <v>4.98905</v>
      </c>
      <c r="HH176">
        <v>3.28842</v>
      </c>
      <c r="HI176">
        <v>9999</v>
      </c>
      <c r="HJ176">
        <v>9999</v>
      </c>
      <c r="HK176">
        <v>9999</v>
      </c>
      <c r="HL176">
        <v>173.1</v>
      </c>
      <c r="HM176">
        <v>1.86712</v>
      </c>
      <c r="HN176">
        <v>1.86615</v>
      </c>
      <c r="HO176">
        <v>1.86567</v>
      </c>
      <c r="HP176">
        <v>1.86554</v>
      </c>
      <c r="HQ176">
        <v>1.86737</v>
      </c>
      <c r="HR176">
        <v>1.86991</v>
      </c>
      <c r="HS176">
        <v>1.86857</v>
      </c>
      <c r="HT176">
        <v>1.86997</v>
      </c>
      <c r="HU176">
        <v>0</v>
      </c>
      <c r="HV176">
        <v>0</v>
      </c>
      <c r="HW176">
        <v>0</v>
      </c>
      <c r="HX176">
        <v>0</v>
      </c>
      <c r="HY176" t="s">
        <v>421</v>
      </c>
      <c r="HZ176" t="s">
        <v>422</v>
      </c>
      <c r="IA176" t="s">
        <v>423</v>
      </c>
      <c r="IB176" t="s">
        <v>423</v>
      </c>
      <c r="IC176" t="s">
        <v>423</v>
      </c>
      <c r="ID176" t="s">
        <v>423</v>
      </c>
      <c r="IE176">
        <v>0</v>
      </c>
      <c r="IF176">
        <v>100</v>
      </c>
      <c r="IG176">
        <v>100</v>
      </c>
      <c r="IH176">
        <v>-3.648</v>
      </c>
      <c r="II176">
        <v>-0.08169999999999999</v>
      </c>
      <c r="IJ176">
        <v>-1.577111384215205</v>
      </c>
      <c r="IK176">
        <v>-0.002609718516926934</v>
      </c>
      <c r="IL176">
        <v>7.477057286243006E-07</v>
      </c>
      <c r="IM176">
        <v>-2.446628426827821E-10</v>
      </c>
      <c r="IN176">
        <v>-0.2036813970316619</v>
      </c>
      <c r="IO176">
        <v>-0.007460779758470672</v>
      </c>
      <c r="IP176">
        <v>0.0009378809001863145</v>
      </c>
      <c r="IQ176">
        <v>-1.681860573090938E-05</v>
      </c>
      <c r="IR176">
        <v>18</v>
      </c>
      <c r="IS176">
        <v>2242</v>
      </c>
      <c r="IT176">
        <v>1</v>
      </c>
      <c r="IU176">
        <v>24</v>
      </c>
      <c r="IV176">
        <v>2545.2</v>
      </c>
      <c r="IW176">
        <v>2545.2</v>
      </c>
      <c r="IX176">
        <v>2.19238</v>
      </c>
      <c r="IY176">
        <v>2.19971</v>
      </c>
      <c r="IZ176">
        <v>1.39648</v>
      </c>
      <c r="JA176">
        <v>2.33887</v>
      </c>
      <c r="JB176">
        <v>1.49536</v>
      </c>
      <c r="JC176">
        <v>2.37305</v>
      </c>
      <c r="JD176">
        <v>34.5321</v>
      </c>
      <c r="JE176">
        <v>14.4998</v>
      </c>
      <c r="JF176">
        <v>18</v>
      </c>
      <c r="JG176">
        <v>523.561</v>
      </c>
      <c r="JH176">
        <v>443.237</v>
      </c>
      <c r="JI176">
        <v>25.0002</v>
      </c>
      <c r="JJ176">
        <v>26.9248</v>
      </c>
      <c r="JK176">
        <v>30.0002</v>
      </c>
      <c r="JL176">
        <v>26.8765</v>
      </c>
      <c r="JM176">
        <v>26.8135</v>
      </c>
      <c r="JN176">
        <v>43.8929</v>
      </c>
      <c r="JO176">
        <v>22.3777</v>
      </c>
      <c r="JP176">
        <v>27.1854</v>
      </c>
      <c r="JQ176">
        <v>25</v>
      </c>
      <c r="JR176">
        <v>1075.66</v>
      </c>
      <c r="JS176">
        <v>15.584</v>
      </c>
      <c r="JT176">
        <v>100.545</v>
      </c>
      <c r="JU176">
        <v>100.633</v>
      </c>
    </row>
    <row r="177" spans="1:281">
      <c r="A177">
        <v>161</v>
      </c>
      <c r="B177">
        <v>1659115278</v>
      </c>
      <c r="C177">
        <v>2919.900000095367</v>
      </c>
      <c r="D177" t="s">
        <v>746</v>
      </c>
      <c r="E177" t="s">
        <v>747</v>
      </c>
      <c r="F177">
        <v>5</v>
      </c>
      <c r="G177" t="s">
        <v>619</v>
      </c>
      <c r="H177" t="s">
        <v>416</v>
      </c>
      <c r="I177">
        <v>1659115270.214286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1077.228951206133</v>
      </c>
      <c r="AK177">
        <v>1015.799878787879</v>
      </c>
      <c r="AL177">
        <v>3.436364793836761</v>
      </c>
      <c r="AM177">
        <v>65.11702429361108</v>
      </c>
      <c r="AN177">
        <f>(AP177 - AO177 + DI177*1E3/(8.314*(DK177+273.15)) * AR177/DH177 * AQ177) * DH177/(100*CV177) * 1000/(1000 - AP177)</f>
        <v>0</v>
      </c>
      <c r="AO177">
        <v>15.50837862468922</v>
      </c>
      <c r="AP177">
        <v>23.14284909090909</v>
      </c>
      <c r="AQ177">
        <v>5.305680024165531E-06</v>
      </c>
      <c r="AR177">
        <v>88.44605130014408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417</v>
      </c>
      <c r="AY177" t="s">
        <v>417</v>
      </c>
      <c r="AZ177">
        <v>0</v>
      </c>
      <c r="BA177">
        <v>0</v>
      </c>
      <c r="BB177">
        <f>1-AZ177/BA177</f>
        <v>0</v>
      </c>
      <c r="BC177">
        <v>0</v>
      </c>
      <c r="BD177" t="s">
        <v>417</v>
      </c>
      <c r="BE177" t="s">
        <v>417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417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6</v>
      </c>
      <c r="CW177">
        <v>0.5</v>
      </c>
      <c r="CX177" t="s">
        <v>418</v>
      </c>
      <c r="CY177">
        <v>2</v>
      </c>
      <c r="CZ177" t="b">
        <v>1</v>
      </c>
      <c r="DA177">
        <v>1659115270.214286</v>
      </c>
      <c r="DB177">
        <v>967.8853571428571</v>
      </c>
      <c r="DC177">
        <v>1043.744642857143</v>
      </c>
      <c r="DD177">
        <v>23.142025</v>
      </c>
      <c r="DE177">
        <v>15.468875</v>
      </c>
      <c r="DF177">
        <v>971.5164642857143</v>
      </c>
      <c r="DG177">
        <v>23.2238</v>
      </c>
      <c r="DH177">
        <v>500.0726071428571</v>
      </c>
      <c r="DI177">
        <v>90.72075357142857</v>
      </c>
      <c r="DJ177">
        <v>0.1000050607142857</v>
      </c>
      <c r="DK177">
        <v>27.37796785714286</v>
      </c>
      <c r="DL177">
        <v>27.17557142857143</v>
      </c>
      <c r="DM177">
        <v>999.9000000000002</v>
      </c>
      <c r="DN177">
        <v>0</v>
      </c>
      <c r="DO177">
        <v>0</v>
      </c>
      <c r="DP177">
        <v>10001.1775</v>
      </c>
      <c r="DQ177">
        <v>0</v>
      </c>
      <c r="DR177">
        <v>7.475599999999998</v>
      </c>
      <c r="DS177">
        <v>-75.85858928571427</v>
      </c>
      <c r="DT177">
        <v>990.8148214285713</v>
      </c>
      <c r="DU177">
        <v>1060.143928571429</v>
      </c>
      <c r="DV177">
        <v>7.673144285714286</v>
      </c>
      <c r="DW177">
        <v>1043.744642857143</v>
      </c>
      <c r="DX177">
        <v>15.468875</v>
      </c>
      <c r="DY177">
        <v>2.099461785714286</v>
      </c>
      <c r="DZ177">
        <v>1.403348214285714</v>
      </c>
      <c r="EA177">
        <v>18.2151</v>
      </c>
      <c r="EB177">
        <v>11.95383214285714</v>
      </c>
      <c r="EC177">
        <v>1999.985</v>
      </c>
      <c r="ED177">
        <v>0.9799971071428573</v>
      </c>
      <c r="EE177">
        <v>0.02000259285714287</v>
      </c>
      <c r="EF177">
        <v>0</v>
      </c>
      <c r="EG177">
        <v>805.3327857142857</v>
      </c>
      <c r="EH177">
        <v>5.00097</v>
      </c>
      <c r="EI177">
        <v>16131.90714285714</v>
      </c>
      <c r="EJ177">
        <v>16707.44642857143</v>
      </c>
      <c r="EK177">
        <v>39.25</v>
      </c>
      <c r="EL177">
        <v>39.62942857142857</v>
      </c>
      <c r="EM177">
        <v>39.125</v>
      </c>
      <c r="EN177">
        <v>39.38385714285715</v>
      </c>
      <c r="EO177">
        <v>39.81199999999999</v>
      </c>
      <c r="EP177">
        <v>1955.075</v>
      </c>
      <c r="EQ177">
        <v>39.90107142857143</v>
      </c>
      <c r="ER177">
        <v>0</v>
      </c>
      <c r="ES177">
        <v>1659115278.2</v>
      </c>
      <c r="ET177">
        <v>0</v>
      </c>
      <c r="EU177">
        <v>805.2200800000002</v>
      </c>
      <c r="EV177">
        <v>-7.809307685907194</v>
      </c>
      <c r="EW177">
        <v>-161.2692308394884</v>
      </c>
      <c r="EX177">
        <v>16129.712</v>
      </c>
      <c r="EY177">
        <v>15</v>
      </c>
      <c r="EZ177">
        <v>0</v>
      </c>
      <c r="FA177" t="s">
        <v>419</v>
      </c>
      <c r="FB177">
        <v>1658962562</v>
      </c>
      <c r="FC177">
        <v>1658962559</v>
      </c>
      <c r="FD177">
        <v>0</v>
      </c>
      <c r="FE177">
        <v>0.025</v>
      </c>
      <c r="FF177">
        <v>-0.013</v>
      </c>
      <c r="FG177">
        <v>-1.97</v>
      </c>
      <c r="FH177">
        <v>-0.111</v>
      </c>
      <c r="FI177">
        <v>420</v>
      </c>
      <c r="FJ177">
        <v>18</v>
      </c>
      <c r="FK177">
        <v>0.6899999999999999</v>
      </c>
      <c r="FL177">
        <v>0.5</v>
      </c>
      <c r="FM177">
        <v>-75.81618999999999</v>
      </c>
      <c r="FN177">
        <v>-0.616178611632234</v>
      </c>
      <c r="FO177">
        <v>0.1021042330170484</v>
      </c>
      <c r="FP177">
        <v>0</v>
      </c>
      <c r="FQ177">
        <v>805.8215</v>
      </c>
      <c r="FR177">
        <v>-9.312620316624923</v>
      </c>
      <c r="FS177">
        <v>0.941007352912456</v>
      </c>
      <c r="FT177">
        <v>0</v>
      </c>
      <c r="FU177">
        <v>7.694537499999998</v>
      </c>
      <c r="FV177">
        <v>-0.4472037523452377</v>
      </c>
      <c r="FW177">
        <v>0.04324138814550243</v>
      </c>
      <c r="FX177">
        <v>0</v>
      </c>
      <c r="FY177">
        <v>0</v>
      </c>
      <c r="FZ177">
        <v>3</v>
      </c>
      <c r="GA177" t="s">
        <v>462</v>
      </c>
      <c r="GB177">
        <v>2.98275</v>
      </c>
      <c r="GC177">
        <v>2.7156</v>
      </c>
      <c r="GD177">
        <v>0.172752</v>
      </c>
      <c r="GE177">
        <v>0.178774</v>
      </c>
      <c r="GF177">
        <v>0.105019</v>
      </c>
      <c r="GG177">
        <v>0.07761179999999999</v>
      </c>
      <c r="GH177">
        <v>26172.2</v>
      </c>
      <c r="GI177">
        <v>26111.5</v>
      </c>
      <c r="GJ177">
        <v>29406.1</v>
      </c>
      <c r="GK177">
        <v>29406.6</v>
      </c>
      <c r="GL177">
        <v>34856.6</v>
      </c>
      <c r="GM177">
        <v>36062.7</v>
      </c>
      <c r="GN177">
        <v>41413.1</v>
      </c>
      <c r="GO177">
        <v>41899.4</v>
      </c>
      <c r="GP177">
        <v>1.95958</v>
      </c>
      <c r="GQ177">
        <v>1.90348</v>
      </c>
      <c r="GR177">
        <v>0.0923201</v>
      </c>
      <c r="GS177">
        <v>0</v>
      </c>
      <c r="GT177">
        <v>25.6686</v>
      </c>
      <c r="GU177">
        <v>999.9</v>
      </c>
      <c r="GV177">
        <v>42.4</v>
      </c>
      <c r="GW177">
        <v>30.3</v>
      </c>
      <c r="GX177">
        <v>20.2576</v>
      </c>
      <c r="GY177">
        <v>63.7928</v>
      </c>
      <c r="GZ177">
        <v>33.097</v>
      </c>
      <c r="HA177">
        <v>1</v>
      </c>
      <c r="HB177">
        <v>-0.033247</v>
      </c>
      <c r="HC177">
        <v>0.581928</v>
      </c>
      <c r="HD177">
        <v>20.384</v>
      </c>
      <c r="HE177">
        <v>5.21819</v>
      </c>
      <c r="HF177">
        <v>12.0099</v>
      </c>
      <c r="HG177">
        <v>4.9891</v>
      </c>
      <c r="HH177">
        <v>3.28865</v>
      </c>
      <c r="HI177">
        <v>9999</v>
      </c>
      <c r="HJ177">
        <v>9999</v>
      </c>
      <c r="HK177">
        <v>9999</v>
      </c>
      <c r="HL177">
        <v>173.1</v>
      </c>
      <c r="HM177">
        <v>1.86716</v>
      </c>
      <c r="HN177">
        <v>1.86615</v>
      </c>
      <c r="HO177">
        <v>1.86568</v>
      </c>
      <c r="HP177">
        <v>1.86554</v>
      </c>
      <c r="HQ177">
        <v>1.86737</v>
      </c>
      <c r="HR177">
        <v>1.86992</v>
      </c>
      <c r="HS177">
        <v>1.86854</v>
      </c>
      <c r="HT177">
        <v>1.86998</v>
      </c>
      <c r="HU177">
        <v>0</v>
      </c>
      <c r="HV177">
        <v>0</v>
      </c>
      <c r="HW177">
        <v>0</v>
      </c>
      <c r="HX177">
        <v>0</v>
      </c>
      <c r="HY177" t="s">
        <v>421</v>
      </c>
      <c r="HZ177" t="s">
        <v>422</v>
      </c>
      <c r="IA177" t="s">
        <v>423</v>
      </c>
      <c r="IB177" t="s">
        <v>423</v>
      </c>
      <c r="IC177" t="s">
        <v>423</v>
      </c>
      <c r="ID177" t="s">
        <v>423</v>
      </c>
      <c r="IE177">
        <v>0</v>
      </c>
      <c r="IF177">
        <v>100</v>
      </c>
      <c r="IG177">
        <v>100</v>
      </c>
      <c r="IH177">
        <v>-3.68</v>
      </c>
      <c r="II177">
        <v>-0.08169999999999999</v>
      </c>
      <c r="IJ177">
        <v>-1.577111384215205</v>
      </c>
      <c r="IK177">
        <v>-0.002609718516926934</v>
      </c>
      <c r="IL177">
        <v>7.477057286243006E-07</v>
      </c>
      <c r="IM177">
        <v>-2.446628426827821E-10</v>
      </c>
      <c r="IN177">
        <v>-0.2036813970316619</v>
      </c>
      <c r="IO177">
        <v>-0.007460779758470672</v>
      </c>
      <c r="IP177">
        <v>0.0009378809001863145</v>
      </c>
      <c r="IQ177">
        <v>-1.681860573090938E-05</v>
      </c>
      <c r="IR177">
        <v>18</v>
      </c>
      <c r="IS177">
        <v>2242</v>
      </c>
      <c r="IT177">
        <v>1</v>
      </c>
      <c r="IU177">
        <v>24</v>
      </c>
      <c r="IV177">
        <v>2545.3</v>
      </c>
      <c r="IW177">
        <v>2545.3</v>
      </c>
      <c r="IX177">
        <v>2.2229</v>
      </c>
      <c r="IY177">
        <v>2.20825</v>
      </c>
      <c r="IZ177">
        <v>1.39648</v>
      </c>
      <c r="JA177">
        <v>2.33765</v>
      </c>
      <c r="JB177">
        <v>1.49536</v>
      </c>
      <c r="JC177">
        <v>2.36694</v>
      </c>
      <c r="JD177">
        <v>34.5549</v>
      </c>
      <c r="JE177">
        <v>14.491</v>
      </c>
      <c r="JF177">
        <v>18</v>
      </c>
      <c r="JG177">
        <v>523.775</v>
      </c>
      <c r="JH177">
        <v>443.404</v>
      </c>
      <c r="JI177">
        <v>25.0004</v>
      </c>
      <c r="JJ177">
        <v>26.9248</v>
      </c>
      <c r="JK177">
        <v>30.0001</v>
      </c>
      <c r="JL177">
        <v>26.8765</v>
      </c>
      <c r="JM177">
        <v>26.8135</v>
      </c>
      <c r="JN177">
        <v>44.4938</v>
      </c>
      <c r="JO177">
        <v>22.0881</v>
      </c>
      <c r="JP177">
        <v>27.1854</v>
      </c>
      <c r="JQ177">
        <v>25</v>
      </c>
      <c r="JR177">
        <v>1089.02</v>
      </c>
      <c r="JS177">
        <v>15.6158</v>
      </c>
      <c r="JT177">
        <v>100.548</v>
      </c>
      <c r="JU177">
        <v>100.634</v>
      </c>
    </row>
    <row r="178" spans="1:281">
      <c r="A178">
        <v>162</v>
      </c>
      <c r="B178">
        <v>1659115283</v>
      </c>
      <c r="C178">
        <v>2924.900000095367</v>
      </c>
      <c r="D178" t="s">
        <v>748</v>
      </c>
      <c r="E178" t="s">
        <v>749</v>
      </c>
      <c r="F178">
        <v>5</v>
      </c>
      <c r="G178" t="s">
        <v>619</v>
      </c>
      <c r="H178" t="s">
        <v>416</v>
      </c>
      <c r="I178">
        <v>1659115275.5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1094.003905725004</v>
      </c>
      <c r="AK178">
        <v>1032.933575757575</v>
      </c>
      <c r="AL178">
        <v>3.412603935692295</v>
      </c>
      <c r="AM178">
        <v>65.11702429361108</v>
      </c>
      <c r="AN178">
        <f>(AP178 - AO178 + DI178*1E3/(8.314*(DK178+273.15)) * AR178/DH178 * AQ178) * DH178/(100*CV178) * 1000/(1000 - AP178)</f>
        <v>0</v>
      </c>
      <c r="AO178">
        <v>15.52055038719775</v>
      </c>
      <c r="AP178">
        <v>23.13386181818181</v>
      </c>
      <c r="AQ178">
        <v>-8.58086543203877E-05</v>
      </c>
      <c r="AR178">
        <v>88.44605130014408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417</v>
      </c>
      <c r="AY178" t="s">
        <v>417</v>
      </c>
      <c r="AZ178">
        <v>0</v>
      </c>
      <c r="BA178">
        <v>0</v>
      </c>
      <c r="BB178">
        <f>1-AZ178/BA178</f>
        <v>0</v>
      </c>
      <c r="BC178">
        <v>0</v>
      </c>
      <c r="BD178" t="s">
        <v>417</v>
      </c>
      <c r="BE178" t="s">
        <v>417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417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6</v>
      </c>
      <c r="CW178">
        <v>0.5</v>
      </c>
      <c r="CX178" t="s">
        <v>418</v>
      </c>
      <c r="CY178">
        <v>2</v>
      </c>
      <c r="CZ178" t="b">
        <v>1</v>
      </c>
      <c r="DA178">
        <v>1659115275.5</v>
      </c>
      <c r="DB178">
        <v>985.5954074074075</v>
      </c>
      <c r="DC178">
        <v>1061.381851851852</v>
      </c>
      <c r="DD178">
        <v>23.1404962962963</v>
      </c>
      <c r="DE178">
        <v>15.50102592592592</v>
      </c>
      <c r="DF178">
        <v>989.2596296296296</v>
      </c>
      <c r="DG178">
        <v>23.22227777777778</v>
      </c>
      <c r="DH178">
        <v>500.0689999999999</v>
      </c>
      <c r="DI178">
        <v>90.7202851851852</v>
      </c>
      <c r="DJ178">
        <v>0.1000187259259259</v>
      </c>
      <c r="DK178">
        <v>27.37953703703704</v>
      </c>
      <c r="DL178">
        <v>27.18052962962963</v>
      </c>
      <c r="DM178">
        <v>999.9000000000001</v>
      </c>
      <c r="DN178">
        <v>0</v>
      </c>
      <c r="DO178">
        <v>0</v>
      </c>
      <c r="DP178">
        <v>9996.451851851853</v>
      </c>
      <c r="DQ178">
        <v>0</v>
      </c>
      <c r="DR178">
        <v>7.475599999999998</v>
      </c>
      <c r="DS178">
        <v>-75.78553703703703</v>
      </c>
      <c r="DT178">
        <v>1008.943185185185</v>
      </c>
      <c r="DU178">
        <v>1078.093333333333</v>
      </c>
      <c r="DV178">
        <v>7.639464444444445</v>
      </c>
      <c r="DW178">
        <v>1061.381851851852</v>
      </c>
      <c r="DX178">
        <v>15.50102592592592</v>
      </c>
      <c r="DY178">
        <v>2.099311481481482</v>
      </c>
      <c r="DZ178">
        <v>1.406257777777778</v>
      </c>
      <c r="EA178">
        <v>18.21396296296296</v>
      </c>
      <c r="EB178">
        <v>11.98526296296296</v>
      </c>
      <c r="EC178">
        <v>1999.991481481481</v>
      </c>
      <c r="ED178">
        <v>0.9799972222222223</v>
      </c>
      <c r="EE178">
        <v>0.02000247777777778</v>
      </c>
      <c r="EF178">
        <v>0</v>
      </c>
      <c r="EG178">
        <v>804.6131481481482</v>
      </c>
      <c r="EH178">
        <v>5.00097</v>
      </c>
      <c r="EI178">
        <v>16117.51851851852</v>
      </c>
      <c r="EJ178">
        <v>16707.4962962963</v>
      </c>
      <c r="EK178">
        <v>39.25</v>
      </c>
      <c r="EL178">
        <v>39.62959259259259</v>
      </c>
      <c r="EM178">
        <v>39.125</v>
      </c>
      <c r="EN178">
        <v>39.37959259259259</v>
      </c>
      <c r="EO178">
        <v>39.81199999999999</v>
      </c>
      <c r="EP178">
        <v>1955.081481481482</v>
      </c>
      <c r="EQ178">
        <v>39.90037037037037</v>
      </c>
      <c r="ER178">
        <v>0</v>
      </c>
      <c r="ES178">
        <v>1659115283</v>
      </c>
      <c r="ET178">
        <v>0</v>
      </c>
      <c r="EU178">
        <v>804.5858799999999</v>
      </c>
      <c r="EV178">
        <v>-7.834999991687679</v>
      </c>
      <c r="EW178">
        <v>-162.5846151982456</v>
      </c>
      <c r="EX178">
        <v>16116.58</v>
      </c>
      <c r="EY178">
        <v>15</v>
      </c>
      <c r="EZ178">
        <v>0</v>
      </c>
      <c r="FA178" t="s">
        <v>419</v>
      </c>
      <c r="FB178">
        <v>1658962562</v>
      </c>
      <c r="FC178">
        <v>1658962559</v>
      </c>
      <c r="FD178">
        <v>0</v>
      </c>
      <c r="FE178">
        <v>0.025</v>
      </c>
      <c r="FF178">
        <v>-0.013</v>
      </c>
      <c r="FG178">
        <v>-1.97</v>
      </c>
      <c r="FH178">
        <v>-0.111</v>
      </c>
      <c r="FI178">
        <v>420</v>
      </c>
      <c r="FJ178">
        <v>18</v>
      </c>
      <c r="FK178">
        <v>0.6899999999999999</v>
      </c>
      <c r="FL178">
        <v>0.5</v>
      </c>
      <c r="FM178">
        <v>-75.81671249999999</v>
      </c>
      <c r="FN178">
        <v>0.7020011257036931</v>
      </c>
      <c r="FO178">
        <v>0.1007207009196707</v>
      </c>
      <c r="FP178">
        <v>0</v>
      </c>
      <c r="FQ178">
        <v>805.1072058823529</v>
      </c>
      <c r="FR178">
        <v>-8.262505727295501</v>
      </c>
      <c r="FS178">
        <v>0.8386290906772295</v>
      </c>
      <c r="FT178">
        <v>0</v>
      </c>
      <c r="FU178">
        <v>7.66127975</v>
      </c>
      <c r="FV178">
        <v>-0.3924174484052806</v>
      </c>
      <c r="FW178">
        <v>0.03827408212403662</v>
      </c>
      <c r="FX178">
        <v>0</v>
      </c>
      <c r="FY178">
        <v>0</v>
      </c>
      <c r="FZ178">
        <v>3</v>
      </c>
      <c r="GA178" t="s">
        <v>462</v>
      </c>
      <c r="GB178">
        <v>2.98283</v>
      </c>
      <c r="GC178">
        <v>2.71551</v>
      </c>
      <c r="GD178">
        <v>0.174608</v>
      </c>
      <c r="GE178">
        <v>0.180566</v>
      </c>
      <c r="GF178">
        <v>0.104989</v>
      </c>
      <c r="GG178">
        <v>0.0777135</v>
      </c>
      <c r="GH178">
        <v>26113.1</v>
      </c>
      <c r="GI178">
        <v>26054.8</v>
      </c>
      <c r="GJ178">
        <v>29405.7</v>
      </c>
      <c r="GK178">
        <v>29406.9</v>
      </c>
      <c r="GL178">
        <v>34857.5</v>
      </c>
      <c r="GM178">
        <v>36059</v>
      </c>
      <c r="GN178">
        <v>41412.6</v>
      </c>
      <c r="GO178">
        <v>41899.8</v>
      </c>
      <c r="GP178">
        <v>1.9595</v>
      </c>
      <c r="GQ178">
        <v>1.90315</v>
      </c>
      <c r="GR178">
        <v>0.0928789</v>
      </c>
      <c r="GS178">
        <v>0</v>
      </c>
      <c r="GT178">
        <v>25.6684</v>
      </c>
      <c r="GU178">
        <v>999.9</v>
      </c>
      <c r="GV178">
        <v>42.4</v>
      </c>
      <c r="GW178">
        <v>30.3</v>
      </c>
      <c r="GX178">
        <v>20.2569</v>
      </c>
      <c r="GY178">
        <v>63.7428</v>
      </c>
      <c r="GZ178">
        <v>33.2492</v>
      </c>
      <c r="HA178">
        <v>1</v>
      </c>
      <c r="HB178">
        <v>-0.0331809</v>
      </c>
      <c r="HC178">
        <v>0.5824319999999999</v>
      </c>
      <c r="HD178">
        <v>20.3839</v>
      </c>
      <c r="HE178">
        <v>5.21819</v>
      </c>
      <c r="HF178">
        <v>12.0099</v>
      </c>
      <c r="HG178">
        <v>4.98945</v>
      </c>
      <c r="HH178">
        <v>3.28863</v>
      </c>
      <c r="HI178">
        <v>9999</v>
      </c>
      <c r="HJ178">
        <v>9999</v>
      </c>
      <c r="HK178">
        <v>9999</v>
      </c>
      <c r="HL178">
        <v>173.1</v>
      </c>
      <c r="HM178">
        <v>1.86717</v>
      </c>
      <c r="HN178">
        <v>1.86617</v>
      </c>
      <c r="HO178">
        <v>1.86569</v>
      </c>
      <c r="HP178">
        <v>1.86555</v>
      </c>
      <c r="HQ178">
        <v>1.86738</v>
      </c>
      <c r="HR178">
        <v>1.86993</v>
      </c>
      <c r="HS178">
        <v>1.86858</v>
      </c>
      <c r="HT178">
        <v>1.87</v>
      </c>
      <c r="HU178">
        <v>0</v>
      </c>
      <c r="HV178">
        <v>0</v>
      </c>
      <c r="HW178">
        <v>0</v>
      </c>
      <c r="HX178">
        <v>0</v>
      </c>
      <c r="HY178" t="s">
        <v>421</v>
      </c>
      <c r="HZ178" t="s">
        <v>422</v>
      </c>
      <c r="IA178" t="s">
        <v>423</v>
      </c>
      <c r="IB178" t="s">
        <v>423</v>
      </c>
      <c r="IC178" t="s">
        <v>423</v>
      </c>
      <c r="ID178" t="s">
        <v>423</v>
      </c>
      <c r="IE178">
        <v>0</v>
      </c>
      <c r="IF178">
        <v>100</v>
      </c>
      <c r="IG178">
        <v>100</v>
      </c>
      <c r="IH178">
        <v>-3.72</v>
      </c>
      <c r="II178">
        <v>-0.0818</v>
      </c>
      <c r="IJ178">
        <v>-1.577111384215205</v>
      </c>
      <c r="IK178">
        <v>-0.002609718516926934</v>
      </c>
      <c r="IL178">
        <v>7.477057286243006E-07</v>
      </c>
      <c r="IM178">
        <v>-2.446628426827821E-10</v>
      </c>
      <c r="IN178">
        <v>-0.2036813970316619</v>
      </c>
      <c r="IO178">
        <v>-0.007460779758470672</v>
      </c>
      <c r="IP178">
        <v>0.0009378809001863145</v>
      </c>
      <c r="IQ178">
        <v>-1.681860573090938E-05</v>
      </c>
      <c r="IR178">
        <v>18</v>
      </c>
      <c r="IS178">
        <v>2242</v>
      </c>
      <c r="IT178">
        <v>1</v>
      </c>
      <c r="IU178">
        <v>24</v>
      </c>
      <c r="IV178">
        <v>2545.3</v>
      </c>
      <c r="IW178">
        <v>2545.4</v>
      </c>
      <c r="IX178">
        <v>2.24854</v>
      </c>
      <c r="IY178">
        <v>2.20093</v>
      </c>
      <c r="IZ178">
        <v>1.39648</v>
      </c>
      <c r="JA178">
        <v>2.33887</v>
      </c>
      <c r="JB178">
        <v>1.49536</v>
      </c>
      <c r="JC178">
        <v>2.39502</v>
      </c>
      <c r="JD178">
        <v>34.5549</v>
      </c>
      <c r="JE178">
        <v>14.491</v>
      </c>
      <c r="JF178">
        <v>18</v>
      </c>
      <c r="JG178">
        <v>523.726</v>
      </c>
      <c r="JH178">
        <v>443.206</v>
      </c>
      <c r="JI178">
        <v>25.0002</v>
      </c>
      <c r="JJ178">
        <v>26.9248</v>
      </c>
      <c r="JK178">
        <v>30</v>
      </c>
      <c r="JL178">
        <v>26.8765</v>
      </c>
      <c r="JM178">
        <v>26.8135</v>
      </c>
      <c r="JN178">
        <v>45.004</v>
      </c>
      <c r="JO178">
        <v>21.8055</v>
      </c>
      <c r="JP178">
        <v>27.1854</v>
      </c>
      <c r="JQ178">
        <v>25</v>
      </c>
      <c r="JR178">
        <v>1109.05</v>
      </c>
      <c r="JS178">
        <v>15.6523</v>
      </c>
      <c r="JT178">
        <v>100.547</v>
      </c>
      <c r="JU178">
        <v>100.635</v>
      </c>
    </row>
    <row r="179" spans="1:281">
      <c r="A179">
        <v>163</v>
      </c>
      <c r="B179">
        <v>1659115288</v>
      </c>
      <c r="C179">
        <v>2929.900000095367</v>
      </c>
      <c r="D179" t="s">
        <v>750</v>
      </c>
      <c r="E179" t="s">
        <v>751</v>
      </c>
      <c r="F179">
        <v>5</v>
      </c>
      <c r="G179" t="s">
        <v>619</v>
      </c>
      <c r="H179" t="s">
        <v>416</v>
      </c>
      <c r="I179">
        <v>1659115280.214286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1111.236974141142</v>
      </c>
      <c r="AK179">
        <v>1050.037636363635</v>
      </c>
      <c r="AL179">
        <v>3.427756107321264</v>
      </c>
      <c r="AM179">
        <v>65.11702429361108</v>
      </c>
      <c r="AN179">
        <f>(AP179 - AO179 + DI179*1E3/(8.314*(DK179+273.15)) * AR179/DH179 * AQ179) * DH179/(100*CV179) * 1000/(1000 - AP179)</f>
        <v>0</v>
      </c>
      <c r="AO179">
        <v>15.55294135751749</v>
      </c>
      <c r="AP179">
        <v>23.12478606060607</v>
      </c>
      <c r="AQ179">
        <v>-0.0001033058081031725</v>
      </c>
      <c r="AR179">
        <v>88.44605130014408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417</v>
      </c>
      <c r="AY179" t="s">
        <v>417</v>
      </c>
      <c r="AZ179">
        <v>0</v>
      </c>
      <c r="BA179">
        <v>0</v>
      </c>
      <c r="BB179">
        <f>1-AZ179/BA179</f>
        <v>0</v>
      </c>
      <c r="BC179">
        <v>0</v>
      </c>
      <c r="BD179" t="s">
        <v>417</v>
      </c>
      <c r="BE179" t="s">
        <v>417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417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6</v>
      </c>
      <c r="CW179">
        <v>0.5</v>
      </c>
      <c r="CX179" t="s">
        <v>418</v>
      </c>
      <c r="CY179">
        <v>2</v>
      </c>
      <c r="CZ179" t="b">
        <v>1</v>
      </c>
      <c r="DA179">
        <v>1659115280.214286</v>
      </c>
      <c r="DB179">
        <v>1001.3775</v>
      </c>
      <c r="DC179">
        <v>1077.176428571428</v>
      </c>
      <c r="DD179">
        <v>23.13617142857143</v>
      </c>
      <c r="DE179">
        <v>15.53050357142857</v>
      </c>
      <c r="DF179">
        <v>1005.070857142857</v>
      </c>
      <c r="DG179">
        <v>23.21798928571429</v>
      </c>
      <c r="DH179">
        <v>500.0935714285714</v>
      </c>
      <c r="DI179">
        <v>90.71971071428572</v>
      </c>
      <c r="DJ179">
        <v>0.1000611428571428</v>
      </c>
      <c r="DK179">
        <v>27.38158571428571</v>
      </c>
      <c r="DL179">
        <v>27.18328571428572</v>
      </c>
      <c r="DM179">
        <v>999.9000000000002</v>
      </c>
      <c r="DN179">
        <v>0</v>
      </c>
      <c r="DO179">
        <v>0</v>
      </c>
      <c r="DP179">
        <v>9992.987500000001</v>
      </c>
      <c r="DQ179">
        <v>0</v>
      </c>
      <c r="DR179">
        <v>7.475599999999998</v>
      </c>
      <c r="DS179">
        <v>-75.79847142857143</v>
      </c>
      <c r="DT179">
        <v>1025.094892857143</v>
      </c>
      <c r="DU179">
        <v>1094.169642857143</v>
      </c>
      <c r="DV179">
        <v>7.605660357142858</v>
      </c>
      <c r="DW179">
        <v>1077.176428571428</v>
      </c>
      <c r="DX179">
        <v>15.53050357142857</v>
      </c>
      <c r="DY179">
        <v>2.098905714285714</v>
      </c>
      <c r="DZ179">
        <v>1.408922857142857</v>
      </c>
      <c r="EA179">
        <v>18.21088214285714</v>
      </c>
      <c r="EB179">
        <v>12.01399285714286</v>
      </c>
      <c r="EC179">
        <v>1999.988928571428</v>
      </c>
      <c r="ED179">
        <v>0.9799972142857144</v>
      </c>
      <c r="EE179">
        <v>0.02000248571428572</v>
      </c>
      <c r="EF179">
        <v>0</v>
      </c>
      <c r="EG179">
        <v>803.9780714285714</v>
      </c>
      <c r="EH179">
        <v>5.00097</v>
      </c>
      <c r="EI179">
        <v>16104.96428571429</v>
      </c>
      <c r="EJ179">
        <v>16707.475</v>
      </c>
      <c r="EK179">
        <v>39.25</v>
      </c>
      <c r="EL179">
        <v>39.625</v>
      </c>
      <c r="EM179">
        <v>39.125</v>
      </c>
      <c r="EN179">
        <v>39.37942857142857</v>
      </c>
      <c r="EO179">
        <v>39.81199999999999</v>
      </c>
      <c r="EP179">
        <v>1955.078928571429</v>
      </c>
      <c r="EQ179">
        <v>39.90035714285715</v>
      </c>
      <c r="ER179">
        <v>0</v>
      </c>
      <c r="ES179">
        <v>1659115287.8</v>
      </c>
      <c r="ET179">
        <v>0</v>
      </c>
      <c r="EU179">
        <v>803.9426800000001</v>
      </c>
      <c r="EV179">
        <v>-7.469923092363294</v>
      </c>
      <c r="EW179">
        <v>-157.938461837866</v>
      </c>
      <c r="EX179">
        <v>16103.808</v>
      </c>
      <c r="EY179">
        <v>15</v>
      </c>
      <c r="EZ179">
        <v>0</v>
      </c>
      <c r="FA179" t="s">
        <v>419</v>
      </c>
      <c r="FB179">
        <v>1658962562</v>
      </c>
      <c r="FC179">
        <v>1658962559</v>
      </c>
      <c r="FD179">
        <v>0</v>
      </c>
      <c r="FE179">
        <v>0.025</v>
      </c>
      <c r="FF179">
        <v>-0.013</v>
      </c>
      <c r="FG179">
        <v>-1.97</v>
      </c>
      <c r="FH179">
        <v>-0.111</v>
      </c>
      <c r="FI179">
        <v>420</v>
      </c>
      <c r="FJ179">
        <v>18</v>
      </c>
      <c r="FK179">
        <v>0.6899999999999999</v>
      </c>
      <c r="FL179">
        <v>0.5</v>
      </c>
      <c r="FM179">
        <v>-75.8088975</v>
      </c>
      <c r="FN179">
        <v>0.1127876172609272</v>
      </c>
      <c r="FO179">
        <v>0.09920108237186619</v>
      </c>
      <c r="FP179">
        <v>1</v>
      </c>
      <c r="FQ179">
        <v>804.3955882352942</v>
      </c>
      <c r="FR179">
        <v>-8.00944232705001</v>
      </c>
      <c r="FS179">
        <v>0.8063686982445808</v>
      </c>
      <c r="FT179">
        <v>0</v>
      </c>
      <c r="FU179">
        <v>7.6269615</v>
      </c>
      <c r="FV179">
        <v>-0.4024635647279741</v>
      </c>
      <c r="FW179">
        <v>0.03942377534876636</v>
      </c>
      <c r="FX179">
        <v>0</v>
      </c>
      <c r="FY179">
        <v>1</v>
      </c>
      <c r="FZ179">
        <v>3</v>
      </c>
      <c r="GA179" t="s">
        <v>426</v>
      </c>
      <c r="GB179">
        <v>2.98275</v>
      </c>
      <c r="GC179">
        <v>2.71546</v>
      </c>
      <c r="GD179">
        <v>0.176463</v>
      </c>
      <c r="GE179">
        <v>0.182315</v>
      </c>
      <c r="GF179">
        <v>0.104963</v>
      </c>
      <c r="GG179">
        <v>0.07790370000000001</v>
      </c>
      <c r="GH179">
        <v>26054.2</v>
      </c>
      <c r="GI179">
        <v>25998.8</v>
      </c>
      <c r="GJ179">
        <v>29405.5</v>
      </c>
      <c r="GK179">
        <v>29406.5</v>
      </c>
      <c r="GL179">
        <v>34858.1</v>
      </c>
      <c r="GM179">
        <v>36051.1</v>
      </c>
      <c r="GN179">
        <v>41412.1</v>
      </c>
      <c r="GO179">
        <v>41899.3</v>
      </c>
      <c r="GP179">
        <v>1.9595</v>
      </c>
      <c r="GQ179">
        <v>1.9036</v>
      </c>
      <c r="GR179">
        <v>0.092864</v>
      </c>
      <c r="GS179">
        <v>0</v>
      </c>
      <c r="GT179">
        <v>25.6664</v>
      </c>
      <c r="GU179">
        <v>999.9</v>
      </c>
      <c r="GV179">
        <v>42.3</v>
      </c>
      <c r="GW179">
        <v>30.3</v>
      </c>
      <c r="GX179">
        <v>20.2108</v>
      </c>
      <c r="GY179">
        <v>63.7228</v>
      </c>
      <c r="GZ179">
        <v>33.0849</v>
      </c>
      <c r="HA179">
        <v>1</v>
      </c>
      <c r="HB179">
        <v>-0.0330412</v>
      </c>
      <c r="HC179">
        <v>0.583946</v>
      </c>
      <c r="HD179">
        <v>20.3839</v>
      </c>
      <c r="HE179">
        <v>5.21759</v>
      </c>
      <c r="HF179">
        <v>12.0099</v>
      </c>
      <c r="HG179">
        <v>4.98915</v>
      </c>
      <c r="HH179">
        <v>3.28863</v>
      </c>
      <c r="HI179">
        <v>9999</v>
      </c>
      <c r="HJ179">
        <v>9999</v>
      </c>
      <c r="HK179">
        <v>9999</v>
      </c>
      <c r="HL179">
        <v>173.1</v>
      </c>
      <c r="HM179">
        <v>1.86716</v>
      </c>
      <c r="HN179">
        <v>1.86617</v>
      </c>
      <c r="HO179">
        <v>1.86569</v>
      </c>
      <c r="HP179">
        <v>1.86555</v>
      </c>
      <c r="HQ179">
        <v>1.86737</v>
      </c>
      <c r="HR179">
        <v>1.86994</v>
      </c>
      <c r="HS179">
        <v>1.86859</v>
      </c>
      <c r="HT179">
        <v>1.87002</v>
      </c>
      <c r="HU179">
        <v>0</v>
      </c>
      <c r="HV179">
        <v>0</v>
      </c>
      <c r="HW179">
        <v>0</v>
      </c>
      <c r="HX179">
        <v>0</v>
      </c>
      <c r="HY179" t="s">
        <v>421</v>
      </c>
      <c r="HZ179" t="s">
        <v>422</v>
      </c>
      <c r="IA179" t="s">
        <v>423</v>
      </c>
      <c r="IB179" t="s">
        <v>423</v>
      </c>
      <c r="IC179" t="s">
        <v>423</v>
      </c>
      <c r="ID179" t="s">
        <v>423</v>
      </c>
      <c r="IE179">
        <v>0</v>
      </c>
      <c r="IF179">
        <v>100</v>
      </c>
      <c r="IG179">
        <v>100</v>
      </c>
      <c r="IH179">
        <v>-3.74</v>
      </c>
      <c r="II179">
        <v>-0.082</v>
      </c>
      <c r="IJ179">
        <v>-1.577111384215205</v>
      </c>
      <c r="IK179">
        <v>-0.002609718516926934</v>
      </c>
      <c r="IL179">
        <v>7.477057286243006E-07</v>
      </c>
      <c r="IM179">
        <v>-2.446628426827821E-10</v>
      </c>
      <c r="IN179">
        <v>-0.2036813970316619</v>
      </c>
      <c r="IO179">
        <v>-0.007460779758470672</v>
      </c>
      <c r="IP179">
        <v>0.0009378809001863145</v>
      </c>
      <c r="IQ179">
        <v>-1.681860573090938E-05</v>
      </c>
      <c r="IR179">
        <v>18</v>
      </c>
      <c r="IS179">
        <v>2242</v>
      </c>
      <c r="IT179">
        <v>1</v>
      </c>
      <c r="IU179">
        <v>24</v>
      </c>
      <c r="IV179">
        <v>2545.4</v>
      </c>
      <c r="IW179">
        <v>2545.5</v>
      </c>
      <c r="IX179">
        <v>2.27783</v>
      </c>
      <c r="IY179">
        <v>2.20581</v>
      </c>
      <c r="IZ179">
        <v>1.39648</v>
      </c>
      <c r="JA179">
        <v>2.33765</v>
      </c>
      <c r="JB179">
        <v>1.49536</v>
      </c>
      <c r="JC179">
        <v>2.36694</v>
      </c>
      <c r="JD179">
        <v>34.5321</v>
      </c>
      <c r="JE179">
        <v>14.4823</v>
      </c>
      <c r="JF179">
        <v>18</v>
      </c>
      <c r="JG179">
        <v>523.726</v>
      </c>
      <c r="JH179">
        <v>443.481</v>
      </c>
      <c r="JI179">
        <v>25.0002</v>
      </c>
      <c r="JJ179">
        <v>26.9248</v>
      </c>
      <c r="JK179">
        <v>30.0002</v>
      </c>
      <c r="JL179">
        <v>26.8765</v>
      </c>
      <c r="JM179">
        <v>26.8135</v>
      </c>
      <c r="JN179">
        <v>45.5993</v>
      </c>
      <c r="JO179">
        <v>21.8055</v>
      </c>
      <c r="JP179">
        <v>27.1854</v>
      </c>
      <c r="JQ179">
        <v>25</v>
      </c>
      <c r="JR179">
        <v>1122.45</v>
      </c>
      <c r="JS179">
        <v>15.6862</v>
      </c>
      <c r="JT179">
        <v>100.546</v>
      </c>
      <c r="JU179">
        <v>100.633</v>
      </c>
    </row>
    <row r="180" spans="1:281">
      <c r="A180">
        <v>164</v>
      </c>
      <c r="B180">
        <v>1659115293</v>
      </c>
      <c r="C180">
        <v>2934.900000095367</v>
      </c>
      <c r="D180" t="s">
        <v>752</v>
      </c>
      <c r="E180" t="s">
        <v>753</v>
      </c>
      <c r="F180">
        <v>5</v>
      </c>
      <c r="G180" t="s">
        <v>619</v>
      </c>
      <c r="H180" t="s">
        <v>416</v>
      </c>
      <c r="I180">
        <v>1659115285.5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1128.269753164423</v>
      </c>
      <c r="AK180">
        <v>1067.257696969697</v>
      </c>
      <c r="AL180">
        <v>3.438241042184611</v>
      </c>
      <c r="AM180">
        <v>65.11702429361108</v>
      </c>
      <c r="AN180">
        <f>(AP180 - AO180 + DI180*1E3/(8.314*(DK180+273.15)) * AR180/DH180 * AQ180) * DH180/(100*CV180) * 1000/(1000 - AP180)</f>
        <v>0</v>
      </c>
      <c r="AO180">
        <v>15.60051810921101</v>
      </c>
      <c r="AP180">
        <v>23.1247903030303</v>
      </c>
      <c r="AQ180">
        <v>-2.060123997515883E-06</v>
      </c>
      <c r="AR180">
        <v>88.44605130014408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417</v>
      </c>
      <c r="AY180" t="s">
        <v>417</v>
      </c>
      <c r="AZ180">
        <v>0</v>
      </c>
      <c r="BA180">
        <v>0</v>
      </c>
      <c r="BB180">
        <f>1-AZ180/BA180</f>
        <v>0</v>
      </c>
      <c r="BC180">
        <v>0</v>
      </c>
      <c r="BD180" t="s">
        <v>417</v>
      </c>
      <c r="BE180" t="s">
        <v>417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417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6</v>
      </c>
      <c r="CW180">
        <v>0.5</v>
      </c>
      <c r="CX180" t="s">
        <v>418</v>
      </c>
      <c r="CY180">
        <v>2</v>
      </c>
      <c r="CZ180" t="b">
        <v>1</v>
      </c>
      <c r="DA180">
        <v>1659115285.5</v>
      </c>
      <c r="DB180">
        <v>1019.09737037037</v>
      </c>
      <c r="DC180">
        <v>1094.87037037037</v>
      </c>
      <c r="DD180">
        <v>23.12977407407407</v>
      </c>
      <c r="DE180">
        <v>15.56352222222222</v>
      </c>
      <c r="DF180">
        <v>1022.823407407408</v>
      </c>
      <c r="DG180">
        <v>23.21164444444445</v>
      </c>
      <c r="DH180">
        <v>500.0611111111111</v>
      </c>
      <c r="DI180">
        <v>90.71955925925926</v>
      </c>
      <c r="DJ180">
        <v>0.09998612222222222</v>
      </c>
      <c r="DK180">
        <v>27.38318518518519</v>
      </c>
      <c r="DL180">
        <v>27.18614074074074</v>
      </c>
      <c r="DM180">
        <v>999.9000000000001</v>
      </c>
      <c r="DN180">
        <v>0</v>
      </c>
      <c r="DO180">
        <v>0</v>
      </c>
      <c r="DP180">
        <v>9987.033703703702</v>
      </c>
      <c r="DQ180">
        <v>0</v>
      </c>
      <c r="DR180">
        <v>7.475599999999998</v>
      </c>
      <c r="DS180">
        <v>-75.77309629629629</v>
      </c>
      <c r="DT180">
        <v>1043.227777777778</v>
      </c>
      <c r="DU180">
        <v>1112.18</v>
      </c>
      <c r="DV180">
        <v>7.566240370370371</v>
      </c>
      <c r="DW180">
        <v>1094.87037037037</v>
      </c>
      <c r="DX180">
        <v>15.56352222222222</v>
      </c>
      <c r="DY180">
        <v>2.098321481481481</v>
      </c>
      <c r="DZ180">
        <v>1.411916296296296</v>
      </c>
      <c r="EA180">
        <v>18.20644444444444</v>
      </c>
      <c r="EB180">
        <v>12.04618518518519</v>
      </c>
      <c r="EC180">
        <v>1999.984814814815</v>
      </c>
      <c r="ED180">
        <v>0.9799973333333334</v>
      </c>
      <c r="EE180">
        <v>0.02000236666666667</v>
      </c>
      <c r="EF180">
        <v>0</v>
      </c>
      <c r="EG180">
        <v>803.317</v>
      </c>
      <c r="EH180">
        <v>5.00097</v>
      </c>
      <c r="EI180">
        <v>16091.17777777778</v>
      </c>
      <c r="EJ180">
        <v>16707.42962962963</v>
      </c>
      <c r="EK180">
        <v>39.25</v>
      </c>
      <c r="EL180">
        <v>39.625</v>
      </c>
      <c r="EM180">
        <v>39.125</v>
      </c>
      <c r="EN180">
        <v>39.38188888888889</v>
      </c>
      <c r="EO180">
        <v>39.81199999999999</v>
      </c>
      <c r="EP180">
        <v>1955.074814814815</v>
      </c>
      <c r="EQ180">
        <v>39.9</v>
      </c>
      <c r="ER180">
        <v>0</v>
      </c>
      <c r="ES180">
        <v>1659115293.2</v>
      </c>
      <c r="ET180">
        <v>0</v>
      </c>
      <c r="EU180">
        <v>803.3252307692309</v>
      </c>
      <c r="EV180">
        <v>-6.92191452262654</v>
      </c>
      <c r="EW180">
        <v>-152.4512821651577</v>
      </c>
      <c r="EX180">
        <v>16090.73846153846</v>
      </c>
      <c r="EY180">
        <v>15</v>
      </c>
      <c r="EZ180">
        <v>0</v>
      </c>
      <c r="FA180" t="s">
        <v>419</v>
      </c>
      <c r="FB180">
        <v>1658962562</v>
      </c>
      <c r="FC180">
        <v>1658962559</v>
      </c>
      <c r="FD180">
        <v>0</v>
      </c>
      <c r="FE180">
        <v>0.025</v>
      </c>
      <c r="FF180">
        <v>-0.013</v>
      </c>
      <c r="FG180">
        <v>-1.97</v>
      </c>
      <c r="FH180">
        <v>-0.111</v>
      </c>
      <c r="FI180">
        <v>420</v>
      </c>
      <c r="FJ180">
        <v>18</v>
      </c>
      <c r="FK180">
        <v>0.6899999999999999</v>
      </c>
      <c r="FL180">
        <v>0.5</v>
      </c>
      <c r="FM180">
        <v>-75.7955</v>
      </c>
      <c r="FN180">
        <v>0.05291289198618819</v>
      </c>
      <c r="FO180">
        <v>0.101487387177409</v>
      </c>
      <c r="FP180">
        <v>1</v>
      </c>
      <c r="FQ180">
        <v>803.6816176470588</v>
      </c>
      <c r="FR180">
        <v>-7.475920551634756</v>
      </c>
      <c r="FS180">
        <v>0.773412035939215</v>
      </c>
      <c r="FT180">
        <v>0</v>
      </c>
      <c r="FU180">
        <v>7.586273902439025</v>
      </c>
      <c r="FV180">
        <v>-0.4517514982578353</v>
      </c>
      <c r="FW180">
        <v>0.04556280938885482</v>
      </c>
      <c r="FX180">
        <v>0</v>
      </c>
      <c r="FY180">
        <v>1</v>
      </c>
      <c r="FZ180">
        <v>3</v>
      </c>
      <c r="GA180" t="s">
        <v>426</v>
      </c>
      <c r="GB180">
        <v>2.98267</v>
      </c>
      <c r="GC180">
        <v>2.71545</v>
      </c>
      <c r="GD180">
        <v>0.178293</v>
      </c>
      <c r="GE180">
        <v>0.184094</v>
      </c>
      <c r="GF180">
        <v>0.104965</v>
      </c>
      <c r="GG180">
        <v>0.0779933</v>
      </c>
      <c r="GH180">
        <v>25996.9</v>
      </c>
      <c r="GI180">
        <v>25942.1</v>
      </c>
      <c r="GJ180">
        <v>29406.1</v>
      </c>
      <c r="GK180">
        <v>29406.3</v>
      </c>
      <c r="GL180">
        <v>34858.8</v>
      </c>
      <c r="GM180">
        <v>36047.6</v>
      </c>
      <c r="GN180">
        <v>41413</v>
      </c>
      <c r="GO180">
        <v>41899.2</v>
      </c>
      <c r="GP180">
        <v>1.95945</v>
      </c>
      <c r="GQ180">
        <v>1.90368</v>
      </c>
      <c r="GR180">
        <v>0.0932217</v>
      </c>
      <c r="GS180">
        <v>0</v>
      </c>
      <c r="GT180">
        <v>25.6646</v>
      </c>
      <c r="GU180">
        <v>999.9</v>
      </c>
      <c r="GV180">
        <v>42.3</v>
      </c>
      <c r="GW180">
        <v>30.3</v>
      </c>
      <c r="GX180">
        <v>20.211</v>
      </c>
      <c r="GY180">
        <v>63.7928</v>
      </c>
      <c r="GZ180">
        <v>33.1931</v>
      </c>
      <c r="HA180">
        <v>1</v>
      </c>
      <c r="HB180">
        <v>-0.0332571</v>
      </c>
      <c r="HC180">
        <v>0.583954</v>
      </c>
      <c r="HD180">
        <v>20.3839</v>
      </c>
      <c r="HE180">
        <v>5.21729</v>
      </c>
      <c r="HF180">
        <v>12.0099</v>
      </c>
      <c r="HG180">
        <v>4.98905</v>
      </c>
      <c r="HH180">
        <v>3.28848</v>
      </c>
      <c r="HI180">
        <v>9999</v>
      </c>
      <c r="HJ180">
        <v>9999</v>
      </c>
      <c r="HK180">
        <v>9999</v>
      </c>
      <c r="HL180">
        <v>173.1</v>
      </c>
      <c r="HM180">
        <v>1.86716</v>
      </c>
      <c r="HN180">
        <v>1.86616</v>
      </c>
      <c r="HO180">
        <v>1.86569</v>
      </c>
      <c r="HP180">
        <v>1.86556</v>
      </c>
      <c r="HQ180">
        <v>1.86738</v>
      </c>
      <c r="HR180">
        <v>1.86991</v>
      </c>
      <c r="HS180">
        <v>1.86859</v>
      </c>
      <c r="HT180">
        <v>1.87001</v>
      </c>
      <c r="HU180">
        <v>0</v>
      </c>
      <c r="HV180">
        <v>0</v>
      </c>
      <c r="HW180">
        <v>0</v>
      </c>
      <c r="HX180">
        <v>0</v>
      </c>
      <c r="HY180" t="s">
        <v>421</v>
      </c>
      <c r="HZ180" t="s">
        <v>422</v>
      </c>
      <c r="IA180" t="s">
        <v>423</v>
      </c>
      <c r="IB180" t="s">
        <v>423</v>
      </c>
      <c r="IC180" t="s">
        <v>423</v>
      </c>
      <c r="ID180" t="s">
        <v>423</v>
      </c>
      <c r="IE180">
        <v>0</v>
      </c>
      <c r="IF180">
        <v>100</v>
      </c>
      <c r="IG180">
        <v>100</v>
      </c>
      <c r="IH180">
        <v>-3.77</v>
      </c>
      <c r="II180">
        <v>-0.082</v>
      </c>
      <c r="IJ180">
        <v>-1.577111384215205</v>
      </c>
      <c r="IK180">
        <v>-0.002609718516926934</v>
      </c>
      <c r="IL180">
        <v>7.477057286243006E-07</v>
      </c>
      <c r="IM180">
        <v>-2.446628426827821E-10</v>
      </c>
      <c r="IN180">
        <v>-0.2036813970316619</v>
      </c>
      <c r="IO180">
        <v>-0.007460779758470672</v>
      </c>
      <c r="IP180">
        <v>0.0009378809001863145</v>
      </c>
      <c r="IQ180">
        <v>-1.681860573090938E-05</v>
      </c>
      <c r="IR180">
        <v>18</v>
      </c>
      <c r="IS180">
        <v>2242</v>
      </c>
      <c r="IT180">
        <v>1</v>
      </c>
      <c r="IU180">
        <v>24</v>
      </c>
      <c r="IV180">
        <v>2545.5</v>
      </c>
      <c r="IW180">
        <v>2545.6</v>
      </c>
      <c r="IX180">
        <v>2.30347</v>
      </c>
      <c r="IY180">
        <v>2.19849</v>
      </c>
      <c r="IZ180">
        <v>1.39648</v>
      </c>
      <c r="JA180">
        <v>2.33887</v>
      </c>
      <c r="JB180">
        <v>1.49536</v>
      </c>
      <c r="JC180">
        <v>2.3999</v>
      </c>
      <c r="JD180">
        <v>34.5549</v>
      </c>
      <c r="JE180">
        <v>14.491</v>
      </c>
      <c r="JF180">
        <v>18</v>
      </c>
      <c r="JG180">
        <v>523.692</v>
      </c>
      <c r="JH180">
        <v>443.526</v>
      </c>
      <c r="JI180">
        <v>25.0001</v>
      </c>
      <c r="JJ180">
        <v>26.9251</v>
      </c>
      <c r="JK180">
        <v>30</v>
      </c>
      <c r="JL180">
        <v>26.8765</v>
      </c>
      <c r="JM180">
        <v>26.8135</v>
      </c>
      <c r="JN180">
        <v>46.1037</v>
      </c>
      <c r="JO180">
        <v>21.5191</v>
      </c>
      <c r="JP180">
        <v>27.1854</v>
      </c>
      <c r="JQ180">
        <v>25</v>
      </c>
      <c r="JR180">
        <v>1142.48</v>
      </c>
      <c r="JS180">
        <v>15.7214</v>
      </c>
      <c r="JT180">
        <v>100.548</v>
      </c>
      <c r="JU180">
        <v>100.633</v>
      </c>
    </row>
    <row r="181" spans="1:281">
      <c r="A181">
        <v>165</v>
      </c>
      <c r="B181">
        <v>1659115298</v>
      </c>
      <c r="C181">
        <v>2939.900000095367</v>
      </c>
      <c r="D181" t="s">
        <v>754</v>
      </c>
      <c r="E181" t="s">
        <v>755</v>
      </c>
      <c r="F181">
        <v>5</v>
      </c>
      <c r="G181" t="s">
        <v>619</v>
      </c>
      <c r="H181" t="s">
        <v>416</v>
      </c>
      <c r="I181">
        <v>1659115290.214286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1145.543968651026</v>
      </c>
      <c r="AK181">
        <v>1084.485393939394</v>
      </c>
      <c r="AL181">
        <v>3.452486455126597</v>
      </c>
      <c r="AM181">
        <v>65.11702429361108</v>
      </c>
      <c r="AN181">
        <f>(AP181 - AO181 + DI181*1E3/(8.314*(DK181+273.15)) * AR181/DH181 * AQ181) * DH181/(100*CV181) * 1000/(1000 - AP181)</f>
        <v>0</v>
      </c>
      <c r="AO181">
        <v>15.62833053364196</v>
      </c>
      <c r="AP181">
        <v>23.11726727272727</v>
      </c>
      <c r="AQ181">
        <v>-2.091044350623708E-05</v>
      </c>
      <c r="AR181">
        <v>88.44605130014408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417</v>
      </c>
      <c r="AY181" t="s">
        <v>417</v>
      </c>
      <c r="AZ181">
        <v>0</v>
      </c>
      <c r="BA181">
        <v>0</v>
      </c>
      <c r="BB181">
        <f>1-AZ181/BA181</f>
        <v>0</v>
      </c>
      <c r="BC181">
        <v>0</v>
      </c>
      <c r="BD181" t="s">
        <v>417</v>
      </c>
      <c r="BE181" t="s">
        <v>417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417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6</v>
      </c>
      <c r="CW181">
        <v>0.5</v>
      </c>
      <c r="CX181" t="s">
        <v>418</v>
      </c>
      <c r="CY181">
        <v>2</v>
      </c>
      <c r="CZ181" t="b">
        <v>1</v>
      </c>
      <c r="DA181">
        <v>1659115290.214286</v>
      </c>
      <c r="DB181">
        <v>1034.903928571428</v>
      </c>
      <c r="DC181">
        <v>1110.756428571429</v>
      </c>
      <c r="DD181">
        <v>23.1251</v>
      </c>
      <c r="DE181">
        <v>15.59666785714286</v>
      </c>
      <c r="DF181">
        <v>1038.657857142857</v>
      </c>
      <c r="DG181">
        <v>23.20701785714285</v>
      </c>
      <c r="DH181">
        <v>500.0709642857142</v>
      </c>
      <c r="DI181">
        <v>90.71902857142857</v>
      </c>
      <c r="DJ181">
        <v>0.09997924999999998</v>
      </c>
      <c r="DK181">
        <v>27.3831</v>
      </c>
      <c r="DL181">
        <v>27.19007142857143</v>
      </c>
      <c r="DM181">
        <v>999.9000000000002</v>
      </c>
      <c r="DN181">
        <v>0</v>
      </c>
      <c r="DO181">
        <v>0</v>
      </c>
      <c r="DP181">
        <v>9987.698571428571</v>
      </c>
      <c r="DQ181">
        <v>0</v>
      </c>
      <c r="DR181">
        <v>7.475599999999998</v>
      </c>
      <c r="DS181">
        <v>-75.85376428571429</v>
      </c>
      <c r="DT181">
        <v>1059.402142857143</v>
      </c>
      <c r="DU181">
        <v>1128.355714285714</v>
      </c>
      <c r="DV181">
        <v>7.528424642857144</v>
      </c>
      <c r="DW181">
        <v>1110.756428571429</v>
      </c>
      <c r="DX181">
        <v>15.59666785714286</v>
      </c>
      <c r="DY181">
        <v>2.097886428571428</v>
      </c>
      <c r="DZ181">
        <v>1.414915714285714</v>
      </c>
      <c r="EA181">
        <v>18.20313928571428</v>
      </c>
      <c r="EB181">
        <v>12.07839642857143</v>
      </c>
      <c r="EC181">
        <v>1999.986428571429</v>
      </c>
      <c r="ED181">
        <v>0.9799974285714287</v>
      </c>
      <c r="EE181">
        <v>0.02000227142857143</v>
      </c>
      <c r="EF181">
        <v>0</v>
      </c>
      <c r="EG181">
        <v>802.7743214285714</v>
      </c>
      <c r="EH181">
        <v>5.00097</v>
      </c>
      <c r="EI181">
        <v>16079.34285714286</v>
      </c>
      <c r="EJ181">
        <v>16707.44642857143</v>
      </c>
      <c r="EK181">
        <v>39.25</v>
      </c>
      <c r="EL181">
        <v>39.62721428571428</v>
      </c>
      <c r="EM181">
        <v>39.13385714285715</v>
      </c>
      <c r="EN181">
        <v>39.39050000000001</v>
      </c>
      <c r="EO181">
        <v>39.81199999999999</v>
      </c>
      <c r="EP181">
        <v>1955.076428571428</v>
      </c>
      <c r="EQ181">
        <v>39.9</v>
      </c>
      <c r="ER181">
        <v>0</v>
      </c>
      <c r="ES181">
        <v>1659115298</v>
      </c>
      <c r="ET181">
        <v>0</v>
      </c>
      <c r="EU181">
        <v>802.7290384615384</v>
      </c>
      <c r="EV181">
        <v>-7.109162371519441</v>
      </c>
      <c r="EW181">
        <v>-147.6752134858681</v>
      </c>
      <c r="EX181">
        <v>16078.73461538461</v>
      </c>
      <c r="EY181">
        <v>15</v>
      </c>
      <c r="EZ181">
        <v>0</v>
      </c>
      <c r="FA181" t="s">
        <v>419</v>
      </c>
      <c r="FB181">
        <v>1658962562</v>
      </c>
      <c r="FC181">
        <v>1658962559</v>
      </c>
      <c r="FD181">
        <v>0</v>
      </c>
      <c r="FE181">
        <v>0.025</v>
      </c>
      <c r="FF181">
        <v>-0.013</v>
      </c>
      <c r="FG181">
        <v>-1.97</v>
      </c>
      <c r="FH181">
        <v>-0.111</v>
      </c>
      <c r="FI181">
        <v>420</v>
      </c>
      <c r="FJ181">
        <v>18</v>
      </c>
      <c r="FK181">
        <v>0.6899999999999999</v>
      </c>
      <c r="FL181">
        <v>0.5</v>
      </c>
      <c r="FM181">
        <v>-75.81041707317074</v>
      </c>
      <c r="FN181">
        <v>-0.6147303135889294</v>
      </c>
      <c r="FO181">
        <v>0.1132314894201768</v>
      </c>
      <c r="FP181">
        <v>0</v>
      </c>
      <c r="FQ181">
        <v>803.1872352941176</v>
      </c>
      <c r="FR181">
        <v>-7.253689834449381</v>
      </c>
      <c r="FS181">
        <v>0.7599071173437033</v>
      </c>
      <c r="FT181">
        <v>0</v>
      </c>
      <c r="FU181">
        <v>7.558736341463415</v>
      </c>
      <c r="FV181">
        <v>-0.4915785365853649</v>
      </c>
      <c r="FW181">
        <v>0.04892343743562536</v>
      </c>
      <c r="FX181">
        <v>0</v>
      </c>
      <c r="FY181">
        <v>0</v>
      </c>
      <c r="FZ181">
        <v>3</v>
      </c>
      <c r="GA181" t="s">
        <v>462</v>
      </c>
      <c r="GB181">
        <v>2.98254</v>
      </c>
      <c r="GC181">
        <v>2.71557</v>
      </c>
      <c r="GD181">
        <v>0.180124</v>
      </c>
      <c r="GE181">
        <v>0.185834</v>
      </c>
      <c r="GF181">
        <v>0.10494</v>
      </c>
      <c r="GG181">
        <v>0.07809290000000001</v>
      </c>
      <c r="GH181">
        <v>25938.7</v>
      </c>
      <c r="GI181">
        <v>25886.6</v>
      </c>
      <c r="GJ181">
        <v>29405.8</v>
      </c>
      <c r="GK181">
        <v>29406.1</v>
      </c>
      <c r="GL181">
        <v>34859.4</v>
      </c>
      <c r="GM181">
        <v>36043.4</v>
      </c>
      <c r="GN181">
        <v>41412.5</v>
      </c>
      <c r="GO181">
        <v>41898.9</v>
      </c>
      <c r="GP181">
        <v>1.95958</v>
      </c>
      <c r="GQ181">
        <v>1.90383</v>
      </c>
      <c r="GR181">
        <v>0.0935197</v>
      </c>
      <c r="GS181">
        <v>0</v>
      </c>
      <c r="GT181">
        <v>25.6628</v>
      </c>
      <c r="GU181">
        <v>999.9</v>
      </c>
      <c r="GV181">
        <v>42.3</v>
      </c>
      <c r="GW181">
        <v>30.3</v>
      </c>
      <c r="GX181">
        <v>20.2098</v>
      </c>
      <c r="GY181">
        <v>63.9828</v>
      </c>
      <c r="GZ181">
        <v>33.6619</v>
      </c>
      <c r="HA181">
        <v>1</v>
      </c>
      <c r="HB181">
        <v>-0.0330158</v>
      </c>
      <c r="HC181">
        <v>0.584477</v>
      </c>
      <c r="HD181">
        <v>20.3839</v>
      </c>
      <c r="HE181">
        <v>5.21729</v>
      </c>
      <c r="HF181">
        <v>12.0099</v>
      </c>
      <c r="HG181">
        <v>4.98915</v>
      </c>
      <c r="HH181">
        <v>3.28848</v>
      </c>
      <c r="HI181">
        <v>9999</v>
      </c>
      <c r="HJ181">
        <v>9999</v>
      </c>
      <c r="HK181">
        <v>9999</v>
      </c>
      <c r="HL181">
        <v>173.1</v>
      </c>
      <c r="HM181">
        <v>1.86715</v>
      </c>
      <c r="HN181">
        <v>1.86616</v>
      </c>
      <c r="HO181">
        <v>1.86568</v>
      </c>
      <c r="HP181">
        <v>1.86554</v>
      </c>
      <c r="HQ181">
        <v>1.86737</v>
      </c>
      <c r="HR181">
        <v>1.86987</v>
      </c>
      <c r="HS181">
        <v>1.86857</v>
      </c>
      <c r="HT181">
        <v>1.87</v>
      </c>
      <c r="HU181">
        <v>0</v>
      </c>
      <c r="HV181">
        <v>0</v>
      </c>
      <c r="HW181">
        <v>0</v>
      </c>
      <c r="HX181">
        <v>0</v>
      </c>
      <c r="HY181" t="s">
        <v>421</v>
      </c>
      <c r="HZ181" t="s">
        <v>422</v>
      </c>
      <c r="IA181" t="s">
        <v>423</v>
      </c>
      <c r="IB181" t="s">
        <v>423</v>
      </c>
      <c r="IC181" t="s">
        <v>423</v>
      </c>
      <c r="ID181" t="s">
        <v>423</v>
      </c>
      <c r="IE181">
        <v>0</v>
      </c>
      <c r="IF181">
        <v>100</v>
      </c>
      <c r="IG181">
        <v>100</v>
      </c>
      <c r="IH181">
        <v>-3.81</v>
      </c>
      <c r="II181">
        <v>-0.082</v>
      </c>
      <c r="IJ181">
        <v>-1.577111384215205</v>
      </c>
      <c r="IK181">
        <v>-0.002609718516926934</v>
      </c>
      <c r="IL181">
        <v>7.477057286243006E-07</v>
      </c>
      <c r="IM181">
        <v>-2.446628426827821E-10</v>
      </c>
      <c r="IN181">
        <v>-0.2036813970316619</v>
      </c>
      <c r="IO181">
        <v>-0.007460779758470672</v>
      </c>
      <c r="IP181">
        <v>0.0009378809001863145</v>
      </c>
      <c r="IQ181">
        <v>-1.681860573090938E-05</v>
      </c>
      <c r="IR181">
        <v>18</v>
      </c>
      <c r="IS181">
        <v>2242</v>
      </c>
      <c r="IT181">
        <v>1</v>
      </c>
      <c r="IU181">
        <v>24</v>
      </c>
      <c r="IV181">
        <v>2545.6</v>
      </c>
      <c r="IW181">
        <v>2545.7</v>
      </c>
      <c r="IX181">
        <v>2.33276</v>
      </c>
      <c r="IY181">
        <v>2.20337</v>
      </c>
      <c r="IZ181">
        <v>1.39648</v>
      </c>
      <c r="JA181">
        <v>2.33887</v>
      </c>
      <c r="JB181">
        <v>1.49536</v>
      </c>
      <c r="JC181">
        <v>2.323</v>
      </c>
      <c r="JD181">
        <v>34.5549</v>
      </c>
      <c r="JE181">
        <v>14.4648</v>
      </c>
      <c r="JF181">
        <v>18</v>
      </c>
      <c r="JG181">
        <v>523.775</v>
      </c>
      <c r="JH181">
        <v>443.618</v>
      </c>
      <c r="JI181">
        <v>25</v>
      </c>
      <c r="JJ181">
        <v>26.9265</v>
      </c>
      <c r="JK181">
        <v>30.0001</v>
      </c>
      <c r="JL181">
        <v>26.8765</v>
      </c>
      <c r="JM181">
        <v>26.8135</v>
      </c>
      <c r="JN181">
        <v>46.686</v>
      </c>
      <c r="JO181">
        <v>21.228</v>
      </c>
      <c r="JP181">
        <v>26.8082</v>
      </c>
      <c r="JQ181">
        <v>25</v>
      </c>
      <c r="JR181">
        <v>1155.84</v>
      </c>
      <c r="JS181">
        <v>15.7642</v>
      </c>
      <c r="JT181">
        <v>100.547</v>
      </c>
      <c r="JU181">
        <v>100.632</v>
      </c>
    </row>
    <row r="182" spans="1:281">
      <c r="A182">
        <v>166</v>
      </c>
      <c r="B182">
        <v>1659115303</v>
      </c>
      <c r="C182">
        <v>2944.900000095367</v>
      </c>
      <c r="D182" t="s">
        <v>756</v>
      </c>
      <c r="E182" t="s">
        <v>757</v>
      </c>
      <c r="F182">
        <v>5</v>
      </c>
      <c r="G182" t="s">
        <v>619</v>
      </c>
      <c r="H182" t="s">
        <v>416</v>
      </c>
      <c r="I182">
        <v>1659115295.5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1162.524859369893</v>
      </c>
      <c r="AK182">
        <v>1101.501878787878</v>
      </c>
      <c r="AL182">
        <v>3.404364033705065</v>
      </c>
      <c r="AM182">
        <v>65.11702429361108</v>
      </c>
      <c r="AN182">
        <f>(AP182 - AO182 + DI182*1E3/(8.314*(DK182+273.15)) * AR182/DH182 * AQ182) * DH182/(100*CV182) * 1000/(1000 - AP182)</f>
        <v>0</v>
      </c>
      <c r="AO182">
        <v>15.65260153159487</v>
      </c>
      <c r="AP182">
        <v>23.10980787878787</v>
      </c>
      <c r="AQ182">
        <v>-2.621291626897762E-05</v>
      </c>
      <c r="AR182">
        <v>88.44605130014408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417</v>
      </c>
      <c r="AY182" t="s">
        <v>417</v>
      </c>
      <c r="AZ182">
        <v>0</v>
      </c>
      <c r="BA182">
        <v>0</v>
      </c>
      <c r="BB182">
        <f>1-AZ182/BA182</f>
        <v>0</v>
      </c>
      <c r="BC182">
        <v>0</v>
      </c>
      <c r="BD182" t="s">
        <v>417</v>
      </c>
      <c r="BE182" t="s">
        <v>417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417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6</v>
      </c>
      <c r="CW182">
        <v>0.5</v>
      </c>
      <c r="CX182" t="s">
        <v>418</v>
      </c>
      <c r="CY182">
        <v>2</v>
      </c>
      <c r="CZ182" t="b">
        <v>1</v>
      </c>
      <c r="DA182">
        <v>1659115295.5</v>
      </c>
      <c r="DB182">
        <v>1052.638518518519</v>
      </c>
      <c r="DC182">
        <v>1128.505555555556</v>
      </c>
      <c r="DD182">
        <v>23.11988148148148</v>
      </c>
      <c r="DE182">
        <v>15.62881851851852</v>
      </c>
      <c r="DF182">
        <v>1056.424814814815</v>
      </c>
      <c r="DG182">
        <v>23.20184074074074</v>
      </c>
      <c r="DH182">
        <v>500.051037037037</v>
      </c>
      <c r="DI182">
        <v>90.71899629629631</v>
      </c>
      <c r="DJ182">
        <v>0.09995666666666667</v>
      </c>
      <c r="DK182">
        <v>27.38252222222222</v>
      </c>
      <c r="DL182">
        <v>27.19088518518518</v>
      </c>
      <c r="DM182">
        <v>999.9000000000001</v>
      </c>
      <c r="DN182">
        <v>0</v>
      </c>
      <c r="DO182">
        <v>0</v>
      </c>
      <c r="DP182">
        <v>9994.304074074073</v>
      </c>
      <c r="DQ182">
        <v>0</v>
      </c>
      <c r="DR182">
        <v>7.475599999999998</v>
      </c>
      <c r="DS182">
        <v>-75.86862222222223</v>
      </c>
      <c r="DT182">
        <v>1077.551111111111</v>
      </c>
      <c r="DU182">
        <v>1146.424074074074</v>
      </c>
      <c r="DV182">
        <v>7.491055555555556</v>
      </c>
      <c r="DW182">
        <v>1128.505555555556</v>
      </c>
      <c r="DX182">
        <v>15.62881851851852</v>
      </c>
      <c r="DY182">
        <v>2.097412592592593</v>
      </c>
      <c r="DZ182">
        <v>1.417831481481481</v>
      </c>
      <c r="EA182">
        <v>18.19954074074074</v>
      </c>
      <c r="EB182">
        <v>12.10967407407407</v>
      </c>
      <c r="EC182">
        <v>1999.97925925926</v>
      </c>
      <c r="ED182">
        <v>0.9799974444444445</v>
      </c>
      <c r="EE182">
        <v>0.02000225555555556</v>
      </c>
      <c r="EF182">
        <v>0</v>
      </c>
      <c r="EG182">
        <v>802.1515555555555</v>
      </c>
      <c r="EH182">
        <v>5.00097</v>
      </c>
      <c r="EI182">
        <v>16066.69259259259</v>
      </c>
      <c r="EJ182">
        <v>16707.38888888889</v>
      </c>
      <c r="EK182">
        <v>39.25</v>
      </c>
      <c r="EL182">
        <v>39.63188888888889</v>
      </c>
      <c r="EM182">
        <v>39.14107407407408</v>
      </c>
      <c r="EN182">
        <v>39.40255555555555</v>
      </c>
      <c r="EO182">
        <v>39.81199999999999</v>
      </c>
      <c r="EP182">
        <v>1955.069259259259</v>
      </c>
      <c r="EQ182">
        <v>39.9</v>
      </c>
      <c r="ER182">
        <v>0</v>
      </c>
      <c r="ES182">
        <v>1659115303.4</v>
      </c>
      <c r="ET182">
        <v>0</v>
      </c>
      <c r="EU182">
        <v>802.0571199999999</v>
      </c>
      <c r="EV182">
        <v>-7.221999980704283</v>
      </c>
      <c r="EW182">
        <v>-137.5692304746448</v>
      </c>
      <c r="EX182">
        <v>16065.284</v>
      </c>
      <c r="EY182">
        <v>15</v>
      </c>
      <c r="EZ182">
        <v>0</v>
      </c>
      <c r="FA182" t="s">
        <v>419</v>
      </c>
      <c r="FB182">
        <v>1658962562</v>
      </c>
      <c r="FC182">
        <v>1658962559</v>
      </c>
      <c r="FD182">
        <v>0</v>
      </c>
      <c r="FE182">
        <v>0.025</v>
      </c>
      <c r="FF182">
        <v>-0.013</v>
      </c>
      <c r="FG182">
        <v>-1.97</v>
      </c>
      <c r="FH182">
        <v>-0.111</v>
      </c>
      <c r="FI182">
        <v>420</v>
      </c>
      <c r="FJ182">
        <v>18</v>
      </c>
      <c r="FK182">
        <v>0.6899999999999999</v>
      </c>
      <c r="FL182">
        <v>0.5</v>
      </c>
      <c r="FM182">
        <v>-75.8611525</v>
      </c>
      <c r="FN182">
        <v>-0.2584604127578393</v>
      </c>
      <c r="FO182">
        <v>0.07588667204292186</v>
      </c>
      <c r="FP182">
        <v>1</v>
      </c>
      <c r="FQ182">
        <v>802.5198823529412</v>
      </c>
      <c r="FR182">
        <v>-7.265362868767602</v>
      </c>
      <c r="FS182">
        <v>0.7592170411489232</v>
      </c>
      <c r="FT182">
        <v>0</v>
      </c>
      <c r="FU182">
        <v>7.514926249999999</v>
      </c>
      <c r="FV182">
        <v>-0.4269457035647307</v>
      </c>
      <c r="FW182">
        <v>0.04176499106234195</v>
      </c>
      <c r="FX182">
        <v>0</v>
      </c>
      <c r="FY182">
        <v>1</v>
      </c>
      <c r="FZ182">
        <v>3</v>
      </c>
      <c r="GA182" t="s">
        <v>426</v>
      </c>
      <c r="GB182">
        <v>2.98273</v>
      </c>
      <c r="GC182">
        <v>2.71558</v>
      </c>
      <c r="GD182">
        <v>0.181912</v>
      </c>
      <c r="GE182">
        <v>0.187553</v>
      </c>
      <c r="GF182">
        <v>0.104911</v>
      </c>
      <c r="GG182">
        <v>0.07812040000000001</v>
      </c>
      <c r="GH182">
        <v>25881.8</v>
      </c>
      <c r="GI182">
        <v>25832.1</v>
      </c>
      <c r="GJ182">
        <v>29405.4</v>
      </c>
      <c r="GK182">
        <v>29406.3</v>
      </c>
      <c r="GL182">
        <v>34860.2</v>
      </c>
      <c r="GM182">
        <v>36042.7</v>
      </c>
      <c r="GN182">
        <v>41412.1</v>
      </c>
      <c r="GO182">
        <v>41899.3</v>
      </c>
      <c r="GP182">
        <v>1.95928</v>
      </c>
      <c r="GQ182">
        <v>1.90397</v>
      </c>
      <c r="GR182">
        <v>0.094384</v>
      </c>
      <c r="GS182">
        <v>0</v>
      </c>
      <c r="GT182">
        <v>25.6602</v>
      </c>
      <c r="GU182">
        <v>999.9</v>
      </c>
      <c r="GV182">
        <v>42.3</v>
      </c>
      <c r="GW182">
        <v>30.3</v>
      </c>
      <c r="GX182">
        <v>20.211</v>
      </c>
      <c r="GY182">
        <v>63.3329</v>
      </c>
      <c r="GZ182">
        <v>33.117</v>
      </c>
      <c r="HA182">
        <v>1</v>
      </c>
      <c r="HB182">
        <v>-0.0332368</v>
      </c>
      <c r="HC182">
        <v>0.583268</v>
      </c>
      <c r="HD182">
        <v>20.3839</v>
      </c>
      <c r="HE182">
        <v>5.21729</v>
      </c>
      <c r="HF182">
        <v>12.0099</v>
      </c>
      <c r="HG182">
        <v>4.989</v>
      </c>
      <c r="HH182">
        <v>3.2885</v>
      </c>
      <c r="HI182">
        <v>9999</v>
      </c>
      <c r="HJ182">
        <v>9999</v>
      </c>
      <c r="HK182">
        <v>9999</v>
      </c>
      <c r="HL182">
        <v>173.1</v>
      </c>
      <c r="HM182">
        <v>1.86717</v>
      </c>
      <c r="HN182">
        <v>1.86616</v>
      </c>
      <c r="HO182">
        <v>1.86569</v>
      </c>
      <c r="HP182">
        <v>1.86554</v>
      </c>
      <c r="HQ182">
        <v>1.86739</v>
      </c>
      <c r="HR182">
        <v>1.8699</v>
      </c>
      <c r="HS182">
        <v>1.86857</v>
      </c>
      <c r="HT182">
        <v>1.87</v>
      </c>
      <c r="HU182">
        <v>0</v>
      </c>
      <c r="HV182">
        <v>0</v>
      </c>
      <c r="HW182">
        <v>0</v>
      </c>
      <c r="HX182">
        <v>0</v>
      </c>
      <c r="HY182" t="s">
        <v>421</v>
      </c>
      <c r="HZ182" t="s">
        <v>422</v>
      </c>
      <c r="IA182" t="s">
        <v>423</v>
      </c>
      <c r="IB182" t="s">
        <v>423</v>
      </c>
      <c r="IC182" t="s">
        <v>423</v>
      </c>
      <c r="ID182" t="s">
        <v>423</v>
      </c>
      <c r="IE182">
        <v>0</v>
      </c>
      <c r="IF182">
        <v>100</v>
      </c>
      <c r="IG182">
        <v>100</v>
      </c>
      <c r="IH182">
        <v>-3.84</v>
      </c>
      <c r="II182">
        <v>-0.08210000000000001</v>
      </c>
      <c r="IJ182">
        <v>-1.577111384215205</v>
      </c>
      <c r="IK182">
        <v>-0.002609718516926934</v>
      </c>
      <c r="IL182">
        <v>7.477057286243006E-07</v>
      </c>
      <c r="IM182">
        <v>-2.446628426827821E-10</v>
      </c>
      <c r="IN182">
        <v>-0.2036813970316619</v>
      </c>
      <c r="IO182">
        <v>-0.007460779758470672</v>
      </c>
      <c r="IP182">
        <v>0.0009378809001863145</v>
      </c>
      <c r="IQ182">
        <v>-1.681860573090938E-05</v>
      </c>
      <c r="IR182">
        <v>18</v>
      </c>
      <c r="IS182">
        <v>2242</v>
      </c>
      <c r="IT182">
        <v>1</v>
      </c>
      <c r="IU182">
        <v>24</v>
      </c>
      <c r="IV182">
        <v>2545.7</v>
      </c>
      <c r="IW182">
        <v>2545.7</v>
      </c>
      <c r="IX182">
        <v>2.3584</v>
      </c>
      <c r="IY182">
        <v>2.20581</v>
      </c>
      <c r="IZ182">
        <v>1.39648</v>
      </c>
      <c r="JA182">
        <v>2.33887</v>
      </c>
      <c r="JB182">
        <v>1.49536</v>
      </c>
      <c r="JC182">
        <v>2.38403</v>
      </c>
      <c r="JD182">
        <v>34.5549</v>
      </c>
      <c r="JE182">
        <v>14.4823</v>
      </c>
      <c r="JF182">
        <v>18</v>
      </c>
      <c r="JG182">
        <v>523.577</v>
      </c>
      <c r="JH182">
        <v>443.709</v>
      </c>
      <c r="JI182">
        <v>24.9998</v>
      </c>
      <c r="JJ182">
        <v>26.9269</v>
      </c>
      <c r="JK182">
        <v>30</v>
      </c>
      <c r="JL182">
        <v>26.8765</v>
      </c>
      <c r="JM182">
        <v>26.8135</v>
      </c>
      <c r="JN182">
        <v>47.1886</v>
      </c>
      <c r="JO182">
        <v>20.6488</v>
      </c>
      <c r="JP182">
        <v>26.8082</v>
      </c>
      <c r="JQ182">
        <v>25</v>
      </c>
      <c r="JR182">
        <v>1175.87</v>
      </c>
      <c r="JS182">
        <v>15.8143</v>
      </c>
      <c r="JT182">
        <v>100.546</v>
      </c>
      <c r="JU182">
        <v>100.633</v>
      </c>
    </row>
    <row r="183" spans="1:281">
      <c r="A183">
        <v>167</v>
      </c>
      <c r="B183">
        <v>1659115308</v>
      </c>
      <c r="C183">
        <v>2949.900000095367</v>
      </c>
      <c r="D183" t="s">
        <v>758</v>
      </c>
      <c r="E183" t="s">
        <v>759</v>
      </c>
      <c r="F183">
        <v>5</v>
      </c>
      <c r="G183" t="s">
        <v>619</v>
      </c>
      <c r="H183" t="s">
        <v>416</v>
      </c>
      <c r="I183">
        <v>1659115300.214286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1179.562333345843</v>
      </c>
      <c r="AK183">
        <v>1118.626242424242</v>
      </c>
      <c r="AL183">
        <v>3.434613817404381</v>
      </c>
      <c r="AM183">
        <v>65.11702429361108</v>
      </c>
      <c r="AN183">
        <f>(AP183 - AO183 + DI183*1E3/(8.314*(DK183+273.15)) * AR183/DH183 * AQ183) * DH183/(100*CV183) * 1000/(1000 - AP183)</f>
        <v>0</v>
      </c>
      <c r="AO183">
        <v>15.67341784971916</v>
      </c>
      <c r="AP183">
        <v>23.09777757575756</v>
      </c>
      <c r="AQ183">
        <v>-0.0001026348874487766</v>
      </c>
      <c r="AR183">
        <v>88.44605130014408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417</v>
      </c>
      <c r="AY183" t="s">
        <v>417</v>
      </c>
      <c r="AZ183">
        <v>0</v>
      </c>
      <c r="BA183">
        <v>0</v>
      </c>
      <c r="BB183">
        <f>1-AZ183/BA183</f>
        <v>0</v>
      </c>
      <c r="BC183">
        <v>0</v>
      </c>
      <c r="BD183" t="s">
        <v>417</v>
      </c>
      <c r="BE183" t="s">
        <v>417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417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6</v>
      </c>
      <c r="CW183">
        <v>0.5</v>
      </c>
      <c r="CX183" t="s">
        <v>418</v>
      </c>
      <c r="CY183">
        <v>2</v>
      </c>
      <c r="CZ183" t="b">
        <v>1</v>
      </c>
      <c r="DA183">
        <v>1659115300.214286</v>
      </c>
      <c r="DB183">
        <v>1068.412857142857</v>
      </c>
      <c r="DC183">
        <v>1144.331071428571</v>
      </c>
      <c r="DD183">
        <v>23.11259285714285</v>
      </c>
      <c r="DE183">
        <v>15.65411785714286</v>
      </c>
      <c r="DF183">
        <v>1072.228214285714</v>
      </c>
      <c r="DG183">
        <v>23.19461428571429</v>
      </c>
      <c r="DH183">
        <v>500.0732857142858</v>
      </c>
      <c r="DI183">
        <v>90.71915714285717</v>
      </c>
      <c r="DJ183">
        <v>0.0999959</v>
      </c>
      <c r="DK183">
        <v>27.381725</v>
      </c>
      <c r="DL183">
        <v>27.19841785714286</v>
      </c>
      <c r="DM183">
        <v>999.9000000000002</v>
      </c>
      <c r="DN183">
        <v>0</v>
      </c>
      <c r="DO183">
        <v>0</v>
      </c>
      <c r="DP183">
        <v>9999.685357142856</v>
      </c>
      <c r="DQ183">
        <v>0</v>
      </c>
      <c r="DR183">
        <v>7.475599999999998</v>
      </c>
      <c r="DS183">
        <v>-75.91930714285715</v>
      </c>
      <c r="DT183">
        <v>1093.690357142857</v>
      </c>
      <c r="DU183">
        <v>1162.530714285714</v>
      </c>
      <c r="DV183">
        <v>7.458471428571428</v>
      </c>
      <c r="DW183">
        <v>1144.331071428571</v>
      </c>
      <c r="DX183">
        <v>15.65411785714286</v>
      </c>
      <c r="DY183">
        <v>2.096755357142857</v>
      </c>
      <c r="DZ183">
        <v>1.420128214285714</v>
      </c>
      <c r="EA183">
        <v>18.19455357142857</v>
      </c>
      <c r="EB183">
        <v>12.13426428571428</v>
      </c>
      <c r="EC183">
        <v>1999.986071428572</v>
      </c>
      <c r="ED183">
        <v>0.9799975357142857</v>
      </c>
      <c r="EE183">
        <v>0.02000216428571429</v>
      </c>
      <c r="EF183">
        <v>0</v>
      </c>
      <c r="EG183">
        <v>801.5933571428571</v>
      </c>
      <c r="EH183">
        <v>5.00097</v>
      </c>
      <c r="EI183">
        <v>16056.09642857143</v>
      </c>
      <c r="EJ183">
        <v>16707.44285714286</v>
      </c>
      <c r="EK183">
        <v>39.25</v>
      </c>
      <c r="EL183">
        <v>39.63607142857143</v>
      </c>
      <c r="EM183">
        <v>39.14492857142857</v>
      </c>
      <c r="EN183">
        <v>39.41264285714284</v>
      </c>
      <c r="EO183">
        <v>39.81199999999999</v>
      </c>
      <c r="EP183">
        <v>1955.076071428571</v>
      </c>
      <c r="EQ183">
        <v>39.9</v>
      </c>
      <c r="ER183">
        <v>0</v>
      </c>
      <c r="ES183">
        <v>1659115308.2</v>
      </c>
      <c r="ET183">
        <v>0</v>
      </c>
      <c r="EU183">
        <v>801.48904</v>
      </c>
      <c r="EV183">
        <v>-6.846615381699801</v>
      </c>
      <c r="EW183">
        <v>-131.0846153436372</v>
      </c>
      <c r="EX183">
        <v>16054.276</v>
      </c>
      <c r="EY183">
        <v>15</v>
      </c>
      <c r="EZ183">
        <v>0</v>
      </c>
      <c r="FA183" t="s">
        <v>419</v>
      </c>
      <c r="FB183">
        <v>1658962562</v>
      </c>
      <c r="FC183">
        <v>1658962559</v>
      </c>
      <c r="FD183">
        <v>0</v>
      </c>
      <c r="FE183">
        <v>0.025</v>
      </c>
      <c r="FF183">
        <v>-0.013</v>
      </c>
      <c r="FG183">
        <v>-1.97</v>
      </c>
      <c r="FH183">
        <v>-0.111</v>
      </c>
      <c r="FI183">
        <v>420</v>
      </c>
      <c r="FJ183">
        <v>18</v>
      </c>
      <c r="FK183">
        <v>0.6899999999999999</v>
      </c>
      <c r="FL183">
        <v>0.5</v>
      </c>
      <c r="FM183">
        <v>-75.88270750000001</v>
      </c>
      <c r="FN183">
        <v>-0.6209482176358778</v>
      </c>
      <c r="FO183">
        <v>0.08375136532469217</v>
      </c>
      <c r="FP183">
        <v>0</v>
      </c>
      <c r="FQ183">
        <v>801.956588235294</v>
      </c>
      <c r="FR183">
        <v>-7.142184867939524</v>
      </c>
      <c r="FS183">
        <v>0.7531152992598327</v>
      </c>
      <c r="FT183">
        <v>0</v>
      </c>
      <c r="FU183">
        <v>7.478291250000001</v>
      </c>
      <c r="FV183">
        <v>-0.3868274296435285</v>
      </c>
      <c r="FW183">
        <v>0.03804952510791034</v>
      </c>
      <c r="FX183">
        <v>0</v>
      </c>
      <c r="FY183">
        <v>0</v>
      </c>
      <c r="FZ183">
        <v>3</v>
      </c>
      <c r="GA183" t="s">
        <v>462</v>
      </c>
      <c r="GB183">
        <v>2.98267</v>
      </c>
      <c r="GC183">
        <v>2.71572</v>
      </c>
      <c r="GD183">
        <v>0.183703</v>
      </c>
      <c r="GE183">
        <v>0.189254</v>
      </c>
      <c r="GF183">
        <v>0.104883</v>
      </c>
      <c r="GG183">
        <v>0.07838440000000001</v>
      </c>
      <c r="GH183">
        <v>25825</v>
      </c>
      <c r="GI183">
        <v>25777.8</v>
      </c>
      <c r="GJ183">
        <v>29405.2</v>
      </c>
      <c r="GK183">
        <v>29405.9</v>
      </c>
      <c r="GL183">
        <v>34861.1</v>
      </c>
      <c r="GM183">
        <v>36032.1</v>
      </c>
      <c r="GN183">
        <v>41411.8</v>
      </c>
      <c r="GO183">
        <v>41899.1</v>
      </c>
      <c r="GP183">
        <v>1.95925</v>
      </c>
      <c r="GQ183">
        <v>1.9039</v>
      </c>
      <c r="GR183">
        <v>0.0944585</v>
      </c>
      <c r="GS183">
        <v>0</v>
      </c>
      <c r="GT183">
        <v>25.6563</v>
      </c>
      <c r="GU183">
        <v>999.9</v>
      </c>
      <c r="GV183">
        <v>42.2</v>
      </c>
      <c r="GW183">
        <v>30.4</v>
      </c>
      <c r="GX183">
        <v>20.279</v>
      </c>
      <c r="GY183">
        <v>63.6429</v>
      </c>
      <c r="GZ183">
        <v>33.6178</v>
      </c>
      <c r="HA183">
        <v>1</v>
      </c>
      <c r="HB183">
        <v>-0.0329548</v>
      </c>
      <c r="HC183">
        <v>0.582162</v>
      </c>
      <c r="HD183">
        <v>20.384</v>
      </c>
      <c r="HE183">
        <v>5.21714</v>
      </c>
      <c r="HF183">
        <v>12.0099</v>
      </c>
      <c r="HG183">
        <v>4.9891</v>
      </c>
      <c r="HH183">
        <v>3.28845</v>
      </c>
      <c r="HI183">
        <v>9999</v>
      </c>
      <c r="HJ183">
        <v>9999</v>
      </c>
      <c r="HK183">
        <v>9999</v>
      </c>
      <c r="HL183">
        <v>173.1</v>
      </c>
      <c r="HM183">
        <v>1.86712</v>
      </c>
      <c r="HN183">
        <v>1.86616</v>
      </c>
      <c r="HO183">
        <v>1.86569</v>
      </c>
      <c r="HP183">
        <v>1.86555</v>
      </c>
      <c r="HQ183">
        <v>1.86737</v>
      </c>
      <c r="HR183">
        <v>1.86987</v>
      </c>
      <c r="HS183">
        <v>1.86857</v>
      </c>
      <c r="HT183">
        <v>1.86998</v>
      </c>
      <c r="HU183">
        <v>0</v>
      </c>
      <c r="HV183">
        <v>0</v>
      </c>
      <c r="HW183">
        <v>0</v>
      </c>
      <c r="HX183">
        <v>0</v>
      </c>
      <c r="HY183" t="s">
        <v>421</v>
      </c>
      <c r="HZ183" t="s">
        <v>422</v>
      </c>
      <c r="IA183" t="s">
        <v>423</v>
      </c>
      <c r="IB183" t="s">
        <v>423</v>
      </c>
      <c r="IC183" t="s">
        <v>423</v>
      </c>
      <c r="ID183" t="s">
        <v>423</v>
      </c>
      <c r="IE183">
        <v>0</v>
      </c>
      <c r="IF183">
        <v>100</v>
      </c>
      <c r="IG183">
        <v>100</v>
      </c>
      <c r="IH183">
        <v>-3.86</v>
      </c>
      <c r="II183">
        <v>-0.08210000000000001</v>
      </c>
      <c r="IJ183">
        <v>-1.577111384215205</v>
      </c>
      <c r="IK183">
        <v>-0.002609718516926934</v>
      </c>
      <c r="IL183">
        <v>7.477057286243006E-07</v>
      </c>
      <c r="IM183">
        <v>-2.446628426827821E-10</v>
      </c>
      <c r="IN183">
        <v>-0.2036813970316619</v>
      </c>
      <c r="IO183">
        <v>-0.007460779758470672</v>
      </c>
      <c r="IP183">
        <v>0.0009378809001863145</v>
      </c>
      <c r="IQ183">
        <v>-1.681860573090938E-05</v>
      </c>
      <c r="IR183">
        <v>18</v>
      </c>
      <c r="IS183">
        <v>2242</v>
      </c>
      <c r="IT183">
        <v>1</v>
      </c>
      <c r="IU183">
        <v>24</v>
      </c>
      <c r="IV183">
        <v>2545.8</v>
      </c>
      <c r="IW183">
        <v>2545.8</v>
      </c>
      <c r="IX183">
        <v>2.3877</v>
      </c>
      <c r="IY183">
        <v>2.20215</v>
      </c>
      <c r="IZ183">
        <v>1.39648</v>
      </c>
      <c r="JA183">
        <v>2.33765</v>
      </c>
      <c r="JB183">
        <v>1.49536</v>
      </c>
      <c r="JC183">
        <v>2.323</v>
      </c>
      <c r="JD183">
        <v>34.5549</v>
      </c>
      <c r="JE183">
        <v>14.4648</v>
      </c>
      <c r="JF183">
        <v>18</v>
      </c>
      <c r="JG183">
        <v>523.561</v>
      </c>
      <c r="JH183">
        <v>443.666</v>
      </c>
      <c r="JI183">
        <v>24.9998</v>
      </c>
      <c r="JJ183">
        <v>26.9271</v>
      </c>
      <c r="JK183">
        <v>30.0001</v>
      </c>
      <c r="JL183">
        <v>26.8765</v>
      </c>
      <c r="JM183">
        <v>26.8138</v>
      </c>
      <c r="JN183">
        <v>47.7741</v>
      </c>
      <c r="JO183">
        <v>20.3715</v>
      </c>
      <c r="JP183">
        <v>26.8082</v>
      </c>
      <c r="JQ183">
        <v>25</v>
      </c>
      <c r="JR183">
        <v>1189.32</v>
      </c>
      <c r="JS183">
        <v>15.8594</v>
      </c>
      <c r="JT183">
        <v>100.545</v>
      </c>
      <c r="JU183">
        <v>100.632</v>
      </c>
    </row>
    <row r="184" spans="1:281">
      <c r="A184">
        <v>168</v>
      </c>
      <c r="B184">
        <v>1659115313</v>
      </c>
      <c r="C184">
        <v>2954.900000095367</v>
      </c>
      <c r="D184" t="s">
        <v>760</v>
      </c>
      <c r="E184" t="s">
        <v>761</v>
      </c>
      <c r="F184">
        <v>5</v>
      </c>
      <c r="G184" t="s">
        <v>619</v>
      </c>
      <c r="H184" t="s">
        <v>416</v>
      </c>
      <c r="I184">
        <v>1659115305.5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1196.601833605171</v>
      </c>
      <c r="AK184">
        <v>1135.873696969697</v>
      </c>
      <c r="AL184">
        <v>3.43557209512304</v>
      </c>
      <c r="AM184">
        <v>65.11702429361108</v>
      </c>
      <c r="AN184">
        <f>(AP184 - AO184 + DI184*1E3/(8.314*(DK184+273.15)) * AR184/DH184 * AQ184) * DH184/(100*CV184) * 1000/(1000 - AP184)</f>
        <v>0</v>
      </c>
      <c r="AO184">
        <v>15.74752963212283</v>
      </c>
      <c r="AP184">
        <v>23.09716060606059</v>
      </c>
      <c r="AQ184">
        <v>9.017457210845807E-06</v>
      </c>
      <c r="AR184">
        <v>88.44605130014408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417</v>
      </c>
      <c r="AY184" t="s">
        <v>417</v>
      </c>
      <c r="AZ184">
        <v>0</v>
      </c>
      <c r="BA184">
        <v>0</v>
      </c>
      <c r="BB184">
        <f>1-AZ184/BA184</f>
        <v>0</v>
      </c>
      <c r="BC184">
        <v>0</v>
      </c>
      <c r="BD184" t="s">
        <v>417</v>
      </c>
      <c r="BE184" t="s">
        <v>417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417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6</v>
      </c>
      <c r="CW184">
        <v>0.5</v>
      </c>
      <c r="CX184" t="s">
        <v>418</v>
      </c>
      <c r="CY184">
        <v>2</v>
      </c>
      <c r="CZ184" t="b">
        <v>1</v>
      </c>
      <c r="DA184">
        <v>1659115305.5</v>
      </c>
      <c r="DB184">
        <v>1086.126296296296</v>
      </c>
      <c r="DC184">
        <v>1162.000740740741</v>
      </c>
      <c r="DD184">
        <v>23.10424074074074</v>
      </c>
      <c r="DE184">
        <v>15.69615555555556</v>
      </c>
      <c r="DF184">
        <v>1089.974814814815</v>
      </c>
      <c r="DG184">
        <v>23.18634074074074</v>
      </c>
      <c r="DH184">
        <v>500.0730740740741</v>
      </c>
      <c r="DI184">
        <v>90.71965925925923</v>
      </c>
      <c r="DJ184">
        <v>0.1000251518518519</v>
      </c>
      <c r="DK184">
        <v>27.3816037037037</v>
      </c>
      <c r="DL184">
        <v>27.2034</v>
      </c>
      <c r="DM184">
        <v>999.9000000000001</v>
      </c>
      <c r="DN184">
        <v>0</v>
      </c>
      <c r="DO184">
        <v>0</v>
      </c>
      <c r="DP184">
        <v>9998.701851851853</v>
      </c>
      <c r="DQ184">
        <v>0</v>
      </c>
      <c r="DR184">
        <v>7.475599999999998</v>
      </c>
      <c r="DS184">
        <v>-75.87465925925926</v>
      </c>
      <c r="DT184">
        <v>1111.814074074074</v>
      </c>
      <c r="DU184">
        <v>1180.531481481481</v>
      </c>
      <c r="DV184">
        <v>7.408072962962962</v>
      </c>
      <c r="DW184">
        <v>1162.000740740741</v>
      </c>
      <c r="DX184">
        <v>15.69615555555556</v>
      </c>
      <c r="DY184">
        <v>2.096008888888889</v>
      </c>
      <c r="DZ184">
        <v>1.42394962962963</v>
      </c>
      <c r="EA184">
        <v>18.18888148148148</v>
      </c>
      <c r="EB184">
        <v>12.17506666666667</v>
      </c>
      <c r="EC184">
        <v>1999.975185185185</v>
      </c>
      <c r="ED184">
        <v>0.9799974444444445</v>
      </c>
      <c r="EE184">
        <v>0.02000225555555556</v>
      </c>
      <c r="EF184">
        <v>0</v>
      </c>
      <c r="EG184">
        <v>801.0245185185184</v>
      </c>
      <c r="EH184">
        <v>5.00097</v>
      </c>
      <c r="EI184">
        <v>16044.40740740741</v>
      </c>
      <c r="EJ184">
        <v>16707.35185185185</v>
      </c>
      <c r="EK184">
        <v>39.25</v>
      </c>
      <c r="EL184">
        <v>39.64566666666666</v>
      </c>
      <c r="EM184">
        <v>39.14107407407408</v>
      </c>
      <c r="EN184">
        <v>39.41862962962963</v>
      </c>
      <c r="EO184">
        <v>39.81199999999999</v>
      </c>
      <c r="EP184">
        <v>1955.065185185185</v>
      </c>
      <c r="EQ184">
        <v>39.9</v>
      </c>
      <c r="ER184">
        <v>0</v>
      </c>
      <c r="ES184">
        <v>1659115313</v>
      </c>
      <c r="ET184">
        <v>0</v>
      </c>
      <c r="EU184">
        <v>801.0055199999999</v>
      </c>
      <c r="EV184">
        <v>-5.676692300759686</v>
      </c>
      <c r="EW184">
        <v>-131.6076921090297</v>
      </c>
      <c r="EX184">
        <v>16043.724</v>
      </c>
      <c r="EY184">
        <v>15</v>
      </c>
      <c r="EZ184">
        <v>0</v>
      </c>
      <c r="FA184" t="s">
        <v>419</v>
      </c>
      <c r="FB184">
        <v>1658962562</v>
      </c>
      <c r="FC184">
        <v>1658962559</v>
      </c>
      <c r="FD184">
        <v>0</v>
      </c>
      <c r="FE184">
        <v>0.025</v>
      </c>
      <c r="FF184">
        <v>-0.013</v>
      </c>
      <c r="FG184">
        <v>-1.97</v>
      </c>
      <c r="FH184">
        <v>-0.111</v>
      </c>
      <c r="FI184">
        <v>420</v>
      </c>
      <c r="FJ184">
        <v>18</v>
      </c>
      <c r="FK184">
        <v>0.6899999999999999</v>
      </c>
      <c r="FL184">
        <v>0.5</v>
      </c>
      <c r="FM184">
        <v>-75.88816097560976</v>
      </c>
      <c r="FN184">
        <v>0.3913609756097501</v>
      </c>
      <c r="FO184">
        <v>0.07170381449882865</v>
      </c>
      <c r="FP184">
        <v>1</v>
      </c>
      <c r="FQ184">
        <v>801.3650294117646</v>
      </c>
      <c r="FR184">
        <v>-6.573582879569279</v>
      </c>
      <c r="FS184">
        <v>0.684691278017884</v>
      </c>
      <c r="FT184">
        <v>0</v>
      </c>
      <c r="FU184">
        <v>7.433093658536586</v>
      </c>
      <c r="FV184">
        <v>-0.560952125435527</v>
      </c>
      <c r="FW184">
        <v>0.05691461095600719</v>
      </c>
      <c r="FX184">
        <v>0</v>
      </c>
      <c r="FY184">
        <v>1</v>
      </c>
      <c r="FZ184">
        <v>3</v>
      </c>
      <c r="GA184" t="s">
        <v>426</v>
      </c>
      <c r="GB184">
        <v>2.98277</v>
      </c>
      <c r="GC184">
        <v>2.71547</v>
      </c>
      <c r="GD184">
        <v>0.185485</v>
      </c>
      <c r="GE184">
        <v>0.190962</v>
      </c>
      <c r="GF184">
        <v>0.10488</v>
      </c>
      <c r="GG184">
        <v>0.0785782</v>
      </c>
      <c r="GH184">
        <v>25768.5</v>
      </c>
      <c r="GI184">
        <v>25723.9</v>
      </c>
      <c r="GJ184">
        <v>29405.1</v>
      </c>
      <c r="GK184">
        <v>29406.4</v>
      </c>
      <c r="GL184">
        <v>34861.1</v>
      </c>
      <c r="GM184">
        <v>36024.8</v>
      </c>
      <c r="GN184">
        <v>41411.6</v>
      </c>
      <c r="GO184">
        <v>41899.5</v>
      </c>
      <c r="GP184">
        <v>1.95928</v>
      </c>
      <c r="GQ184">
        <v>1.9041</v>
      </c>
      <c r="GR184">
        <v>0.0956506</v>
      </c>
      <c r="GS184">
        <v>0</v>
      </c>
      <c r="GT184">
        <v>25.6526</v>
      </c>
      <c r="GU184">
        <v>999.9</v>
      </c>
      <c r="GV184">
        <v>42.2</v>
      </c>
      <c r="GW184">
        <v>30.3</v>
      </c>
      <c r="GX184">
        <v>20.1609</v>
      </c>
      <c r="GY184">
        <v>63.7129</v>
      </c>
      <c r="GZ184">
        <v>33.0769</v>
      </c>
      <c r="HA184">
        <v>1</v>
      </c>
      <c r="HB184">
        <v>-0.033092</v>
      </c>
      <c r="HC184">
        <v>0.5814</v>
      </c>
      <c r="HD184">
        <v>20.3839</v>
      </c>
      <c r="HE184">
        <v>5.21789</v>
      </c>
      <c r="HF184">
        <v>12.0099</v>
      </c>
      <c r="HG184">
        <v>4.98925</v>
      </c>
      <c r="HH184">
        <v>3.28863</v>
      </c>
      <c r="HI184">
        <v>9999</v>
      </c>
      <c r="HJ184">
        <v>9999</v>
      </c>
      <c r="HK184">
        <v>9999</v>
      </c>
      <c r="HL184">
        <v>173.1</v>
      </c>
      <c r="HM184">
        <v>1.86711</v>
      </c>
      <c r="HN184">
        <v>1.86615</v>
      </c>
      <c r="HO184">
        <v>1.86569</v>
      </c>
      <c r="HP184">
        <v>1.86554</v>
      </c>
      <c r="HQ184">
        <v>1.86737</v>
      </c>
      <c r="HR184">
        <v>1.86989</v>
      </c>
      <c r="HS184">
        <v>1.86856</v>
      </c>
      <c r="HT184">
        <v>1.86999</v>
      </c>
      <c r="HU184">
        <v>0</v>
      </c>
      <c r="HV184">
        <v>0</v>
      </c>
      <c r="HW184">
        <v>0</v>
      </c>
      <c r="HX184">
        <v>0</v>
      </c>
      <c r="HY184" t="s">
        <v>421</v>
      </c>
      <c r="HZ184" t="s">
        <v>422</v>
      </c>
      <c r="IA184" t="s">
        <v>423</v>
      </c>
      <c r="IB184" t="s">
        <v>423</v>
      </c>
      <c r="IC184" t="s">
        <v>423</v>
      </c>
      <c r="ID184" t="s">
        <v>423</v>
      </c>
      <c r="IE184">
        <v>0</v>
      </c>
      <c r="IF184">
        <v>100</v>
      </c>
      <c r="IG184">
        <v>100</v>
      </c>
      <c r="IH184">
        <v>-3.9</v>
      </c>
      <c r="II184">
        <v>-0.0822</v>
      </c>
      <c r="IJ184">
        <v>-1.577111384215205</v>
      </c>
      <c r="IK184">
        <v>-0.002609718516926934</v>
      </c>
      <c r="IL184">
        <v>7.477057286243006E-07</v>
      </c>
      <c r="IM184">
        <v>-2.446628426827821E-10</v>
      </c>
      <c r="IN184">
        <v>-0.2036813970316619</v>
      </c>
      <c r="IO184">
        <v>-0.007460779758470672</v>
      </c>
      <c r="IP184">
        <v>0.0009378809001863145</v>
      </c>
      <c r="IQ184">
        <v>-1.681860573090938E-05</v>
      </c>
      <c r="IR184">
        <v>18</v>
      </c>
      <c r="IS184">
        <v>2242</v>
      </c>
      <c r="IT184">
        <v>1</v>
      </c>
      <c r="IU184">
        <v>24</v>
      </c>
      <c r="IV184">
        <v>2545.8</v>
      </c>
      <c r="IW184">
        <v>2545.9</v>
      </c>
      <c r="IX184">
        <v>2.41211</v>
      </c>
      <c r="IY184">
        <v>2.20459</v>
      </c>
      <c r="IZ184">
        <v>1.39648</v>
      </c>
      <c r="JA184">
        <v>2.33887</v>
      </c>
      <c r="JB184">
        <v>1.49536</v>
      </c>
      <c r="JC184">
        <v>2.39014</v>
      </c>
      <c r="JD184">
        <v>34.5549</v>
      </c>
      <c r="JE184">
        <v>14.4735</v>
      </c>
      <c r="JF184">
        <v>18</v>
      </c>
      <c r="JG184">
        <v>523.577</v>
      </c>
      <c r="JH184">
        <v>443.804</v>
      </c>
      <c r="JI184">
        <v>24.9997</v>
      </c>
      <c r="JJ184">
        <v>26.9271</v>
      </c>
      <c r="JK184">
        <v>30.0001</v>
      </c>
      <c r="JL184">
        <v>26.8765</v>
      </c>
      <c r="JM184">
        <v>26.8157</v>
      </c>
      <c r="JN184">
        <v>48.2759</v>
      </c>
      <c r="JO184">
        <v>20.0656</v>
      </c>
      <c r="JP184">
        <v>26.8082</v>
      </c>
      <c r="JQ184">
        <v>25</v>
      </c>
      <c r="JR184">
        <v>1209.36</v>
      </c>
      <c r="JS184">
        <v>15.9018</v>
      </c>
      <c r="JT184">
        <v>100.545</v>
      </c>
      <c r="JU184">
        <v>100.633</v>
      </c>
    </row>
    <row r="185" spans="1:281">
      <c r="A185">
        <v>169</v>
      </c>
      <c r="B185">
        <v>1659115318</v>
      </c>
      <c r="C185">
        <v>2959.900000095367</v>
      </c>
      <c r="D185" t="s">
        <v>762</v>
      </c>
      <c r="E185" t="s">
        <v>763</v>
      </c>
      <c r="F185">
        <v>5</v>
      </c>
      <c r="G185" t="s">
        <v>619</v>
      </c>
      <c r="H185" t="s">
        <v>416</v>
      </c>
      <c r="I185">
        <v>1659115310.214286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1213.645986221527</v>
      </c>
      <c r="AK185">
        <v>1152.969696969697</v>
      </c>
      <c r="AL185">
        <v>3.426245032876179</v>
      </c>
      <c r="AM185">
        <v>65.11702429361108</v>
      </c>
      <c r="AN185">
        <f>(AP185 - AO185 + DI185*1E3/(8.314*(DK185+273.15)) * AR185/DH185 * AQ185) * DH185/(100*CV185) * 1000/(1000 - AP185)</f>
        <v>0</v>
      </c>
      <c r="AO185">
        <v>15.81374177987287</v>
      </c>
      <c r="AP185">
        <v>23.10957090909091</v>
      </c>
      <c r="AQ185">
        <v>3.60141342602891E-05</v>
      </c>
      <c r="AR185">
        <v>88.44605130014408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417</v>
      </c>
      <c r="AY185" t="s">
        <v>417</v>
      </c>
      <c r="AZ185">
        <v>0</v>
      </c>
      <c r="BA185">
        <v>0</v>
      </c>
      <c r="BB185">
        <f>1-AZ185/BA185</f>
        <v>0</v>
      </c>
      <c r="BC185">
        <v>0</v>
      </c>
      <c r="BD185" t="s">
        <v>417</v>
      </c>
      <c r="BE185" t="s">
        <v>417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417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6</v>
      </c>
      <c r="CW185">
        <v>0.5</v>
      </c>
      <c r="CX185" t="s">
        <v>418</v>
      </c>
      <c r="CY185">
        <v>2</v>
      </c>
      <c r="CZ185" t="b">
        <v>1</v>
      </c>
      <c r="DA185">
        <v>1659115310.214286</v>
      </c>
      <c r="DB185">
        <v>1101.916071428572</v>
      </c>
      <c r="DC185">
        <v>1177.765714285714</v>
      </c>
      <c r="DD185">
        <v>23.10108214285714</v>
      </c>
      <c r="DE185">
        <v>15.74811428571429</v>
      </c>
      <c r="DF185">
        <v>1105.795357142857</v>
      </c>
      <c r="DG185">
        <v>23.18320357142857</v>
      </c>
      <c r="DH185">
        <v>500.0734285714285</v>
      </c>
      <c r="DI185">
        <v>90.71946785714285</v>
      </c>
      <c r="DJ185">
        <v>0.09998807142857143</v>
      </c>
      <c r="DK185">
        <v>27.38173214285715</v>
      </c>
      <c r="DL185">
        <v>27.21047857142857</v>
      </c>
      <c r="DM185">
        <v>999.9000000000002</v>
      </c>
      <c r="DN185">
        <v>0</v>
      </c>
      <c r="DO185">
        <v>0</v>
      </c>
      <c r="DP185">
        <v>9997.812500000002</v>
      </c>
      <c r="DQ185">
        <v>0</v>
      </c>
      <c r="DR185">
        <v>7.475599999999998</v>
      </c>
      <c r="DS185">
        <v>-75.84978928571429</v>
      </c>
      <c r="DT185">
        <v>1127.973214285714</v>
      </c>
      <c r="DU185">
        <v>1196.611071428571</v>
      </c>
      <c r="DV185">
        <v>7.352955714285715</v>
      </c>
      <c r="DW185">
        <v>1177.765714285714</v>
      </c>
      <c r="DX185">
        <v>15.74811428571429</v>
      </c>
      <c r="DY185">
        <v>2.0957175</v>
      </c>
      <c r="DZ185">
        <v>1.42866</v>
      </c>
      <c r="EA185">
        <v>18.18666428571429</v>
      </c>
      <c r="EB185">
        <v>12.22521071428571</v>
      </c>
      <c r="EC185">
        <v>2000.011071428572</v>
      </c>
      <c r="ED185">
        <v>0.97999775</v>
      </c>
      <c r="EE185">
        <v>0.02000195</v>
      </c>
      <c r="EF185">
        <v>0</v>
      </c>
      <c r="EG185">
        <v>800.4972142857143</v>
      </c>
      <c r="EH185">
        <v>5.00097</v>
      </c>
      <c r="EI185">
        <v>16034.56428571429</v>
      </c>
      <c r="EJ185">
        <v>16707.64642857143</v>
      </c>
      <c r="EK185">
        <v>39.25</v>
      </c>
      <c r="EL185">
        <v>39.65599999999999</v>
      </c>
      <c r="EM185">
        <v>39.14935714285714</v>
      </c>
      <c r="EN185">
        <v>39.41928571428571</v>
      </c>
      <c r="EO185">
        <v>39.81199999999999</v>
      </c>
      <c r="EP185">
        <v>1955.101428571429</v>
      </c>
      <c r="EQ185">
        <v>39.90035714285715</v>
      </c>
      <c r="ER185">
        <v>0</v>
      </c>
      <c r="ES185">
        <v>1659115317.8</v>
      </c>
      <c r="ET185">
        <v>0</v>
      </c>
      <c r="EU185">
        <v>800.4549600000001</v>
      </c>
      <c r="EV185">
        <v>-6.209923086060537</v>
      </c>
      <c r="EW185">
        <v>-129.0384617684552</v>
      </c>
      <c r="EX185">
        <v>16033.532</v>
      </c>
      <c r="EY185">
        <v>15</v>
      </c>
      <c r="EZ185">
        <v>0</v>
      </c>
      <c r="FA185" t="s">
        <v>419</v>
      </c>
      <c r="FB185">
        <v>1658962562</v>
      </c>
      <c r="FC185">
        <v>1658962559</v>
      </c>
      <c r="FD185">
        <v>0</v>
      </c>
      <c r="FE185">
        <v>0.025</v>
      </c>
      <c r="FF185">
        <v>-0.013</v>
      </c>
      <c r="FG185">
        <v>-1.97</v>
      </c>
      <c r="FH185">
        <v>-0.111</v>
      </c>
      <c r="FI185">
        <v>420</v>
      </c>
      <c r="FJ185">
        <v>18</v>
      </c>
      <c r="FK185">
        <v>0.6899999999999999</v>
      </c>
      <c r="FL185">
        <v>0.5</v>
      </c>
      <c r="FM185">
        <v>-75.86002682926829</v>
      </c>
      <c r="FN185">
        <v>0.4207337979093516</v>
      </c>
      <c r="FO185">
        <v>0.07302881831565269</v>
      </c>
      <c r="FP185">
        <v>1</v>
      </c>
      <c r="FQ185">
        <v>800.8855294117648</v>
      </c>
      <c r="FR185">
        <v>-6.114102371809816</v>
      </c>
      <c r="FS185">
        <v>0.6420505402176458</v>
      </c>
      <c r="FT185">
        <v>0</v>
      </c>
      <c r="FU185">
        <v>7.392662682926829</v>
      </c>
      <c r="FV185">
        <v>-0.682214006968625</v>
      </c>
      <c r="FW185">
        <v>0.06833765487115948</v>
      </c>
      <c r="FX185">
        <v>0</v>
      </c>
      <c r="FY185">
        <v>1</v>
      </c>
      <c r="FZ185">
        <v>3</v>
      </c>
      <c r="GA185" t="s">
        <v>426</v>
      </c>
      <c r="GB185">
        <v>2.9826</v>
      </c>
      <c r="GC185">
        <v>2.71565</v>
      </c>
      <c r="GD185">
        <v>0.187237</v>
      </c>
      <c r="GE185">
        <v>0.192645</v>
      </c>
      <c r="GF185">
        <v>0.104916</v>
      </c>
      <c r="GG185">
        <v>0.0787895</v>
      </c>
      <c r="GH185">
        <v>25713.2</v>
      </c>
      <c r="GI185">
        <v>25670.4</v>
      </c>
      <c r="GJ185">
        <v>29405.2</v>
      </c>
      <c r="GK185">
        <v>29406.5</v>
      </c>
      <c r="GL185">
        <v>34859.9</v>
      </c>
      <c r="GM185">
        <v>36016.5</v>
      </c>
      <c r="GN185">
        <v>41411.7</v>
      </c>
      <c r="GO185">
        <v>41899.6</v>
      </c>
      <c r="GP185">
        <v>1.95933</v>
      </c>
      <c r="GQ185">
        <v>1.90405</v>
      </c>
      <c r="GR185">
        <v>0.09519610000000001</v>
      </c>
      <c r="GS185">
        <v>0</v>
      </c>
      <c r="GT185">
        <v>25.6483</v>
      </c>
      <c r="GU185">
        <v>999.9</v>
      </c>
      <c r="GV185">
        <v>42.2</v>
      </c>
      <c r="GW185">
        <v>30.4</v>
      </c>
      <c r="GX185">
        <v>20.2783</v>
      </c>
      <c r="GY185">
        <v>63.6029</v>
      </c>
      <c r="GZ185">
        <v>33.6258</v>
      </c>
      <c r="HA185">
        <v>1</v>
      </c>
      <c r="HB185">
        <v>-0.0330259</v>
      </c>
      <c r="HC185">
        <v>0.582026</v>
      </c>
      <c r="HD185">
        <v>20.3839</v>
      </c>
      <c r="HE185">
        <v>5.21714</v>
      </c>
      <c r="HF185">
        <v>12.0099</v>
      </c>
      <c r="HG185">
        <v>4.98895</v>
      </c>
      <c r="HH185">
        <v>3.28865</v>
      </c>
      <c r="HI185">
        <v>9999</v>
      </c>
      <c r="HJ185">
        <v>9999</v>
      </c>
      <c r="HK185">
        <v>9999</v>
      </c>
      <c r="HL185">
        <v>173.1</v>
      </c>
      <c r="HM185">
        <v>1.86712</v>
      </c>
      <c r="HN185">
        <v>1.86615</v>
      </c>
      <c r="HO185">
        <v>1.86569</v>
      </c>
      <c r="HP185">
        <v>1.86555</v>
      </c>
      <c r="HQ185">
        <v>1.86737</v>
      </c>
      <c r="HR185">
        <v>1.86988</v>
      </c>
      <c r="HS185">
        <v>1.86857</v>
      </c>
      <c r="HT185">
        <v>1.86997</v>
      </c>
      <c r="HU185">
        <v>0</v>
      </c>
      <c r="HV185">
        <v>0</v>
      </c>
      <c r="HW185">
        <v>0</v>
      </c>
      <c r="HX185">
        <v>0</v>
      </c>
      <c r="HY185" t="s">
        <v>421</v>
      </c>
      <c r="HZ185" t="s">
        <v>422</v>
      </c>
      <c r="IA185" t="s">
        <v>423</v>
      </c>
      <c r="IB185" t="s">
        <v>423</v>
      </c>
      <c r="IC185" t="s">
        <v>423</v>
      </c>
      <c r="ID185" t="s">
        <v>423</v>
      </c>
      <c r="IE185">
        <v>0</v>
      </c>
      <c r="IF185">
        <v>100</v>
      </c>
      <c r="IG185">
        <v>100</v>
      </c>
      <c r="IH185">
        <v>-3.92</v>
      </c>
      <c r="II185">
        <v>-0.08210000000000001</v>
      </c>
      <c r="IJ185">
        <v>-1.577111384215205</v>
      </c>
      <c r="IK185">
        <v>-0.002609718516926934</v>
      </c>
      <c r="IL185">
        <v>7.477057286243006E-07</v>
      </c>
      <c r="IM185">
        <v>-2.446628426827821E-10</v>
      </c>
      <c r="IN185">
        <v>-0.2036813970316619</v>
      </c>
      <c r="IO185">
        <v>-0.007460779758470672</v>
      </c>
      <c r="IP185">
        <v>0.0009378809001863145</v>
      </c>
      <c r="IQ185">
        <v>-1.681860573090938E-05</v>
      </c>
      <c r="IR185">
        <v>18</v>
      </c>
      <c r="IS185">
        <v>2242</v>
      </c>
      <c r="IT185">
        <v>1</v>
      </c>
      <c r="IU185">
        <v>24</v>
      </c>
      <c r="IV185">
        <v>2545.9</v>
      </c>
      <c r="IW185">
        <v>2546</v>
      </c>
      <c r="IX185">
        <v>2.44141</v>
      </c>
      <c r="IY185">
        <v>2.19482</v>
      </c>
      <c r="IZ185">
        <v>1.39648</v>
      </c>
      <c r="JA185">
        <v>2.33887</v>
      </c>
      <c r="JB185">
        <v>1.49536</v>
      </c>
      <c r="JC185">
        <v>2.35474</v>
      </c>
      <c r="JD185">
        <v>34.5549</v>
      </c>
      <c r="JE185">
        <v>14.4735</v>
      </c>
      <c r="JF185">
        <v>18</v>
      </c>
      <c r="JG185">
        <v>523.615</v>
      </c>
      <c r="JH185">
        <v>443.773</v>
      </c>
      <c r="JI185">
        <v>25</v>
      </c>
      <c r="JJ185">
        <v>26.9271</v>
      </c>
      <c r="JK185">
        <v>30.0001</v>
      </c>
      <c r="JL185">
        <v>26.8771</v>
      </c>
      <c r="JM185">
        <v>26.8157</v>
      </c>
      <c r="JN185">
        <v>48.8552</v>
      </c>
      <c r="JO185">
        <v>19.7949</v>
      </c>
      <c r="JP185">
        <v>26.8082</v>
      </c>
      <c r="JQ185">
        <v>25</v>
      </c>
      <c r="JR185">
        <v>1222.72</v>
      </c>
      <c r="JS185">
        <v>15.9333</v>
      </c>
      <c r="JT185">
        <v>100.545</v>
      </c>
      <c r="JU185">
        <v>100.634</v>
      </c>
    </row>
    <row r="186" spans="1:281">
      <c r="A186">
        <v>170</v>
      </c>
      <c r="B186">
        <v>1659115323</v>
      </c>
      <c r="C186">
        <v>2964.900000095367</v>
      </c>
      <c r="D186" t="s">
        <v>764</v>
      </c>
      <c r="E186" t="s">
        <v>765</v>
      </c>
      <c r="F186">
        <v>5</v>
      </c>
      <c r="G186" t="s">
        <v>619</v>
      </c>
      <c r="H186" t="s">
        <v>416</v>
      </c>
      <c r="I186">
        <v>1659115315.5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1230.971678891337</v>
      </c>
      <c r="AK186">
        <v>1170.079212121212</v>
      </c>
      <c r="AL186">
        <v>3.393689195622708</v>
      </c>
      <c r="AM186">
        <v>65.11702429361108</v>
      </c>
      <c r="AN186">
        <f>(AP186 - AO186 + DI186*1E3/(8.314*(DK186+273.15)) * AR186/DH186 * AQ186) * DH186/(100*CV186) * 1000/(1000 - AP186)</f>
        <v>0</v>
      </c>
      <c r="AO186">
        <v>15.85384806227627</v>
      </c>
      <c r="AP186">
        <v>23.11046909090908</v>
      </c>
      <c r="AQ186">
        <v>-5.296601070848529E-06</v>
      </c>
      <c r="AR186">
        <v>88.44605130014408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417</v>
      </c>
      <c r="AY186" t="s">
        <v>417</v>
      </c>
      <c r="AZ186">
        <v>0</v>
      </c>
      <c r="BA186">
        <v>0</v>
      </c>
      <c r="BB186">
        <f>1-AZ186/BA186</f>
        <v>0</v>
      </c>
      <c r="BC186">
        <v>0</v>
      </c>
      <c r="BD186" t="s">
        <v>417</v>
      </c>
      <c r="BE186" t="s">
        <v>417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417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6</v>
      </c>
      <c r="CW186">
        <v>0.5</v>
      </c>
      <c r="CX186" t="s">
        <v>418</v>
      </c>
      <c r="CY186">
        <v>2</v>
      </c>
      <c r="CZ186" t="b">
        <v>1</v>
      </c>
      <c r="DA186">
        <v>1659115315.5</v>
      </c>
      <c r="DB186">
        <v>1119.663333333333</v>
      </c>
      <c r="DC186">
        <v>1195.50962962963</v>
      </c>
      <c r="DD186">
        <v>23.10398888888888</v>
      </c>
      <c r="DE186">
        <v>15.81047777777778</v>
      </c>
      <c r="DF186">
        <v>1123.576296296296</v>
      </c>
      <c r="DG186">
        <v>23.1860962962963</v>
      </c>
      <c r="DH186">
        <v>500.0704444444444</v>
      </c>
      <c r="DI186">
        <v>90.71846296296297</v>
      </c>
      <c r="DJ186">
        <v>0.09998303703703704</v>
      </c>
      <c r="DK186">
        <v>27.38284444444444</v>
      </c>
      <c r="DL186">
        <v>27.21325185185185</v>
      </c>
      <c r="DM186">
        <v>999.9000000000001</v>
      </c>
      <c r="DN186">
        <v>0</v>
      </c>
      <c r="DO186">
        <v>0</v>
      </c>
      <c r="DP186">
        <v>9996.898888888889</v>
      </c>
      <c r="DQ186">
        <v>0</v>
      </c>
      <c r="DR186">
        <v>7.475599999999998</v>
      </c>
      <c r="DS186">
        <v>-75.84617777777778</v>
      </c>
      <c r="DT186">
        <v>1146.144074074074</v>
      </c>
      <c r="DU186">
        <v>1214.715185185185</v>
      </c>
      <c r="DV186">
        <v>7.293505185185184</v>
      </c>
      <c r="DW186">
        <v>1195.50962962963</v>
      </c>
      <c r="DX186">
        <v>15.81047777777778</v>
      </c>
      <c r="DY186">
        <v>2.095958888888889</v>
      </c>
      <c r="DZ186">
        <v>1.434301851851852</v>
      </c>
      <c r="EA186">
        <v>18.18848518518518</v>
      </c>
      <c r="EB186">
        <v>12.28517037037037</v>
      </c>
      <c r="EC186">
        <v>2000.001111111111</v>
      </c>
      <c r="ED186">
        <v>0.9799977777777777</v>
      </c>
      <c r="EE186">
        <v>0.02000192222222222</v>
      </c>
      <c r="EF186">
        <v>0</v>
      </c>
      <c r="EG186">
        <v>799.973037037037</v>
      </c>
      <c r="EH186">
        <v>5.00097</v>
      </c>
      <c r="EI186">
        <v>16023.07777777778</v>
      </c>
      <c r="EJ186">
        <v>16707.57407407407</v>
      </c>
      <c r="EK186">
        <v>39.25</v>
      </c>
      <c r="EL186">
        <v>39.66633333333333</v>
      </c>
      <c r="EM186">
        <v>39.15485185185185</v>
      </c>
      <c r="EN186">
        <v>39.42322222222222</v>
      </c>
      <c r="EO186">
        <v>39.81666666666666</v>
      </c>
      <c r="EP186">
        <v>1955.094444444444</v>
      </c>
      <c r="EQ186">
        <v>39.90037037037037</v>
      </c>
      <c r="ER186">
        <v>0</v>
      </c>
      <c r="ES186">
        <v>1659115323.2</v>
      </c>
      <c r="ET186">
        <v>0</v>
      </c>
      <c r="EU186">
        <v>799.9503076923077</v>
      </c>
      <c r="EV186">
        <v>-6.645743599176678</v>
      </c>
      <c r="EW186">
        <v>-124.895726629011</v>
      </c>
      <c r="EX186">
        <v>16022.6</v>
      </c>
      <c r="EY186">
        <v>15</v>
      </c>
      <c r="EZ186">
        <v>0</v>
      </c>
      <c r="FA186" t="s">
        <v>419</v>
      </c>
      <c r="FB186">
        <v>1658962562</v>
      </c>
      <c r="FC186">
        <v>1658962559</v>
      </c>
      <c r="FD186">
        <v>0</v>
      </c>
      <c r="FE186">
        <v>0.025</v>
      </c>
      <c r="FF186">
        <v>-0.013</v>
      </c>
      <c r="FG186">
        <v>-1.97</v>
      </c>
      <c r="FH186">
        <v>-0.111</v>
      </c>
      <c r="FI186">
        <v>420</v>
      </c>
      <c r="FJ186">
        <v>18</v>
      </c>
      <c r="FK186">
        <v>0.6899999999999999</v>
      </c>
      <c r="FL186">
        <v>0.5</v>
      </c>
      <c r="FM186">
        <v>-75.87008</v>
      </c>
      <c r="FN186">
        <v>0.03207804878045323</v>
      </c>
      <c r="FO186">
        <v>0.08120126292121332</v>
      </c>
      <c r="FP186">
        <v>1</v>
      </c>
      <c r="FQ186">
        <v>800.3138823529412</v>
      </c>
      <c r="FR186">
        <v>-6.550038197209649</v>
      </c>
      <c r="FS186">
        <v>0.6801075937675936</v>
      </c>
      <c r="FT186">
        <v>0</v>
      </c>
      <c r="FU186">
        <v>7.33298325</v>
      </c>
      <c r="FV186">
        <v>-0.6937770731707378</v>
      </c>
      <c r="FW186">
        <v>0.06756129078057564</v>
      </c>
      <c r="FX186">
        <v>0</v>
      </c>
      <c r="FY186">
        <v>1</v>
      </c>
      <c r="FZ186">
        <v>3</v>
      </c>
      <c r="GA186" t="s">
        <v>426</v>
      </c>
      <c r="GB186">
        <v>2.98255</v>
      </c>
      <c r="GC186">
        <v>2.71574</v>
      </c>
      <c r="GD186">
        <v>0.18898</v>
      </c>
      <c r="GE186">
        <v>0.194313</v>
      </c>
      <c r="GF186">
        <v>0.10492</v>
      </c>
      <c r="GG186">
        <v>0.07895190000000001</v>
      </c>
      <c r="GH186">
        <v>25658.2</v>
      </c>
      <c r="GI186">
        <v>25617.5</v>
      </c>
      <c r="GJ186">
        <v>29405.3</v>
      </c>
      <c r="GK186">
        <v>29406.6</v>
      </c>
      <c r="GL186">
        <v>34859.7</v>
      </c>
      <c r="GM186">
        <v>36010.2</v>
      </c>
      <c r="GN186">
        <v>41411.7</v>
      </c>
      <c r="GO186">
        <v>41899.6</v>
      </c>
      <c r="GP186">
        <v>1.959</v>
      </c>
      <c r="GQ186">
        <v>1.90422</v>
      </c>
      <c r="GR186">
        <v>0.09650739999999999</v>
      </c>
      <c r="GS186">
        <v>0</v>
      </c>
      <c r="GT186">
        <v>25.6445</v>
      </c>
      <c r="GU186">
        <v>999.9</v>
      </c>
      <c r="GV186">
        <v>42.2</v>
      </c>
      <c r="GW186">
        <v>30.4</v>
      </c>
      <c r="GX186">
        <v>20.2784</v>
      </c>
      <c r="GY186">
        <v>63.6729</v>
      </c>
      <c r="GZ186">
        <v>33.5377</v>
      </c>
      <c r="HA186">
        <v>1</v>
      </c>
      <c r="HB186">
        <v>-0.033346</v>
      </c>
      <c r="HC186">
        <v>0.582353</v>
      </c>
      <c r="HD186">
        <v>20.3839</v>
      </c>
      <c r="HE186">
        <v>5.21624</v>
      </c>
      <c r="HF186">
        <v>12.0099</v>
      </c>
      <c r="HG186">
        <v>4.9887</v>
      </c>
      <c r="HH186">
        <v>3.28863</v>
      </c>
      <c r="HI186">
        <v>9999</v>
      </c>
      <c r="HJ186">
        <v>9999</v>
      </c>
      <c r="HK186">
        <v>9999</v>
      </c>
      <c r="HL186">
        <v>173.1</v>
      </c>
      <c r="HM186">
        <v>1.86716</v>
      </c>
      <c r="HN186">
        <v>1.86615</v>
      </c>
      <c r="HO186">
        <v>1.86569</v>
      </c>
      <c r="HP186">
        <v>1.86555</v>
      </c>
      <c r="HQ186">
        <v>1.86737</v>
      </c>
      <c r="HR186">
        <v>1.86994</v>
      </c>
      <c r="HS186">
        <v>1.86858</v>
      </c>
      <c r="HT186">
        <v>1.87</v>
      </c>
      <c r="HU186">
        <v>0</v>
      </c>
      <c r="HV186">
        <v>0</v>
      </c>
      <c r="HW186">
        <v>0</v>
      </c>
      <c r="HX186">
        <v>0</v>
      </c>
      <c r="HY186" t="s">
        <v>421</v>
      </c>
      <c r="HZ186" t="s">
        <v>422</v>
      </c>
      <c r="IA186" t="s">
        <v>423</v>
      </c>
      <c r="IB186" t="s">
        <v>423</v>
      </c>
      <c r="IC186" t="s">
        <v>423</v>
      </c>
      <c r="ID186" t="s">
        <v>423</v>
      </c>
      <c r="IE186">
        <v>0</v>
      </c>
      <c r="IF186">
        <v>100</v>
      </c>
      <c r="IG186">
        <v>100</v>
      </c>
      <c r="IH186">
        <v>-3.95</v>
      </c>
      <c r="II186">
        <v>-0.08210000000000001</v>
      </c>
      <c r="IJ186">
        <v>-1.577111384215205</v>
      </c>
      <c r="IK186">
        <v>-0.002609718516926934</v>
      </c>
      <c r="IL186">
        <v>7.477057286243006E-07</v>
      </c>
      <c r="IM186">
        <v>-2.446628426827821E-10</v>
      </c>
      <c r="IN186">
        <v>-0.2036813970316619</v>
      </c>
      <c r="IO186">
        <v>-0.007460779758470672</v>
      </c>
      <c r="IP186">
        <v>0.0009378809001863145</v>
      </c>
      <c r="IQ186">
        <v>-1.681860573090938E-05</v>
      </c>
      <c r="IR186">
        <v>18</v>
      </c>
      <c r="IS186">
        <v>2242</v>
      </c>
      <c r="IT186">
        <v>1</v>
      </c>
      <c r="IU186">
        <v>24</v>
      </c>
      <c r="IV186">
        <v>2546</v>
      </c>
      <c r="IW186">
        <v>2546.1</v>
      </c>
      <c r="IX186">
        <v>2.46582</v>
      </c>
      <c r="IY186">
        <v>2.20215</v>
      </c>
      <c r="IZ186">
        <v>1.39648</v>
      </c>
      <c r="JA186">
        <v>2.33765</v>
      </c>
      <c r="JB186">
        <v>1.49536</v>
      </c>
      <c r="JC186">
        <v>2.37427</v>
      </c>
      <c r="JD186">
        <v>34.5549</v>
      </c>
      <c r="JE186">
        <v>14.4823</v>
      </c>
      <c r="JF186">
        <v>18</v>
      </c>
      <c r="JG186">
        <v>523.4160000000001</v>
      </c>
      <c r="JH186">
        <v>443.88</v>
      </c>
      <c r="JI186">
        <v>24.9999</v>
      </c>
      <c r="JJ186">
        <v>26.9271</v>
      </c>
      <c r="JK186">
        <v>30.0001</v>
      </c>
      <c r="JL186">
        <v>26.8788</v>
      </c>
      <c r="JM186">
        <v>26.8157</v>
      </c>
      <c r="JN186">
        <v>49.3535</v>
      </c>
      <c r="JO186">
        <v>19.7949</v>
      </c>
      <c r="JP186">
        <v>26.8082</v>
      </c>
      <c r="JQ186">
        <v>25</v>
      </c>
      <c r="JR186">
        <v>1242.79</v>
      </c>
      <c r="JS186">
        <v>15.9711</v>
      </c>
      <c r="JT186">
        <v>100.545</v>
      </c>
      <c r="JU186">
        <v>100.634</v>
      </c>
    </row>
    <row r="187" spans="1:281">
      <c r="A187">
        <v>171</v>
      </c>
      <c r="B187">
        <v>1659115328</v>
      </c>
      <c r="C187">
        <v>2969.900000095367</v>
      </c>
      <c r="D187" t="s">
        <v>766</v>
      </c>
      <c r="E187" t="s">
        <v>767</v>
      </c>
      <c r="F187">
        <v>5</v>
      </c>
      <c r="G187" t="s">
        <v>619</v>
      </c>
      <c r="H187" t="s">
        <v>416</v>
      </c>
      <c r="I187">
        <v>1659115320.214286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1247.698060758163</v>
      </c>
      <c r="AK187">
        <v>1187.263757575757</v>
      </c>
      <c r="AL187">
        <v>3.441393403846406</v>
      </c>
      <c r="AM187">
        <v>65.11702429361108</v>
      </c>
      <c r="AN187">
        <f>(AP187 - AO187 + DI187*1E3/(8.314*(DK187+273.15)) * AR187/DH187 * AQ187) * DH187/(100*CV187) * 1000/(1000 - AP187)</f>
        <v>0</v>
      </c>
      <c r="AO187">
        <v>15.88765227749972</v>
      </c>
      <c r="AP187">
        <v>23.10466303030303</v>
      </c>
      <c r="AQ187">
        <v>-2.380832229064084E-05</v>
      </c>
      <c r="AR187">
        <v>88.44605130014408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417</v>
      </c>
      <c r="AY187" t="s">
        <v>417</v>
      </c>
      <c r="AZ187">
        <v>0</v>
      </c>
      <c r="BA187">
        <v>0</v>
      </c>
      <c r="BB187">
        <f>1-AZ187/BA187</f>
        <v>0</v>
      </c>
      <c r="BC187">
        <v>0</v>
      </c>
      <c r="BD187" t="s">
        <v>417</v>
      </c>
      <c r="BE187" t="s">
        <v>417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417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6</v>
      </c>
      <c r="CW187">
        <v>0.5</v>
      </c>
      <c r="CX187" t="s">
        <v>418</v>
      </c>
      <c r="CY187">
        <v>2</v>
      </c>
      <c r="CZ187" t="b">
        <v>1</v>
      </c>
      <c r="DA187">
        <v>1659115320.214286</v>
      </c>
      <c r="DB187">
        <v>1135.432142857143</v>
      </c>
      <c r="DC187">
        <v>1211.257857142857</v>
      </c>
      <c r="DD187">
        <v>23.10691785714286</v>
      </c>
      <c r="DE187">
        <v>15.85372857142857</v>
      </c>
      <c r="DF187">
        <v>1139.374285714286</v>
      </c>
      <c r="DG187">
        <v>23.18899642857143</v>
      </c>
      <c r="DH187">
        <v>500.0645</v>
      </c>
      <c r="DI187">
        <v>90.71836071428572</v>
      </c>
      <c r="DJ187">
        <v>0.1000116964285714</v>
      </c>
      <c r="DK187">
        <v>27.38413571428572</v>
      </c>
      <c r="DL187">
        <v>27.21744285714286</v>
      </c>
      <c r="DM187">
        <v>999.9000000000002</v>
      </c>
      <c r="DN187">
        <v>0</v>
      </c>
      <c r="DO187">
        <v>0</v>
      </c>
      <c r="DP187">
        <v>10002.52428571429</v>
      </c>
      <c r="DQ187">
        <v>0</v>
      </c>
      <c r="DR187">
        <v>7.475599999999998</v>
      </c>
      <c r="DS187">
        <v>-75.82537142857143</v>
      </c>
      <c r="DT187">
        <v>1162.289642857143</v>
      </c>
      <c r="DU187">
        <v>1230.770357142857</v>
      </c>
      <c r="DV187">
        <v>7.253195714285715</v>
      </c>
      <c r="DW187">
        <v>1211.257857142857</v>
      </c>
      <c r="DX187">
        <v>15.85372857142857</v>
      </c>
      <c r="DY187">
        <v>2.0962225</v>
      </c>
      <c r="DZ187">
        <v>1.438223928571428</v>
      </c>
      <c r="EA187">
        <v>18.19048571428572</v>
      </c>
      <c r="EB187">
        <v>12.32672142857143</v>
      </c>
      <c r="EC187">
        <v>2000.032142857143</v>
      </c>
      <c r="ED187">
        <v>0.9799980714285715</v>
      </c>
      <c r="EE187">
        <v>0.02000162857142857</v>
      </c>
      <c r="EF187">
        <v>0</v>
      </c>
      <c r="EG187">
        <v>799.4558214285715</v>
      </c>
      <c r="EH187">
        <v>5.00097</v>
      </c>
      <c r="EI187">
        <v>16013.525</v>
      </c>
      <c r="EJ187">
        <v>16707.83214285714</v>
      </c>
      <c r="EK187">
        <v>39.25</v>
      </c>
      <c r="EL187">
        <v>39.66707142857143</v>
      </c>
      <c r="EM187">
        <v>39.156</v>
      </c>
      <c r="EN187">
        <v>39.42814285714285</v>
      </c>
      <c r="EO187">
        <v>39.8165</v>
      </c>
      <c r="EP187">
        <v>1955.128214285714</v>
      </c>
      <c r="EQ187">
        <v>39.90071428571429</v>
      </c>
      <c r="ER187">
        <v>0</v>
      </c>
      <c r="ES187">
        <v>1659115328</v>
      </c>
      <c r="ET187">
        <v>0</v>
      </c>
      <c r="EU187">
        <v>799.4141923076921</v>
      </c>
      <c r="EV187">
        <v>-6.468615382162534</v>
      </c>
      <c r="EW187">
        <v>-122.5880340657801</v>
      </c>
      <c r="EX187">
        <v>16012.85769230769</v>
      </c>
      <c r="EY187">
        <v>15</v>
      </c>
      <c r="EZ187">
        <v>0</v>
      </c>
      <c r="FA187" t="s">
        <v>419</v>
      </c>
      <c r="FB187">
        <v>1658962562</v>
      </c>
      <c r="FC187">
        <v>1658962559</v>
      </c>
      <c r="FD187">
        <v>0</v>
      </c>
      <c r="FE187">
        <v>0.025</v>
      </c>
      <c r="FF187">
        <v>-0.013</v>
      </c>
      <c r="FG187">
        <v>-1.97</v>
      </c>
      <c r="FH187">
        <v>-0.111</v>
      </c>
      <c r="FI187">
        <v>420</v>
      </c>
      <c r="FJ187">
        <v>18</v>
      </c>
      <c r="FK187">
        <v>0.6899999999999999</v>
      </c>
      <c r="FL187">
        <v>0.5</v>
      </c>
      <c r="FM187">
        <v>-75.81794146341464</v>
      </c>
      <c r="FN187">
        <v>0.06049128919872584</v>
      </c>
      <c r="FO187">
        <v>0.08444395161118466</v>
      </c>
      <c r="FP187">
        <v>1</v>
      </c>
      <c r="FQ187">
        <v>799.7525882352942</v>
      </c>
      <c r="FR187">
        <v>-6.566386551605682</v>
      </c>
      <c r="FS187">
        <v>0.6832983207616597</v>
      </c>
      <c r="FT187">
        <v>0</v>
      </c>
      <c r="FU187">
        <v>7.279156097560975</v>
      </c>
      <c r="FV187">
        <v>-0.5211449477351925</v>
      </c>
      <c r="FW187">
        <v>0.05210001750283155</v>
      </c>
      <c r="FX187">
        <v>0</v>
      </c>
      <c r="FY187">
        <v>1</v>
      </c>
      <c r="FZ187">
        <v>3</v>
      </c>
      <c r="GA187" t="s">
        <v>426</v>
      </c>
      <c r="GB187">
        <v>2.98262</v>
      </c>
      <c r="GC187">
        <v>2.71557</v>
      </c>
      <c r="GD187">
        <v>0.190715</v>
      </c>
      <c r="GE187">
        <v>0.195965</v>
      </c>
      <c r="GF187">
        <v>0.104899</v>
      </c>
      <c r="GG187">
        <v>0.0790463</v>
      </c>
      <c r="GH187">
        <v>25604</v>
      </c>
      <c r="GI187">
        <v>25564.6</v>
      </c>
      <c r="GJ187">
        <v>29406.1</v>
      </c>
      <c r="GK187">
        <v>29406.2</v>
      </c>
      <c r="GL187">
        <v>34861.4</v>
      </c>
      <c r="GM187">
        <v>36005.8</v>
      </c>
      <c r="GN187">
        <v>41412.7</v>
      </c>
      <c r="GO187">
        <v>41898.9</v>
      </c>
      <c r="GP187">
        <v>1.95912</v>
      </c>
      <c r="GQ187">
        <v>1.90455</v>
      </c>
      <c r="GR187">
        <v>0.0966042</v>
      </c>
      <c r="GS187">
        <v>0</v>
      </c>
      <c r="GT187">
        <v>25.6412</v>
      </c>
      <c r="GU187">
        <v>999.9</v>
      </c>
      <c r="GV187">
        <v>42.1</v>
      </c>
      <c r="GW187">
        <v>30.4</v>
      </c>
      <c r="GX187">
        <v>20.2307</v>
      </c>
      <c r="GY187">
        <v>63.8029</v>
      </c>
      <c r="GZ187">
        <v>33.6218</v>
      </c>
      <c r="HA187">
        <v>1</v>
      </c>
      <c r="HB187">
        <v>-0.0328963</v>
      </c>
      <c r="HC187">
        <v>0.584112</v>
      </c>
      <c r="HD187">
        <v>20.3838</v>
      </c>
      <c r="HE187">
        <v>5.21579</v>
      </c>
      <c r="HF187">
        <v>12.0099</v>
      </c>
      <c r="HG187">
        <v>4.98855</v>
      </c>
      <c r="HH187">
        <v>3.2885</v>
      </c>
      <c r="HI187">
        <v>9999</v>
      </c>
      <c r="HJ187">
        <v>9999</v>
      </c>
      <c r="HK187">
        <v>9999</v>
      </c>
      <c r="HL187">
        <v>173.1</v>
      </c>
      <c r="HM187">
        <v>1.86713</v>
      </c>
      <c r="HN187">
        <v>1.86615</v>
      </c>
      <c r="HO187">
        <v>1.86568</v>
      </c>
      <c r="HP187">
        <v>1.86554</v>
      </c>
      <c r="HQ187">
        <v>1.86737</v>
      </c>
      <c r="HR187">
        <v>1.86993</v>
      </c>
      <c r="HS187">
        <v>1.86857</v>
      </c>
      <c r="HT187">
        <v>1.87001</v>
      </c>
      <c r="HU187">
        <v>0</v>
      </c>
      <c r="HV187">
        <v>0</v>
      </c>
      <c r="HW187">
        <v>0</v>
      </c>
      <c r="HX187">
        <v>0</v>
      </c>
      <c r="HY187" t="s">
        <v>421</v>
      </c>
      <c r="HZ187" t="s">
        <v>422</v>
      </c>
      <c r="IA187" t="s">
        <v>423</v>
      </c>
      <c r="IB187" t="s">
        <v>423</v>
      </c>
      <c r="IC187" t="s">
        <v>423</v>
      </c>
      <c r="ID187" t="s">
        <v>423</v>
      </c>
      <c r="IE187">
        <v>0</v>
      </c>
      <c r="IF187">
        <v>100</v>
      </c>
      <c r="IG187">
        <v>100</v>
      </c>
      <c r="IH187">
        <v>-3.99</v>
      </c>
      <c r="II187">
        <v>-0.08210000000000001</v>
      </c>
      <c r="IJ187">
        <v>-1.577111384215205</v>
      </c>
      <c r="IK187">
        <v>-0.002609718516926934</v>
      </c>
      <c r="IL187">
        <v>7.477057286243006E-07</v>
      </c>
      <c r="IM187">
        <v>-2.446628426827821E-10</v>
      </c>
      <c r="IN187">
        <v>-0.2036813970316619</v>
      </c>
      <c r="IO187">
        <v>-0.007460779758470672</v>
      </c>
      <c r="IP187">
        <v>0.0009378809001863145</v>
      </c>
      <c r="IQ187">
        <v>-1.681860573090938E-05</v>
      </c>
      <c r="IR187">
        <v>18</v>
      </c>
      <c r="IS187">
        <v>2242</v>
      </c>
      <c r="IT187">
        <v>1</v>
      </c>
      <c r="IU187">
        <v>24</v>
      </c>
      <c r="IV187">
        <v>2546.1</v>
      </c>
      <c r="IW187">
        <v>2546.2</v>
      </c>
      <c r="IX187">
        <v>2.49512</v>
      </c>
      <c r="IY187">
        <v>2.19604</v>
      </c>
      <c r="IZ187">
        <v>1.39648</v>
      </c>
      <c r="JA187">
        <v>2.33887</v>
      </c>
      <c r="JB187">
        <v>1.49536</v>
      </c>
      <c r="JC187">
        <v>2.37549</v>
      </c>
      <c r="JD187">
        <v>34.5549</v>
      </c>
      <c r="JE187">
        <v>14.4735</v>
      </c>
      <c r="JF187">
        <v>18</v>
      </c>
      <c r="JG187">
        <v>523.499</v>
      </c>
      <c r="JH187">
        <v>444.078</v>
      </c>
      <c r="JI187">
        <v>25.0002</v>
      </c>
      <c r="JJ187">
        <v>26.9271</v>
      </c>
      <c r="JK187">
        <v>30.0001</v>
      </c>
      <c r="JL187">
        <v>26.8788</v>
      </c>
      <c r="JM187">
        <v>26.8157</v>
      </c>
      <c r="JN187">
        <v>49.941</v>
      </c>
      <c r="JO187">
        <v>19.4922</v>
      </c>
      <c r="JP187">
        <v>26.8082</v>
      </c>
      <c r="JQ187">
        <v>25</v>
      </c>
      <c r="JR187">
        <v>1256.21</v>
      </c>
      <c r="JS187">
        <v>16.0218</v>
      </c>
      <c r="JT187">
        <v>100.548</v>
      </c>
      <c r="JU187">
        <v>100.632</v>
      </c>
    </row>
    <row r="188" spans="1:281">
      <c r="A188">
        <v>172</v>
      </c>
      <c r="B188">
        <v>1659115333</v>
      </c>
      <c r="C188">
        <v>2974.900000095367</v>
      </c>
      <c r="D188" t="s">
        <v>768</v>
      </c>
      <c r="E188" t="s">
        <v>769</v>
      </c>
      <c r="F188">
        <v>5</v>
      </c>
      <c r="G188" t="s">
        <v>619</v>
      </c>
      <c r="H188" t="s">
        <v>416</v>
      </c>
      <c r="I188">
        <v>1659115325.5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1264.886895713984</v>
      </c>
      <c r="AK188">
        <v>1204.243818181818</v>
      </c>
      <c r="AL188">
        <v>3.412551086430313</v>
      </c>
      <c r="AM188">
        <v>65.11702429361108</v>
      </c>
      <c r="AN188">
        <f>(AP188 - AO188 + DI188*1E3/(8.314*(DK188+273.15)) * AR188/DH188 * AQ188) * DH188/(100*CV188) * 1000/(1000 - AP188)</f>
        <v>0</v>
      </c>
      <c r="AO188">
        <v>15.94144931797472</v>
      </c>
      <c r="AP188">
        <v>23.10369333333332</v>
      </c>
      <c r="AQ188">
        <v>-1.367239315264446E-05</v>
      </c>
      <c r="AR188">
        <v>88.44605130014408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417</v>
      </c>
      <c r="AY188" t="s">
        <v>417</v>
      </c>
      <c r="AZ188">
        <v>0</v>
      </c>
      <c r="BA188">
        <v>0</v>
      </c>
      <c r="BB188">
        <f>1-AZ188/BA188</f>
        <v>0</v>
      </c>
      <c r="BC188">
        <v>0</v>
      </c>
      <c r="BD188" t="s">
        <v>417</v>
      </c>
      <c r="BE188" t="s">
        <v>417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417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6</v>
      </c>
      <c r="CW188">
        <v>0.5</v>
      </c>
      <c r="CX188" t="s">
        <v>418</v>
      </c>
      <c r="CY188">
        <v>2</v>
      </c>
      <c r="CZ188" t="b">
        <v>1</v>
      </c>
      <c r="DA188">
        <v>1659115325.5</v>
      </c>
      <c r="DB188">
        <v>1153.090740740741</v>
      </c>
      <c r="DC188">
        <v>1228.941481481481</v>
      </c>
      <c r="DD188">
        <v>23.10724444444445</v>
      </c>
      <c r="DE188">
        <v>15.89897777777778</v>
      </c>
      <c r="DF188">
        <v>1157.064814814815</v>
      </c>
      <c r="DG188">
        <v>23.18931851851851</v>
      </c>
      <c r="DH188">
        <v>500.0767777777778</v>
      </c>
      <c r="DI188">
        <v>90.71830740740739</v>
      </c>
      <c r="DJ188">
        <v>0.1000286703703704</v>
      </c>
      <c r="DK188">
        <v>27.38472222222222</v>
      </c>
      <c r="DL188">
        <v>27.22255925925926</v>
      </c>
      <c r="DM188">
        <v>999.9000000000001</v>
      </c>
      <c r="DN188">
        <v>0</v>
      </c>
      <c r="DO188">
        <v>0</v>
      </c>
      <c r="DP188">
        <v>10004.72037037037</v>
      </c>
      <c r="DQ188">
        <v>0</v>
      </c>
      <c r="DR188">
        <v>7.475599999999998</v>
      </c>
      <c r="DS188">
        <v>-75.84971851851853</v>
      </c>
      <c r="DT188">
        <v>1180.365925925926</v>
      </c>
      <c r="DU188">
        <v>1248.795555555556</v>
      </c>
      <c r="DV188">
        <v>7.208277777777779</v>
      </c>
      <c r="DW188">
        <v>1228.941481481481</v>
      </c>
      <c r="DX188">
        <v>15.89897777777778</v>
      </c>
      <c r="DY188">
        <v>2.096250740740741</v>
      </c>
      <c r="DZ188">
        <v>1.442327407407408</v>
      </c>
      <c r="EA188">
        <v>18.1907037037037</v>
      </c>
      <c r="EB188">
        <v>12.37007777777778</v>
      </c>
      <c r="EC188">
        <v>2000.022222222222</v>
      </c>
      <c r="ED188">
        <v>0.9799981111111111</v>
      </c>
      <c r="EE188">
        <v>0.02000158888888889</v>
      </c>
      <c r="EF188">
        <v>0</v>
      </c>
      <c r="EG188">
        <v>798.8906666666667</v>
      </c>
      <c r="EH188">
        <v>5.00097</v>
      </c>
      <c r="EI188">
        <v>16002.58148148148</v>
      </c>
      <c r="EJ188">
        <v>16707.75925925926</v>
      </c>
      <c r="EK188">
        <v>39.25</v>
      </c>
      <c r="EL188">
        <v>39.66174074074073</v>
      </c>
      <c r="EM188">
        <v>39.16403703703703</v>
      </c>
      <c r="EN188">
        <v>39.4324074074074</v>
      </c>
      <c r="EO188">
        <v>39.81666666666666</v>
      </c>
      <c r="EP188">
        <v>1955.121111111111</v>
      </c>
      <c r="EQ188">
        <v>39.90074074074074</v>
      </c>
      <c r="ER188">
        <v>0</v>
      </c>
      <c r="ES188">
        <v>1659115332.8</v>
      </c>
      <c r="ET188">
        <v>0</v>
      </c>
      <c r="EU188">
        <v>798.8713461538463</v>
      </c>
      <c r="EV188">
        <v>-6.764136767892001</v>
      </c>
      <c r="EW188">
        <v>-118.7760684638932</v>
      </c>
      <c r="EX188">
        <v>16002.94615384615</v>
      </c>
      <c r="EY188">
        <v>15</v>
      </c>
      <c r="EZ188">
        <v>0</v>
      </c>
      <c r="FA188" t="s">
        <v>419</v>
      </c>
      <c r="FB188">
        <v>1658962562</v>
      </c>
      <c r="FC188">
        <v>1658962559</v>
      </c>
      <c r="FD188">
        <v>0</v>
      </c>
      <c r="FE188">
        <v>0.025</v>
      </c>
      <c r="FF188">
        <v>-0.013</v>
      </c>
      <c r="FG188">
        <v>-1.97</v>
      </c>
      <c r="FH188">
        <v>-0.111</v>
      </c>
      <c r="FI188">
        <v>420</v>
      </c>
      <c r="FJ188">
        <v>18</v>
      </c>
      <c r="FK188">
        <v>0.6899999999999999</v>
      </c>
      <c r="FL188">
        <v>0.5</v>
      </c>
      <c r="FM188">
        <v>-75.83644999999999</v>
      </c>
      <c r="FN188">
        <v>0.01427392120079098</v>
      </c>
      <c r="FO188">
        <v>0.09628808856759014</v>
      </c>
      <c r="FP188">
        <v>1</v>
      </c>
      <c r="FQ188">
        <v>799.2059705882353</v>
      </c>
      <c r="FR188">
        <v>-6.863697487099041</v>
      </c>
      <c r="FS188">
        <v>0.7167099456501065</v>
      </c>
      <c r="FT188">
        <v>0</v>
      </c>
      <c r="FU188">
        <v>7.23444425</v>
      </c>
      <c r="FV188">
        <v>-0.5020402626641791</v>
      </c>
      <c r="FW188">
        <v>0.04896502138708305</v>
      </c>
      <c r="FX188">
        <v>0</v>
      </c>
      <c r="FY188">
        <v>1</v>
      </c>
      <c r="FZ188">
        <v>3</v>
      </c>
      <c r="GA188" t="s">
        <v>426</v>
      </c>
      <c r="GB188">
        <v>2.98256</v>
      </c>
      <c r="GC188">
        <v>2.71547</v>
      </c>
      <c r="GD188">
        <v>0.192423</v>
      </c>
      <c r="GE188">
        <v>0.197607</v>
      </c>
      <c r="GF188">
        <v>0.104896</v>
      </c>
      <c r="GG188">
        <v>0.07923189999999999</v>
      </c>
      <c r="GH188">
        <v>25549.2</v>
      </c>
      <c r="GI188">
        <v>25512.5</v>
      </c>
      <c r="GJ188">
        <v>29405.2</v>
      </c>
      <c r="GK188">
        <v>29406.2</v>
      </c>
      <c r="GL188">
        <v>34860.5</v>
      </c>
      <c r="GM188">
        <v>35998.6</v>
      </c>
      <c r="GN188">
        <v>41411.5</v>
      </c>
      <c r="GO188">
        <v>41899</v>
      </c>
      <c r="GP188">
        <v>1.9592</v>
      </c>
      <c r="GQ188">
        <v>1.9047</v>
      </c>
      <c r="GR188">
        <v>0.0971481</v>
      </c>
      <c r="GS188">
        <v>0</v>
      </c>
      <c r="GT188">
        <v>25.6375</v>
      </c>
      <c r="GU188">
        <v>999.9</v>
      </c>
      <c r="GV188">
        <v>42.1</v>
      </c>
      <c r="GW188">
        <v>30.4</v>
      </c>
      <c r="GX188">
        <v>20.2323</v>
      </c>
      <c r="GY188">
        <v>63.6329</v>
      </c>
      <c r="GZ188">
        <v>33.5016</v>
      </c>
      <c r="HA188">
        <v>1</v>
      </c>
      <c r="HB188">
        <v>-0.0330462</v>
      </c>
      <c r="HC188">
        <v>0.58497</v>
      </c>
      <c r="HD188">
        <v>20.3836</v>
      </c>
      <c r="HE188">
        <v>5.2137</v>
      </c>
      <c r="HF188">
        <v>12.0099</v>
      </c>
      <c r="HG188">
        <v>4.9882</v>
      </c>
      <c r="HH188">
        <v>3.28828</v>
      </c>
      <c r="HI188">
        <v>9999</v>
      </c>
      <c r="HJ188">
        <v>9999</v>
      </c>
      <c r="HK188">
        <v>9999</v>
      </c>
      <c r="HL188">
        <v>173.1</v>
      </c>
      <c r="HM188">
        <v>1.86712</v>
      </c>
      <c r="HN188">
        <v>1.86615</v>
      </c>
      <c r="HO188">
        <v>1.86569</v>
      </c>
      <c r="HP188">
        <v>1.86554</v>
      </c>
      <c r="HQ188">
        <v>1.86738</v>
      </c>
      <c r="HR188">
        <v>1.86996</v>
      </c>
      <c r="HS188">
        <v>1.86859</v>
      </c>
      <c r="HT188">
        <v>1.87001</v>
      </c>
      <c r="HU188">
        <v>0</v>
      </c>
      <c r="HV188">
        <v>0</v>
      </c>
      <c r="HW188">
        <v>0</v>
      </c>
      <c r="HX188">
        <v>0</v>
      </c>
      <c r="HY188" t="s">
        <v>421</v>
      </c>
      <c r="HZ188" t="s">
        <v>422</v>
      </c>
      <c r="IA188" t="s">
        <v>423</v>
      </c>
      <c r="IB188" t="s">
        <v>423</v>
      </c>
      <c r="IC188" t="s">
        <v>423</v>
      </c>
      <c r="ID188" t="s">
        <v>423</v>
      </c>
      <c r="IE188">
        <v>0</v>
      </c>
      <c r="IF188">
        <v>100</v>
      </c>
      <c r="IG188">
        <v>100</v>
      </c>
      <c r="IH188">
        <v>-4.02</v>
      </c>
      <c r="II188">
        <v>-0.08210000000000001</v>
      </c>
      <c r="IJ188">
        <v>-1.577111384215205</v>
      </c>
      <c r="IK188">
        <v>-0.002609718516926934</v>
      </c>
      <c r="IL188">
        <v>7.477057286243006E-07</v>
      </c>
      <c r="IM188">
        <v>-2.446628426827821E-10</v>
      </c>
      <c r="IN188">
        <v>-0.2036813970316619</v>
      </c>
      <c r="IO188">
        <v>-0.007460779758470672</v>
      </c>
      <c r="IP188">
        <v>0.0009378809001863145</v>
      </c>
      <c r="IQ188">
        <v>-1.681860573090938E-05</v>
      </c>
      <c r="IR188">
        <v>18</v>
      </c>
      <c r="IS188">
        <v>2242</v>
      </c>
      <c r="IT188">
        <v>1</v>
      </c>
      <c r="IU188">
        <v>24</v>
      </c>
      <c r="IV188">
        <v>2546.2</v>
      </c>
      <c r="IW188">
        <v>2546.2</v>
      </c>
      <c r="IX188">
        <v>2.51831</v>
      </c>
      <c r="IY188">
        <v>2.20581</v>
      </c>
      <c r="IZ188">
        <v>1.39648</v>
      </c>
      <c r="JA188">
        <v>2.33887</v>
      </c>
      <c r="JB188">
        <v>1.49536</v>
      </c>
      <c r="JC188">
        <v>2.30469</v>
      </c>
      <c r="JD188">
        <v>34.5777</v>
      </c>
      <c r="JE188">
        <v>14.4648</v>
      </c>
      <c r="JF188">
        <v>18</v>
      </c>
      <c r="JG188">
        <v>523.548</v>
      </c>
      <c r="JH188">
        <v>444.17</v>
      </c>
      <c r="JI188">
        <v>25.0001</v>
      </c>
      <c r="JJ188">
        <v>26.9271</v>
      </c>
      <c r="JK188">
        <v>30.0001</v>
      </c>
      <c r="JL188">
        <v>26.8788</v>
      </c>
      <c r="JM188">
        <v>26.8157</v>
      </c>
      <c r="JN188">
        <v>50.4219</v>
      </c>
      <c r="JO188">
        <v>18.8435</v>
      </c>
      <c r="JP188">
        <v>26.8082</v>
      </c>
      <c r="JQ188">
        <v>25</v>
      </c>
      <c r="JR188">
        <v>1269.61</v>
      </c>
      <c r="JS188">
        <v>16.1913</v>
      </c>
      <c r="JT188">
        <v>100.545</v>
      </c>
      <c r="JU188">
        <v>100.632</v>
      </c>
    </row>
    <row r="189" spans="1:281">
      <c r="A189">
        <v>173</v>
      </c>
      <c r="B189">
        <v>1659115338</v>
      </c>
      <c r="C189">
        <v>2979.900000095367</v>
      </c>
      <c r="D189" t="s">
        <v>770</v>
      </c>
      <c r="E189" t="s">
        <v>771</v>
      </c>
      <c r="F189">
        <v>5</v>
      </c>
      <c r="G189" t="s">
        <v>619</v>
      </c>
      <c r="H189" t="s">
        <v>416</v>
      </c>
      <c r="I189">
        <v>1659115330.214286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1281.406313921826</v>
      </c>
      <c r="AK189">
        <v>1221.253272727273</v>
      </c>
      <c r="AL189">
        <v>3.378181921836107</v>
      </c>
      <c r="AM189">
        <v>65.11702429361108</v>
      </c>
      <c r="AN189">
        <f>(AP189 - AO189 + DI189*1E3/(8.314*(DK189+273.15)) * AR189/DH189 * AQ189) * DH189/(100*CV189) * 1000/(1000 - AP189)</f>
        <v>0</v>
      </c>
      <c r="AO189">
        <v>15.96705142830856</v>
      </c>
      <c r="AP189">
        <v>23.09649636363637</v>
      </c>
      <c r="AQ189">
        <v>-2.315082985407547E-05</v>
      </c>
      <c r="AR189">
        <v>88.44605130014408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417</v>
      </c>
      <c r="AY189" t="s">
        <v>417</v>
      </c>
      <c r="AZ189">
        <v>0</v>
      </c>
      <c r="BA189">
        <v>0</v>
      </c>
      <c r="BB189">
        <f>1-AZ189/BA189</f>
        <v>0</v>
      </c>
      <c r="BC189">
        <v>0</v>
      </c>
      <c r="BD189" t="s">
        <v>417</v>
      </c>
      <c r="BE189" t="s">
        <v>417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417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6</v>
      </c>
      <c r="CW189">
        <v>0.5</v>
      </c>
      <c r="CX189" t="s">
        <v>418</v>
      </c>
      <c r="CY189">
        <v>2</v>
      </c>
      <c r="CZ189" t="b">
        <v>1</v>
      </c>
      <c r="DA189">
        <v>1659115330.214286</v>
      </c>
      <c r="DB189">
        <v>1168.81</v>
      </c>
      <c r="DC189">
        <v>1244.520357142857</v>
      </c>
      <c r="DD189">
        <v>23.10396785714286</v>
      </c>
      <c r="DE189">
        <v>15.93787857142857</v>
      </c>
      <c r="DF189">
        <v>1172.813214285714</v>
      </c>
      <c r="DG189">
        <v>23.18607500000001</v>
      </c>
      <c r="DH189">
        <v>500.0650714285713</v>
      </c>
      <c r="DI189">
        <v>90.718875</v>
      </c>
      <c r="DJ189">
        <v>0.1000426178571429</v>
      </c>
      <c r="DK189">
        <v>27.38584285714285</v>
      </c>
      <c r="DL189">
        <v>27.22711071428571</v>
      </c>
      <c r="DM189">
        <v>999.9000000000002</v>
      </c>
      <c r="DN189">
        <v>0</v>
      </c>
      <c r="DO189">
        <v>0</v>
      </c>
      <c r="DP189">
        <v>10003.8875</v>
      </c>
      <c r="DQ189">
        <v>0</v>
      </c>
      <c r="DR189">
        <v>7.475599999999998</v>
      </c>
      <c r="DS189">
        <v>-75.71060357142858</v>
      </c>
      <c r="DT189">
        <v>1196.4525</v>
      </c>
      <c r="DU189">
        <v>1264.677857142857</v>
      </c>
      <c r="DV189">
        <v>7.166093214285715</v>
      </c>
      <c r="DW189">
        <v>1244.520357142857</v>
      </c>
      <c r="DX189">
        <v>15.93787857142857</v>
      </c>
      <c r="DY189">
        <v>2.095966428571429</v>
      </c>
      <c r="DZ189">
        <v>1.445866071428571</v>
      </c>
      <c r="EA189">
        <v>18.18855357142857</v>
      </c>
      <c r="EB189">
        <v>12.40735714285714</v>
      </c>
      <c r="EC189">
        <v>2000.021785714285</v>
      </c>
      <c r="ED189">
        <v>0.9799980714285716</v>
      </c>
      <c r="EE189">
        <v>0.02000162857142858</v>
      </c>
      <c r="EF189">
        <v>0</v>
      </c>
      <c r="EG189">
        <v>798.3604285714285</v>
      </c>
      <c r="EH189">
        <v>5.00097</v>
      </c>
      <c r="EI189">
        <v>15993.10714285714</v>
      </c>
      <c r="EJ189">
        <v>16707.75</v>
      </c>
      <c r="EK189">
        <v>39.25</v>
      </c>
      <c r="EL189">
        <v>39.66707142857142</v>
      </c>
      <c r="EM189">
        <v>39.17149999999999</v>
      </c>
      <c r="EN189">
        <v>39.43257142857142</v>
      </c>
      <c r="EO189">
        <v>39.81649999999998</v>
      </c>
      <c r="EP189">
        <v>1955.120714285714</v>
      </c>
      <c r="EQ189">
        <v>39.90107142857143</v>
      </c>
      <c r="ER189">
        <v>0</v>
      </c>
      <c r="ES189">
        <v>1659115338.2</v>
      </c>
      <c r="ET189">
        <v>0</v>
      </c>
      <c r="EU189">
        <v>798.2358400000001</v>
      </c>
      <c r="EV189">
        <v>-6.987153857731766</v>
      </c>
      <c r="EW189">
        <v>-121.999999990835</v>
      </c>
      <c r="EX189">
        <v>15991.528</v>
      </c>
      <c r="EY189">
        <v>15</v>
      </c>
      <c r="EZ189">
        <v>0</v>
      </c>
      <c r="FA189" t="s">
        <v>419</v>
      </c>
      <c r="FB189">
        <v>1658962562</v>
      </c>
      <c r="FC189">
        <v>1658962559</v>
      </c>
      <c r="FD189">
        <v>0</v>
      </c>
      <c r="FE189">
        <v>0.025</v>
      </c>
      <c r="FF189">
        <v>-0.013</v>
      </c>
      <c r="FG189">
        <v>-1.97</v>
      </c>
      <c r="FH189">
        <v>-0.111</v>
      </c>
      <c r="FI189">
        <v>420</v>
      </c>
      <c r="FJ189">
        <v>18</v>
      </c>
      <c r="FK189">
        <v>0.6899999999999999</v>
      </c>
      <c r="FL189">
        <v>0.5</v>
      </c>
      <c r="FM189">
        <v>-75.7743</v>
      </c>
      <c r="FN189">
        <v>1.209473921200953</v>
      </c>
      <c r="FO189">
        <v>0.169876048929801</v>
      </c>
      <c r="FP189">
        <v>0</v>
      </c>
      <c r="FQ189">
        <v>798.6752352941177</v>
      </c>
      <c r="FR189">
        <v>-6.686906040817824</v>
      </c>
      <c r="FS189">
        <v>0.691171642035702</v>
      </c>
      <c r="FT189">
        <v>0</v>
      </c>
      <c r="FU189">
        <v>7.192636250000001</v>
      </c>
      <c r="FV189">
        <v>-0.5341885553471099</v>
      </c>
      <c r="FW189">
        <v>0.0519645130203055</v>
      </c>
      <c r="FX189">
        <v>0</v>
      </c>
      <c r="FY189">
        <v>0</v>
      </c>
      <c r="FZ189">
        <v>3</v>
      </c>
      <c r="GA189" t="s">
        <v>462</v>
      </c>
      <c r="GB189">
        <v>2.98294</v>
      </c>
      <c r="GC189">
        <v>2.71569</v>
      </c>
      <c r="GD189">
        <v>0.194115</v>
      </c>
      <c r="GE189">
        <v>0.199211</v>
      </c>
      <c r="GF189">
        <v>0.104879</v>
      </c>
      <c r="GG189">
        <v>0.0795356</v>
      </c>
      <c r="GH189">
        <v>25495.8</v>
      </c>
      <c r="GI189">
        <v>25461.4</v>
      </c>
      <c r="GJ189">
        <v>29405.4</v>
      </c>
      <c r="GK189">
        <v>29406.1</v>
      </c>
      <c r="GL189">
        <v>34861.5</v>
      </c>
      <c r="GM189">
        <v>35986.5</v>
      </c>
      <c r="GN189">
        <v>41411.7</v>
      </c>
      <c r="GO189">
        <v>41898.9</v>
      </c>
      <c r="GP189">
        <v>1.95917</v>
      </c>
      <c r="GQ189">
        <v>1.90482</v>
      </c>
      <c r="GR189">
        <v>0.0981726</v>
      </c>
      <c r="GS189">
        <v>0</v>
      </c>
      <c r="GT189">
        <v>25.6353</v>
      </c>
      <c r="GU189">
        <v>999.9</v>
      </c>
      <c r="GV189">
        <v>42.1</v>
      </c>
      <c r="GW189">
        <v>30.4</v>
      </c>
      <c r="GX189">
        <v>20.2309</v>
      </c>
      <c r="GY189">
        <v>63.3129</v>
      </c>
      <c r="GZ189">
        <v>33.2091</v>
      </c>
      <c r="HA189">
        <v>1</v>
      </c>
      <c r="HB189">
        <v>-0.0332927</v>
      </c>
      <c r="HC189">
        <v>0.585697</v>
      </c>
      <c r="HD189">
        <v>20.3838</v>
      </c>
      <c r="HE189">
        <v>5.21489</v>
      </c>
      <c r="HF189">
        <v>12.0098</v>
      </c>
      <c r="HG189">
        <v>4.9884</v>
      </c>
      <c r="HH189">
        <v>3.28848</v>
      </c>
      <c r="HI189">
        <v>9999</v>
      </c>
      <c r="HJ189">
        <v>9999</v>
      </c>
      <c r="HK189">
        <v>9999</v>
      </c>
      <c r="HL189">
        <v>173.1</v>
      </c>
      <c r="HM189">
        <v>1.86711</v>
      </c>
      <c r="HN189">
        <v>1.86615</v>
      </c>
      <c r="HO189">
        <v>1.86568</v>
      </c>
      <c r="HP189">
        <v>1.86555</v>
      </c>
      <c r="HQ189">
        <v>1.86737</v>
      </c>
      <c r="HR189">
        <v>1.86992</v>
      </c>
      <c r="HS189">
        <v>1.86859</v>
      </c>
      <c r="HT189">
        <v>1.86998</v>
      </c>
      <c r="HU189">
        <v>0</v>
      </c>
      <c r="HV189">
        <v>0</v>
      </c>
      <c r="HW189">
        <v>0</v>
      </c>
      <c r="HX189">
        <v>0</v>
      </c>
      <c r="HY189" t="s">
        <v>421</v>
      </c>
      <c r="HZ189" t="s">
        <v>422</v>
      </c>
      <c r="IA189" t="s">
        <v>423</v>
      </c>
      <c r="IB189" t="s">
        <v>423</v>
      </c>
      <c r="IC189" t="s">
        <v>423</v>
      </c>
      <c r="ID189" t="s">
        <v>423</v>
      </c>
      <c r="IE189">
        <v>0</v>
      </c>
      <c r="IF189">
        <v>100</v>
      </c>
      <c r="IG189">
        <v>100</v>
      </c>
      <c r="IH189">
        <v>-4.05</v>
      </c>
      <c r="II189">
        <v>-0.08210000000000001</v>
      </c>
      <c r="IJ189">
        <v>-1.577111384215205</v>
      </c>
      <c r="IK189">
        <v>-0.002609718516926934</v>
      </c>
      <c r="IL189">
        <v>7.477057286243006E-07</v>
      </c>
      <c r="IM189">
        <v>-2.446628426827821E-10</v>
      </c>
      <c r="IN189">
        <v>-0.2036813970316619</v>
      </c>
      <c r="IO189">
        <v>-0.007460779758470672</v>
      </c>
      <c r="IP189">
        <v>0.0009378809001863145</v>
      </c>
      <c r="IQ189">
        <v>-1.681860573090938E-05</v>
      </c>
      <c r="IR189">
        <v>18</v>
      </c>
      <c r="IS189">
        <v>2242</v>
      </c>
      <c r="IT189">
        <v>1</v>
      </c>
      <c r="IU189">
        <v>24</v>
      </c>
      <c r="IV189">
        <v>2546.3</v>
      </c>
      <c r="IW189">
        <v>2546.3</v>
      </c>
      <c r="IX189">
        <v>2.54883</v>
      </c>
      <c r="IY189">
        <v>2.20093</v>
      </c>
      <c r="IZ189">
        <v>1.39648</v>
      </c>
      <c r="JA189">
        <v>2.33887</v>
      </c>
      <c r="JB189">
        <v>1.49536</v>
      </c>
      <c r="JC189">
        <v>2.41699</v>
      </c>
      <c r="JD189">
        <v>34.5777</v>
      </c>
      <c r="JE189">
        <v>14.4823</v>
      </c>
      <c r="JF189">
        <v>18</v>
      </c>
      <c r="JG189">
        <v>523.532</v>
      </c>
      <c r="JH189">
        <v>444.246</v>
      </c>
      <c r="JI189">
        <v>25.0001</v>
      </c>
      <c r="JJ189">
        <v>26.9271</v>
      </c>
      <c r="JK189">
        <v>30.0001</v>
      </c>
      <c r="JL189">
        <v>26.8788</v>
      </c>
      <c r="JM189">
        <v>26.8157</v>
      </c>
      <c r="JN189">
        <v>50.9992</v>
      </c>
      <c r="JO189">
        <v>18.1671</v>
      </c>
      <c r="JP189">
        <v>26.8082</v>
      </c>
      <c r="JQ189">
        <v>25</v>
      </c>
      <c r="JR189">
        <v>1289.65</v>
      </c>
      <c r="JS189">
        <v>16.2939</v>
      </c>
      <c r="JT189">
        <v>100.545</v>
      </c>
      <c r="JU189">
        <v>100.632</v>
      </c>
    </row>
    <row r="190" spans="1:281">
      <c r="A190">
        <v>174</v>
      </c>
      <c r="B190">
        <v>1659115343</v>
      </c>
      <c r="C190">
        <v>2984.900000095367</v>
      </c>
      <c r="D190" t="s">
        <v>772</v>
      </c>
      <c r="E190" t="s">
        <v>773</v>
      </c>
      <c r="F190">
        <v>5</v>
      </c>
      <c r="G190" t="s">
        <v>619</v>
      </c>
      <c r="H190" t="s">
        <v>416</v>
      </c>
      <c r="I190">
        <v>1659115335.5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1298.660471390819</v>
      </c>
      <c r="AK190">
        <v>1238.228484848484</v>
      </c>
      <c r="AL190">
        <v>3.391213762405377</v>
      </c>
      <c r="AM190">
        <v>65.11702429361108</v>
      </c>
      <c r="AN190">
        <f>(AP190 - AO190 + DI190*1E3/(8.314*(DK190+273.15)) * AR190/DH190 * AQ190) * DH190/(100*CV190) * 1000/(1000 - AP190)</f>
        <v>0</v>
      </c>
      <c r="AO190">
        <v>16.11902295728719</v>
      </c>
      <c r="AP190">
        <v>23.12345575757574</v>
      </c>
      <c r="AQ190">
        <v>7.181962136453292E-05</v>
      </c>
      <c r="AR190">
        <v>88.44605130014408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417</v>
      </c>
      <c r="AY190" t="s">
        <v>417</v>
      </c>
      <c r="AZ190">
        <v>0</v>
      </c>
      <c r="BA190">
        <v>0</v>
      </c>
      <c r="BB190">
        <f>1-AZ190/BA190</f>
        <v>0</v>
      </c>
      <c r="BC190">
        <v>0</v>
      </c>
      <c r="BD190" t="s">
        <v>417</v>
      </c>
      <c r="BE190" t="s">
        <v>417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417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6</v>
      </c>
      <c r="CW190">
        <v>0.5</v>
      </c>
      <c r="CX190" t="s">
        <v>418</v>
      </c>
      <c r="CY190">
        <v>2</v>
      </c>
      <c r="CZ190" t="b">
        <v>1</v>
      </c>
      <c r="DA190">
        <v>1659115335.5</v>
      </c>
      <c r="DB190">
        <v>1186.38962962963</v>
      </c>
      <c r="DC190">
        <v>1262.091851851852</v>
      </c>
      <c r="DD190">
        <v>23.10382592592593</v>
      </c>
      <c r="DE190">
        <v>16.01994074074074</v>
      </c>
      <c r="DF190">
        <v>1190.427037037037</v>
      </c>
      <c r="DG190">
        <v>23.18594074074074</v>
      </c>
      <c r="DH190">
        <v>500.0889259259259</v>
      </c>
      <c r="DI190">
        <v>90.71909259259257</v>
      </c>
      <c r="DJ190">
        <v>0.1000120444444444</v>
      </c>
      <c r="DK190">
        <v>27.38715925925926</v>
      </c>
      <c r="DL190">
        <v>27.23519259259259</v>
      </c>
      <c r="DM190">
        <v>999.9000000000001</v>
      </c>
      <c r="DN190">
        <v>0</v>
      </c>
      <c r="DO190">
        <v>0</v>
      </c>
      <c r="DP190">
        <v>9997.940740740742</v>
      </c>
      <c r="DQ190">
        <v>0</v>
      </c>
      <c r="DR190">
        <v>7.475599999999998</v>
      </c>
      <c r="DS190">
        <v>-75.70171111111111</v>
      </c>
      <c r="DT190">
        <v>1214.448148148148</v>
      </c>
      <c r="DU190">
        <v>1282.641111111111</v>
      </c>
      <c r="DV190">
        <v>7.083886296296296</v>
      </c>
      <c r="DW190">
        <v>1262.091851851852</v>
      </c>
      <c r="DX190">
        <v>16.01994074074074</v>
      </c>
      <c r="DY190">
        <v>2.095958888888889</v>
      </c>
      <c r="DZ190">
        <v>1.453314444444445</v>
      </c>
      <c r="EA190">
        <v>18.1885</v>
      </c>
      <c r="EB190">
        <v>12.48545555555556</v>
      </c>
      <c r="EC190">
        <v>2000.01037037037</v>
      </c>
      <c r="ED190">
        <v>0.9799978888888889</v>
      </c>
      <c r="EE190">
        <v>0.02000181111111112</v>
      </c>
      <c r="EF190">
        <v>0</v>
      </c>
      <c r="EG190">
        <v>797.7964444444443</v>
      </c>
      <c r="EH190">
        <v>5.00097</v>
      </c>
      <c r="EI190">
        <v>15982.28888888889</v>
      </c>
      <c r="EJ190">
        <v>16707.65185185185</v>
      </c>
      <c r="EK190">
        <v>39.25</v>
      </c>
      <c r="EL190">
        <v>39.67781481481481</v>
      </c>
      <c r="EM190">
        <v>39.1824074074074</v>
      </c>
      <c r="EN190">
        <v>39.4324074074074</v>
      </c>
      <c r="EO190">
        <v>39.81666666666666</v>
      </c>
      <c r="EP190">
        <v>1955.108888888889</v>
      </c>
      <c r="EQ190">
        <v>39.90148148148148</v>
      </c>
      <c r="ER190">
        <v>0</v>
      </c>
      <c r="ES190">
        <v>1659115343</v>
      </c>
      <c r="ET190">
        <v>0</v>
      </c>
      <c r="EU190">
        <v>797.7444800000001</v>
      </c>
      <c r="EV190">
        <v>-5.571153850476274</v>
      </c>
      <c r="EW190">
        <v>-121.4769228578898</v>
      </c>
      <c r="EX190">
        <v>15981.652</v>
      </c>
      <c r="EY190">
        <v>15</v>
      </c>
      <c r="EZ190">
        <v>0</v>
      </c>
      <c r="FA190" t="s">
        <v>419</v>
      </c>
      <c r="FB190">
        <v>1658962562</v>
      </c>
      <c r="FC190">
        <v>1658962559</v>
      </c>
      <c r="FD190">
        <v>0</v>
      </c>
      <c r="FE190">
        <v>0.025</v>
      </c>
      <c r="FF190">
        <v>-0.013</v>
      </c>
      <c r="FG190">
        <v>-1.97</v>
      </c>
      <c r="FH190">
        <v>-0.111</v>
      </c>
      <c r="FI190">
        <v>420</v>
      </c>
      <c r="FJ190">
        <v>18</v>
      </c>
      <c r="FK190">
        <v>0.6899999999999999</v>
      </c>
      <c r="FL190">
        <v>0.5</v>
      </c>
      <c r="FM190">
        <v>-75.71125853658536</v>
      </c>
      <c r="FN190">
        <v>0.5174864111497527</v>
      </c>
      <c r="FO190">
        <v>0.1570407372589489</v>
      </c>
      <c r="FP190">
        <v>0</v>
      </c>
      <c r="FQ190">
        <v>798.1156176470588</v>
      </c>
      <c r="FR190">
        <v>-6.504033615566273</v>
      </c>
      <c r="FS190">
        <v>0.6798526663357914</v>
      </c>
      <c r="FT190">
        <v>0</v>
      </c>
      <c r="FU190">
        <v>7.123392926829267</v>
      </c>
      <c r="FV190">
        <v>-0.8694566550522749</v>
      </c>
      <c r="FW190">
        <v>0.08959556699736887</v>
      </c>
      <c r="FX190">
        <v>0</v>
      </c>
      <c r="FY190">
        <v>0</v>
      </c>
      <c r="FZ190">
        <v>3</v>
      </c>
      <c r="GA190" t="s">
        <v>462</v>
      </c>
      <c r="GB190">
        <v>2.9826</v>
      </c>
      <c r="GC190">
        <v>2.71549</v>
      </c>
      <c r="GD190">
        <v>0.195797</v>
      </c>
      <c r="GE190">
        <v>0.200876</v>
      </c>
      <c r="GF190">
        <v>0.104973</v>
      </c>
      <c r="GG190">
        <v>0.0800458</v>
      </c>
      <c r="GH190">
        <v>25443</v>
      </c>
      <c r="GI190">
        <v>25408.5</v>
      </c>
      <c r="GJ190">
        <v>29405.8</v>
      </c>
      <c r="GK190">
        <v>29406.1</v>
      </c>
      <c r="GL190">
        <v>34858.1</v>
      </c>
      <c r="GM190">
        <v>35966.3</v>
      </c>
      <c r="GN190">
        <v>41412.2</v>
      </c>
      <c r="GO190">
        <v>41898.9</v>
      </c>
      <c r="GP190">
        <v>1.95898</v>
      </c>
      <c r="GQ190">
        <v>1.9052</v>
      </c>
      <c r="GR190">
        <v>0.0987649</v>
      </c>
      <c r="GS190">
        <v>0</v>
      </c>
      <c r="GT190">
        <v>25.6353</v>
      </c>
      <c r="GU190">
        <v>999.9</v>
      </c>
      <c r="GV190">
        <v>42.1</v>
      </c>
      <c r="GW190">
        <v>30.4</v>
      </c>
      <c r="GX190">
        <v>20.2307</v>
      </c>
      <c r="GY190">
        <v>63.8029</v>
      </c>
      <c r="GZ190">
        <v>33.3614</v>
      </c>
      <c r="HA190">
        <v>1</v>
      </c>
      <c r="HB190">
        <v>-0.0328303</v>
      </c>
      <c r="HC190">
        <v>0.58408</v>
      </c>
      <c r="HD190">
        <v>20.3838</v>
      </c>
      <c r="HE190">
        <v>5.21564</v>
      </c>
      <c r="HF190">
        <v>12.0099</v>
      </c>
      <c r="HG190">
        <v>4.9884</v>
      </c>
      <c r="HH190">
        <v>3.28855</v>
      </c>
      <c r="HI190">
        <v>9999</v>
      </c>
      <c r="HJ190">
        <v>9999</v>
      </c>
      <c r="HK190">
        <v>9999</v>
      </c>
      <c r="HL190">
        <v>173.1</v>
      </c>
      <c r="HM190">
        <v>1.86712</v>
      </c>
      <c r="HN190">
        <v>1.86616</v>
      </c>
      <c r="HO190">
        <v>1.86569</v>
      </c>
      <c r="HP190">
        <v>1.86556</v>
      </c>
      <c r="HQ190">
        <v>1.86738</v>
      </c>
      <c r="HR190">
        <v>1.86994</v>
      </c>
      <c r="HS190">
        <v>1.86859</v>
      </c>
      <c r="HT190">
        <v>1.86998</v>
      </c>
      <c r="HU190">
        <v>0</v>
      </c>
      <c r="HV190">
        <v>0</v>
      </c>
      <c r="HW190">
        <v>0</v>
      </c>
      <c r="HX190">
        <v>0</v>
      </c>
      <c r="HY190" t="s">
        <v>421</v>
      </c>
      <c r="HZ190" t="s">
        <v>422</v>
      </c>
      <c r="IA190" t="s">
        <v>423</v>
      </c>
      <c r="IB190" t="s">
        <v>423</v>
      </c>
      <c r="IC190" t="s">
        <v>423</v>
      </c>
      <c r="ID190" t="s">
        <v>423</v>
      </c>
      <c r="IE190">
        <v>0</v>
      </c>
      <c r="IF190">
        <v>100</v>
      </c>
      <c r="IG190">
        <v>100</v>
      </c>
      <c r="IH190">
        <v>-4.08</v>
      </c>
      <c r="II190">
        <v>-0.0819</v>
      </c>
      <c r="IJ190">
        <v>-1.577111384215205</v>
      </c>
      <c r="IK190">
        <v>-0.002609718516926934</v>
      </c>
      <c r="IL190">
        <v>7.477057286243006E-07</v>
      </c>
      <c r="IM190">
        <v>-2.446628426827821E-10</v>
      </c>
      <c r="IN190">
        <v>-0.2036813970316619</v>
      </c>
      <c r="IO190">
        <v>-0.007460779758470672</v>
      </c>
      <c r="IP190">
        <v>0.0009378809001863145</v>
      </c>
      <c r="IQ190">
        <v>-1.681860573090938E-05</v>
      </c>
      <c r="IR190">
        <v>18</v>
      </c>
      <c r="IS190">
        <v>2242</v>
      </c>
      <c r="IT190">
        <v>1</v>
      </c>
      <c r="IU190">
        <v>24</v>
      </c>
      <c r="IV190">
        <v>2546.3</v>
      </c>
      <c r="IW190">
        <v>2546.4</v>
      </c>
      <c r="IX190">
        <v>2.57202</v>
      </c>
      <c r="IY190">
        <v>2.20703</v>
      </c>
      <c r="IZ190">
        <v>1.39771</v>
      </c>
      <c r="JA190">
        <v>2.33887</v>
      </c>
      <c r="JB190">
        <v>1.49536</v>
      </c>
      <c r="JC190">
        <v>2.29126</v>
      </c>
      <c r="JD190">
        <v>34.5777</v>
      </c>
      <c r="JE190">
        <v>14.456</v>
      </c>
      <c r="JF190">
        <v>18</v>
      </c>
      <c r="JG190">
        <v>523.4</v>
      </c>
      <c r="JH190">
        <v>444.475</v>
      </c>
      <c r="JI190">
        <v>24.9998</v>
      </c>
      <c r="JJ190">
        <v>26.9271</v>
      </c>
      <c r="JK190">
        <v>30.0001</v>
      </c>
      <c r="JL190">
        <v>26.8788</v>
      </c>
      <c r="JM190">
        <v>26.8157</v>
      </c>
      <c r="JN190">
        <v>51.4813</v>
      </c>
      <c r="JO190">
        <v>17.5964</v>
      </c>
      <c r="JP190">
        <v>26.8082</v>
      </c>
      <c r="JQ190">
        <v>25</v>
      </c>
      <c r="JR190">
        <v>1303.02</v>
      </c>
      <c r="JS190">
        <v>16.359</v>
      </c>
      <c r="JT190">
        <v>100.547</v>
      </c>
      <c r="JU190">
        <v>100.632</v>
      </c>
    </row>
    <row r="191" spans="1:281">
      <c r="A191">
        <v>175</v>
      </c>
      <c r="B191">
        <v>1659115348</v>
      </c>
      <c r="C191">
        <v>2989.900000095367</v>
      </c>
      <c r="D191" t="s">
        <v>774</v>
      </c>
      <c r="E191" t="s">
        <v>775</v>
      </c>
      <c r="F191">
        <v>5</v>
      </c>
      <c r="G191" t="s">
        <v>619</v>
      </c>
      <c r="H191" t="s">
        <v>416</v>
      </c>
      <c r="I191">
        <v>1659115340.214286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1315.899268551429</v>
      </c>
      <c r="AK191">
        <v>1255.482909090909</v>
      </c>
      <c r="AL191">
        <v>3.435929857741674</v>
      </c>
      <c r="AM191">
        <v>65.11702429361108</v>
      </c>
      <c r="AN191">
        <f>(AP191 - AO191 + DI191*1E3/(8.314*(DK191+273.15)) * AR191/DH191 * AQ191) * DH191/(100*CV191) * 1000/(1000 - AP191)</f>
        <v>0</v>
      </c>
      <c r="AO191">
        <v>16.22700827943419</v>
      </c>
      <c r="AP191">
        <v>23.1580703030303</v>
      </c>
      <c r="AQ191">
        <v>0.007204325866506513</v>
      </c>
      <c r="AR191">
        <v>88.44605130014408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417</v>
      </c>
      <c r="AY191" t="s">
        <v>417</v>
      </c>
      <c r="AZ191">
        <v>0</v>
      </c>
      <c r="BA191">
        <v>0</v>
      </c>
      <c r="BB191">
        <f>1-AZ191/BA191</f>
        <v>0</v>
      </c>
      <c r="BC191">
        <v>0</v>
      </c>
      <c r="BD191" t="s">
        <v>417</v>
      </c>
      <c r="BE191" t="s">
        <v>417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417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6</v>
      </c>
      <c r="CW191">
        <v>0.5</v>
      </c>
      <c r="CX191" t="s">
        <v>418</v>
      </c>
      <c r="CY191">
        <v>2</v>
      </c>
      <c r="CZ191" t="b">
        <v>1</v>
      </c>
      <c r="DA191">
        <v>1659115340.214286</v>
      </c>
      <c r="DB191">
        <v>1202.101428571428</v>
      </c>
      <c r="DC191">
        <v>1277.736428571428</v>
      </c>
      <c r="DD191">
        <v>23.11759285714286</v>
      </c>
      <c r="DE191">
        <v>16.11113571428572</v>
      </c>
      <c r="DF191">
        <v>1206.168571428572</v>
      </c>
      <c r="DG191">
        <v>23.19959285714286</v>
      </c>
      <c r="DH191">
        <v>500.06125</v>
      </c>
      <c r="DI191">
        <v>90.71884999999999</v>
      </c>
      <c r="DJ191">
        <v>0.1000040392857143</v>
      </c>
      <c r="DK191">
        <v>27.39040714285715</v>
      </c>
      <c r="DL191">
        <v>27.24504642857143</v>
      </c>
      <c r="DM191">
        <v>999.9000000000002</v>
      </c>
      <c r="DN191">
        <v>0</v>
      </c>
      <c r="DO191">
        <v>0</v>
      </c>
      <c r="DP191">
        <v>9995.430357142857</v>
      </c>
      <c r="DQ191">
        <v>0</v>
      </c>
      <c r="DR191">
        <v>7.475599999999998</v>
      </c>
      <c r="DS191">
        <v>-75.63451071428572</v>
      </c>
      <c r="DT191">
        <v>1230.549642857143</v>
      </c>
      <c r="DU191">
        <v>1298.661071428571</v>
      </c>
      <c r="DV191">
        <v>7.006461428571429</v>
      </c>
      <c r="DW191">
        <v>1277.736428571428</v>
      </c>
      <c r="DX191">
        <v>16.11113571428572</v>
      </c>
      <c r="DY191">
        <v>2.097203214285714</v>
      </c>
      <c r="DZ191">
        <v>1.461584285714286</v>
      </c>
      <c r="EA191">
        <v>18.19794642857143</v>
      </c>
      <c r="EB191">
        <v>12.57178928571429</v>
      </c>
      <c r="EC191">
        <v>2000.010714285715</v>
      </c>
      <c r="ED191">
        <v>0.9799978571428571</v>
      </c>
      <c r="EE191">
        <v>0.02000184285714286</v>
      </c>
      <c r="EF191">
        <v>0</v>
      </c>
      <c r="EG191">
        <v>797.2881428571427</v>
      </c>
      <c r="EH191">
        <v>5.00097</v>
      </c>
      <c r="EI191">
        <v>15972.56785714285</v>
      </c>
      <c r="EJ191">
        <v>16707.66071428572</v>
      </c>
      <c r="EK191">
        <v>39.25</v>
      </c>
      <c r="EL191">
        <v>39.6847857142857</v>
      </c>
      <c r="EM191">
        <v>39.18035714285714</v>
      </c>
      <c r="EN191">
        <v>39.43699999999999</v>
      </c>
      <c r="EO191">
        <v>39.8165</v>
      </c>
      <c r="EP191">
        <v>1955.108928571428</v>
      </c>
      <c r="EQ191">
        <v>39.90178571428572</v>
      </c>
      <c r="ER191">
        <v>0</v>
      </c>
      <c r="ES191">
        <v>1659115347.8</v>
      </c>
      <c r="ET191">
        <v>0</v>
      </c>
      <c r="EU191">
        <v>797.2322799999998</v>
      </c>
      <c r="EV191">
        <v>-6.515846164727477</v>
      </c>
      <c r="EW191">
        <v>-122.7846155453593</v>
      </c>
      <c r="EX191">
        <v>15971.696</v>
      </c>
      <c r="EY191">
        <v>15</v>
      </c>
      <c r="EZ191">
        <v>0</v>
      </c>
      <c r="FA191" t="s">
        <v>419</v>
      </c>
      <c r="FB191">
        <v>1658962562</v>
      </c>
      <c r="FC191">
        <v>1658962559</v>
      </c>
      <c r="FD191">
        <v>0</v>
      </c>
      <c r="FE191">
        <v>0.025</v>
      </c>
      <c r="FF191">
        <v>-0.013</v>
      </c>
      <c r="FG191">
        <v>-1.97</v>
      </c>
      <c r="FH191">
        <v>-0.111</v>
      </c>
      <c r="FI191">
        <v>420</v>
      </c>
      <c r="FJ191">
        <v>18</v>
      </c>
      <c r="FK191">
        <v>0.6899999999999999</v>
      </c>
      <c r="FL191">
        <v>0.5</v>
      </c>
      <c r="FM191">
        <v>-75.71300243902439</v>
      </c>
      <c r="FN191">
        <v>0.0253421602787666</v>
      </c>
      <c r="FO191">
        <v>0.1787873781322865</v>
      </c>
      <c r="FP191">
        <v>1</v>
      </c>
      <c r="FQ191">
        <v>797.6372941176471</v>
      </c>
      <c r="FR191">
        <v>-6.306860204279567</v>
      </c>
      <c r="FS191">
        <v>0.6551859874880467</v>
      </c>
      <c r="FT191">
        <v>0</v>
      </c>
      <c r="FU191">
        <v>7.06384731707317</v>
      </c>
      <c r="FV191">
        <v>-1.032309825783965</v>
      </c>
      <c r="FW191">
        <v>0.104039535403366</v>
      </c>
      <c r="FX191">
        <v>0</v>
      </c>
      <c r="FY191">
        <v>1</v>
      </c>
      <c r="FZ191">
        <v>3</v>
      </c>
      <c r="GA191" t="s">
        <v>426</v>
      </c>
      <c r="GB191">
        <v>2.98284</v>
      </c>
      <c r="GC191">
        <v>2.71567</v>
      </c>
      <c r="GD191">
        <v>0.197482</v>
      </c>
      <c r="GE191">
        <v>0.20241</v>
      </c>
      <c r="GF191">
        <v>0.105079</v>
      </c>
      <c r="GG191">
        <v>0.0803256</v>
      </c>
      <c r="GH191">
        <v>25389.5</v>
      </c>
      <c r="GI191">
        <v>25359.8</v>
      </c>
      <c r="GJ191">
        <v>29405.6</v>
      </c>
      <c r="GK191">
        <v>29406.2</v>
      </c>
      <c r="GL191">
        <v>34853.6</v>
      </c>
      <c r="GM191">
        <v>35955.5</v>
      </c>
      <c r="GN191">
        <v>41411.8</v>
      </c>
      <c r="GO191">
        <v>41899.1</v>
      </c>
      <c r="GP191">
        <v>1.95895</v>
      </c>
      <c r="GQ191">
        <v>1.90548</v>
      </c>
      <c r="GR191">
        <v>0.0998415</v>
      </c>
      <c r="GS191">
        <v>0</v>
      </c>
      <c r="GT191">
        <v>25.638</v>
      </c>
      <c r="GU191">
        <v>999.9</v>
      </c>
      <c r="GV191">
        <v>42.1</v>
      </c>
      <c r="GW191">
        <v>30.4</v>
      </c>
      <c r="GX191">
        <v>20.2279</v>
      </c>
      <c r="GY191">
        <v>63.7229</v>
      </c>
      <c r="GZ191">
        <v>33.129</v>
      </c>
      <c r="HA191">
        <v>1</v>
      </c>
      <c r="HB191">
        <v>-0.0332749</v>
      </c>
      <c r="HC191">
        <v>0.5832540000000001</v>
      </c>
      <c r="HD191">
        <v>20.3837</v>
      </c>
      <c r="HE191">
        <v>5.21534</v>
      </c>
      <c r="HF191">
        <v>12.0099</v>
      </c>
      <c r="HG191">
        <v>4.9886</v>
      </c>
      <c r="HH191">
        <v>3.2885</v>
      </c>
      <c r="HI191">
        <v>9999</v>
      </c>
      <c r="HJ191">
        <v>9999</v>
      </c>
      <c r="HK191">
        <v>9999</v>
      </c>
      <c r="HL191">
        <v>173.1</v>
      </c>
      <c r="HM191">
        <v>1.86713</v>
      </c>
      <c r="HN191">
        <v>1.86616</v>
      </c>
      <c r="HO191">
        <v>1.86569</v>
      </c>
      <c r="HP191">
        <v>1.86557</v>
      </c>
      <c r="HQ191">
        <v>1.86739</v>
      </c>
      <c r="HR191">
        <v>1.86994</v>
      </c>
      <c r="HS191">
        <v>1.86859</v>
      </c>
      <c r="HT191">
        <v>1.86998</v>
      </c>
      <c r="HU191">
        <v>0</v>
      </c>
      <c r="HV191">
        <v>0</v>
      </c>
      <c r="HW191">
        <v>0</v>
      </c>
      <c r="HX191">
        <v>0</v>
      </c>
      <c r="HY191" t="s">
        <v>421</v>
      </c>
      <c r="HZ191" t="s">
        <v>422</v>
      </c>
      <c r="IA191" t="s">
        <v>423</v>
      </c>
      <c r="IB191" t="s">
        <v>423</v>
      </c>
      <c r="IC191" t="s">
        <v>423</v>
      </c>
      <c r="ID191" t="s">
        <v>423</v>
      </c>
      <c r="IE191">
        <v>0</v>
      </c>
      <c r="IF191">
        <v>100</v>
      </c>
      <c r="IG191">
        <v>100</v>
      </c>
      <c r="IH191">
        <v>-4.12</v>
      </c>
      <c r="II191">
        <v>-0.08160000000000001</v>
      </c>
      <c r="IJ191">
        <v>-1.577111384215205</v>
      </c>
      <c r="IK191">
        <v>-0.002609718516926934</v>
      </c>
      <c r="IL191">
        <v>7.477057286243006E-07</v>
      </c>
      <c r="IM191">
        <v>-2.446628426827821E-10</v>
      </c>
      <c r="IN191">
        <v>-0.2036813970316619</v>
      </c>
      <c r="IO191">
        <v>-0.007460779758470672</v>
      </c>
      <c r="IP191">
        <v>0.0009378809001863145</v>
      </c>
      <c r="IQ191">
        <v>-1.681860573090938E-05</v>
      </c>
      <c r="IR191">
        <v>18</v>
      </c>
      <c r="IS191">
        <v>2242</v>
      </c>
      <c r="IT191">
        <v>1</v>
      </c>
      <c r="IU191">
        <v>24</v>
      </c>
      <c r="IV191">
        <v>2546.4</v>
      </c>
      <c r="IW191">
        <v>2546.5</v>
      </c>
      <c r="IX191">
        <v>2.6001</v>
      </c>
      <c r="IY191">
        <v>2.19604</v>
      </c>
      <c r="IZ191">
        <v>1.39648</v>
      </c>
      <c r="JA191">
        <v>2.33765</v>
      </c>
      <c r="JB191">
        <v>1.49536</v>
      </c>
      <c r="JC191">
        <v>2.42188</v>
      </c>
      <c r="JD191">
        <v>34.5777</v>
      </c>
      <c r="JE191">
        <v>14.4823</v>
      </c>
      <c r="JF191">
        <v>18</v>
      </c>
      <c r="JG191">
        <v>523.383</v>
      </c>
      <c r="JH191">
        <v>444.643</v>
      </c>
      <c r="JI191">
        <v>24.9997</v>
      </c>
      <c r="JJ191">
        <v>26.9271</v>
      </c>
      <c r="JK191">
        <v>30.0001</v>
      </c>
      <c r="JL191">
        <v>26.8788</v>
      </c>
      <c r="JM191">
        <v>26.8157</v>
      </c>
      <c r="JN191">
        <v>52.0375</v>
      </c>
      <c r="JO191">
        <v>17.2853</v>
      </c>
      <c r="JP191">
        <v>26.8082</v>
      </c>
      <c r="JQ191">
        <v>25</v>
      </c>
      <c r="JR191">
        <v>1323.37</v>
      </c>
      <c r="JS191">
        <v>16.4214</v>
      </c>
      <c r="JT191">
        <v>100.546</v>
      </c>
      <c r="JU191">
        <v>100.633</v>
      </c>
    </row>
    <row r="192" spans="1:281">
      <c r="A192">
        <v>176</v>
      </c>
      <c r="B192">
        <v>1659115353</v>
      </c>
      <c r="C192">
        <v>2994.900000095367</v>
      </c>
      <c r="D192" t="s">
        <v>776</v>
      </c>
      <c r="E192" t="s">
        <v>777</v>
      </c>
      <c r="F192">
        <v>5</v>
      </c>
      <c r="G192" t="s">
        <v>619</v>
      </c>
      <c r="H192" t="s">
        <v>416</v>
      </c>
      <c r="I192">
        <v>1659115345.5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1332.22949117525</v>
      </c>
      <c r="AK192">
        <v>1272.282606060606</v>
      </c>
      <c r="AL192">
        <v>3.372853339325777</v>
      </c>
      <c r="AM192">
        <v>65.11702429361108</v>
      </c>
      <c r="AN192">
        <f>(AP192 - AO192 + DI192*1E3/(8.314*(DK192+273.15)) * AR192/DH192 * AQ192) * DH192/(100*CV192) * 1000/(1000 - AP192)</f>
        <v>0</v>
      </c>
      <c r="AO192">
        <v>16.28854551541967</v>
      </c>
      <c r="AP192">
        <v>23.1818109090909</v>
      </c>
      <c r="AQ192">
        <v>0.006122596000353192</v>
      </c>
      <c r="AR192">
        <v>88.44605130014408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417</v>
      </c>
      <c r="AY192" t="s">
        <v>417</v>
      </c>
      <c r="AZ192">
        <v>0</v>
      </c>
      <c r="BA192">
        <v>0</v>
      </c>
      <c r="BB192">
        <f>1-AZ192/BA192</f>
        <v>0</v>
      </c>
      <c r="BC192">
        <v>0</v>
      </c>
      <c r="BD192" t="s">
        <v>417</v>
      </c>
      <c r="BE192" t="s">
        <v>417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417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6</v>
      </c>
      <c r="CW192">
        <v>0.5</v>
      </c>
      <c r="CX192" t="s">
        <v>418</v>
      </c>
      <c r="CY192">
        <v>2</v>
      </c>
      <c r="CZ192" t="b">
        <v>1</v>
      </c>
      <c r="DA192">
        <v>1659115345.5</v>
      </c>
      <c r="DB192">
        <v>1219.637777777778</v>
      </c>
      <c r="DC192">
        <v>1295.207407407407</v>
      </c>
      <c r="DD192">
        <v>23.1430962962963</v>
      </c>
      <c r="DE192">
        <v>16.22112962962963</v>
      </c>
      <c r="DF192">
        <v>1223.738148148148</v>
      </c>
      <c r="DG192">
        <v>23.22485555555555</v>
      </c>
      <c r="DH192">
        <v>500.0868518518518</v>
      </c>
      <c r="DI192">
        <v>90.71911111111112</v>
      </c>
      <c r="DJ192">
        <v>0.1000269</v>
      </c>
      <c r="DK192">
        <v>27.39317037037037</v>
      </c>
      <c r="DL192">
        <v>27.26081481481481</v>
      </c>
      <c r="DM192">
        <v>999.9000000000001</v>
      </c>
      <c r="DN192">
        <v>0</v>
      </c>
      <c r="DO192">
        <v>0</v>
      </c>
      <c r="DP192">
        <v>9993.701851851853</v>
      </c>
      <c r="DQ192">
        <v>0</v>
      </c>
      <c r="DR192">
        <v>7.475599999999998</v>
      </c>
      <c r="DS192">
        <v>-75.56836296296296</v>
      </c>
      <c r="DT192">
        <v>1248.533703703704</v>
      </c>
      <c r="DU192">
        <v>1316.563333333333</v>
      </c>
      <c r="DV192">
        <v>6.921969259259259</v>
      </c>
      <c r="DW192">
        <v>1295.207407407407</v>
      </c>
      <c r="DX192">
        <v>16.22112962962963</v>
      </c>
      <c r="DY192">
        <v>2.099522592592593</v>
      </c>
      <c r="DZ192">
        <v>1.471567407407407</v>
      </c>
      <c r="EA192">
        <v>18.21554444444444</v>
      </c>
      <c r="EB192">
        <v>12.67575555555555</v>
      </c>
      <c r="EC192">
        <v>2000.004814814814</v>
      </c>
      <c r="ED192">
        <v>0.9799978888888888</v>
      </c>
      <c r="EE192">
        <v>0.02000181111111111</v>
      </c>
      <c r="EF192">
        <v>0</v>
      </c>
      <c r="EG192">
        <v>796.8103333333332</v>
      </c>
      <c r="EH192">
        <v>5.00097</v>
      </c>
      <c r="EI192">
        <v>15961.68518518518</v>
      </c>
      <c r="EJ192">
        <v>16707.61481481481</v>
      </c>
      <c r="EK192">
        <v>39.25</v>
      </c>
      <c r="EL192">
        <v>39.6824074074074</v>
      </c>
      <c r="EM192">
        <v>39.1824074074074</v>
      </c>
      <c r="EN192">
        <v>39.43699999999999</v>
      </c>
      <c r="EO192">
        <v>39.82366666666667</v>
      </c>
      <c r="EP192">
        <v>1955.102962962963</v>
      </c>
      <c r="EQ192">
        <v>39.90185185185186</v>
      </c>
      <c r="ER192">
        <v>0</v>
      </c>
      <c r="ES192">
        <v>1659115353.2</v>
      </c>
      <c r="ET192">
        <v>0</v>
      </c>
      <c r="EU192">
        <v>796.7741153846154</v>
      </c>
      <c r="EV192">
        <v>-5.956205127130548</v>
      </c>
      <c r="EW192">
        <v>-123.9350428561396</v>
      </c>
      <c r="EX192">
        <v>15961.20384615385</v>
      </c>
      <c r="EY192">
        <v>15</v>
      </c>
      <c r="EZ192">
        <v>0</v>
      </c>
      <c r="FA192" t="s">
        <v>419</v>
      </c>
      <c r="FB192">
        <v>1658962562</v>
      </c>
      <c r="FC192">
        <v>1658962559</v>
      </c>
      <c r="FD192">
        <v>0</v>
      </c>
      <c r="FE192">
        <v>0.025</v>
      </c>
      <c r="FF192">
        <v>-0.013</v>
      </c>
      <c r="FG192">
        <v>-1.97</v>
      </c>
      <c r="FH192">
        <v>-0.111</v>
      </c>
      <c r="FI192">
        <v>420</v>
      </c>
      <c r="FJ192">
        <v>18</v>
      </c>
      <c r="FK192">
        <v>0.6899999999999999</v>
      </c>
      <c r="FL192">
        <v>0.5</v>
      </c>
      <c r="FM192">
        <v>-75.56384</v>
      </c>
      <c r="FN192">
        <v>0.9028750469043342</v>
      </c>
      <c r="FO192">
        <v>0.2373504379604128</v>
      </c>
      <c r="FP192">
        <v>0</v>
      </c>
      <c r="FQ192">
        <v>797.1422058823528</v>
      </c>
      <c r="FR192">
        <v>-5.471275781943357</v>
      </c>
      <c r="FS192">
        <v>0.586931691556723</v>
      </c>
      <c r="FT192">
        <v>0</v>
      </c>
      <c r="FU192">
        <v>6.981151</v>
      </c>
      <c r="FV192">
        <v>-0.9620636397749015</v>
      </c>
      <c r="FW192">
        <v>0.09635376914786467</v>
      </c>
      <c r="FX192">
        <v>0</v>
      </c>
      <c r="FY192">
        <v>0</v>
      </c>
      <c r="FZ192">
        <v>3</v>
      </c>
      <c r="GA192" t="s">
        <v>462</v>
      </c>
      <c r="GB192">
        <v>2.98271</v>
      </c>
      <c r="GC192">
        <v>2.71564</v>
      </c>
      <c r="GD192">
        <v>0.199119</v>
      </c>
      <c r="GE192">
        <v>0.204029</v>
      </c>
      <c r="GF192">
        <v>0.105144</v>
      </c>
      <c r="GG192">
        <v>0.08054260000000001</v>
      </c>
      <c r="GH192">
        <v>25337.8</v>
      </c>
      <c r="GI192">
        <v>25308.5</v>
      </c>
      <c r="GJ192">
        <v>29405.6</v>
      </c>
      <c r="GK192">
        <v>29406.4</v>
      </c>
      <c r="GL192">
        <v>34851.1</v>
      </c>
      <c r="GM192">
        <v>35947.3</v>
      </c>
      <c r="GN192">
        <v>41411.8</v>
      </c>
      <c r="GO192">
        <v>41899.5</v>
      </c>
      <c r="GP192">
        <v>1.95898</v>
      </c>
      <c r="GQ192">
        <v>1.9053</v>
      </c>
      <c r="GR192">
        <v>0.0998303</v>
      </c>
      <c r="GS192">
        <v>0</v>
      </c>
      <c r="GT192">
        <v>25.6401</v>
      </c>
      <c r="GU192">
        <v>999.9</v>
      </c>
      <c r="GV192">
        <v>42</v>
      </c>
      <c r="GW192">
        <v>30.4</v>
      </c>
      <c r="GX192">
        <v>20.1809</v>
      </c>
      <c r="GY192">
        <v>63.6129</v>
      </c>
      <c r="GZ192">
        <v>33.3293</v>
      </c>
      <c r="HA192">
        <v>1</v>
      </c>
      <c r="HB192">
        <v>-0.0330183</v>
      </c>
      <c r="HC192">
        <v>0.582236</v>
      </c>
      <c r="HD192">
        <v>20.3838</v>
      </c>
      <c r="HE192">
        <v>5.21609</v>
      </c>
      <c r="HF192">
        <v>12.0099</v>
      </c>
      <c r="HG192">
        <v>4.98885</v>
      </c>
      <c r="HH192">
        <v>3.28863</v>
      </c>
      <c r="HI192">
        <v>9999</v>
      </c>
      <c r="HJ192">
        <v>9999</v>
      </c>
      <c r="HK192">
        <v>9999</v>
      </c>
      <c r="HL192">
        <v>173.1</v>
      </c>
      <c r="HM192">
        <v>1.86713</v>
      </c>
      <c r="HN192">
        <v>1.86616</v>
      </c>
      <c r="HO192">
        <v>1.86568</v>
      </c>
      <c r="HP192">
        <v>1.86556</v>
      </c>
      <c r="HQ192">
        <v>1.86738</v>
      </c>
      <c r="HR192">
        <v>1.86992</v>
      </c>
      <c r="HS192">
        <v>1.86859</v>
      </c>
      <c r="HT192">
        <v>1.87</v>
      </c>
      <c r="HU192">
        <v>0</v>
      </c>
      <c r="HV192">
        <v>0</v>
      </c>
      <c r="HW192">
        <v>0</v>
      </c>
      <c r="HX192">
        <v>0</v>
      </c>
      <c r="HY192" t="s">
        <v>421</v>
      </c>
      <c r="HZ192" t="s">
        <v>422</v>
      </c>
      <c r="IA192" t="s">
        <v>423</v>
      </c>
      <c r="IB192" t="s">
        <v>423</v>
      </c>
      <c r="IC192" t="s">
        <v>423</v>
      </c>
      <c r="ID192" t="s">
        <v>423</v>
      </c>
      <c r="IE192">
        <v>0</v>
      </c>
      <c r="IF192">
        <v>100</v>
      </c>
      <c r="IG192">
        <v>100</v>
      </c>
      <c r="IH192">
        <v>-4.14</v>
      </c>
      <c r="II192">
        <v>-0.0814</v>
      </c>
      <c r="IJ192">
        <v>-1.577111384215205</v>
      </c>
      <c r="IK192">
        <v>-0.002609718516926934</v>
      </c>
      <c r="IL192">
        <v>7.477057286243006E-07</v>
      </c>
      <c r="IM192">
        <v>-2.446628426827821E-10</v>
      </c>
      <c r="IN192">
        <v>-0.2036813970316619</v>
      </c>
      <c r="IO192">
        <v>-0.007460779758470672</v>
      </c>
      <c r="IP192">
        <v>0.0009378809001863145</v>
      </c>
      <c r="IQ192">
        <v>-1.681860573090938E-05</v>
      </c>
      <c r="IR192">
        <v>18</v>
      </c>
      <c r="IS192">
        <v>2242</v>
      </c>
      <c r="IT192">
        <v>1</v>
      </c>
      <c r="IU192">
        <v>24</v>
      </c>
      <c r="IV192">
        <v>2546.5</v>
      </c>
      <c r="IW192">
        <v>2546.6</v>
      </c>
      <c r="IX192">
        <v>2.62451</v>
      </c>
      <c r="IY192">
        <v>2.20337</v>
      </c>
      <c r="IZ192">
        <v>1.39648</v>
      </c>
      <c r="JA192">
        <v>2.33765</v>
      </c>
      <c r="JB192">
        <v>1.49536</v>
      </c>
      <c r="JC192">
        <v>2.27295</v>
      </c>
      <c r="JD192">
        <v>34.5777</v>
      </c>
      <c r="JE192">
        <v>14.4648</v>
      </c>
      <c r="JF192">
        <v>18</v>
      </c>
      <c r="JG192">
        <v>523.4</v>
      </c>
      <c r="JH192">
        <v>444.536</v>
      </c>
      <c r="JI192">
        <v>24.9998</v>
      </c>
      <c r="JJ192">
        <v>26.9271</v>
      </c>
      <c r="JK192">
        <v>30.0001</v>
      </c>
      <c r="JL192">
        <v>26.8788</v>
      </c>
      <c r="JM192">
        <v>26.8157</v>
      </c>
      <c r="JN192">
        <v>52.5286</v>
      </c>
      <c r="JO192">
        <v>16.707</v>
      </c>
      <c r="JP192">
        <v>26.8082</v>
      </c>
      <c r="JQ192">
        <v>25</v>
      </c>
      <c r="JR192">
        <v>1336.75</v>
      </c>
      <c r="JS192">
        <v>16.4879</v>
      </c>
      <c r="JT192">
        <v>100.546</v>
      </c>
      <c r="JU192">
        <v>100.634</v>
      </c>
    </row>
    <row r="193" spans="1:281">
      <c r="A193">
        <v>177</v>
      </c>
      <c r="B193">
        <v>1659115358</v>
      </c>
      <c r="C193">
        <v>2999.900000095367</v>
      </c>
      <c r="D193" t="s">
        <v>778</v>
      </c>
      <c r="E193" t="s">
        <v>779</v>
      </c>
      <c r="F193">
        <v>5</v>
      </c>
      <c r="G193" t="s">
        <v>619</v>
      </c>
      <c r="H193" t="s">
        <v>416</v>
      </c>
      <c r="I193">
        <v>1659115350.214286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1349.351786885309</v>
      </c>
      <c r="AK193">
        <v>1289.134363636363</v>
      </c>
      <c r="AL193">
        <v>3.373574565550782</v>
      </c>
      <c r="AM193">
        <v>65.11702429361108</v>
      </c>
      <c r="AN193">
        <f>(AP193 - AO193 + DI193*1E3/(8.314*(DK193+273.15)) * AR193/DH193 * AQ193) * DH193/(100*CV193) * 1000/(1000 - AP193)</f>
        <v>0</v>
      </c>
      <c r="AO193">
        <v>16.35429301996591</v>
      </c>
      <c r="AP193">
        <v>23.19454303030302</v>
      </c>
      <c r="AQ193">
        <v>0.0006552267835962609</v>
      </c>
      <c r="AR193">
        <v>88.44605130014408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417</v>
      </c>
      <c r="AY193" t="s">
        <v>417</v>
      </c>
      <c r="AZ193">
        <v>0</v>
      </c>
      <c r="BA193">
        <v>0</v>
      </c>
      <c r="BB193">
        <f>1-AZ193/BA193</f>
        <v>0</v>
      </c>
      <c r="BC193">
        <v>0</v>
      </c>
      <c r="BD193" t="s">
        <v>417</v>
      </c>
      <c r="BE193" t="s">
        <v>417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417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6</v>
      </c>
      <c r="CW193">
        <v>0.5</v>
      </c>
      <c r="CX193" t="s">
        <v>418</v>
      </c>
      <c r="CY193">
        <v>2</v>
      </c>
      <c r="CZ193" t="b">
        <v>1</v>
      </c>
      <c r="DA193">
        <v>1659115350.214286</v>
      </c>
      <c r="DB193">
        <v>1235.245</v>
      </c>
      <c r="DC193">
        <v>1310.780357142857</v>
      </c>
      <c r="DD193">
        <v>23.16781785714286</v>
      </c>
      <c r="DE193">
        <v>16.29505357142857</v>
      </c>
      <c r="DF193">
        <v>1239.374285714286</v>
      </c>
      <c r="DG193">
        <v>23.24935</v>
      </c>
      <c r="DH193">
        <v>500.0522142857143</v>
      </c>
      <c r="DI193">
        <v>90.71892857142856</v>
      </c>
      <c r="DJ193">
        <v>0.09997042857142857</v>
      </c>
      <c r="DK193">
        <v>27.39544285714286</v>
      </c>
      <c r="DL193">
        <v>27.26886071428572</v>
      </c>
      <c r="DM193">
        <v>999.9000000000002</v>
      </c>
      <c r="DN193">
        <v>0</v>
      </c>
      <c r="DO193">
        <v>0</v>
      </c>
      <c r="DP193">
        <v>10000.87321428571</v>
      </c>
      <c r="DQ193">
        <v>0</v>
      </c>
      <c r="DR193">
        <v>7.475599999999998</v>
      </c>
      <c r="DS193">
        <v>-75.53473928571428</v>
      </c>
      <c r="DT193">
        <v>1264.541785714286</v>
      </c>
      <c r="DU193">
        <v>1332.493214285714</v>
      </c>
      <c r="DV193">
        <v>6.872768571428572</v>
      </c>
      <c r="DW193">
        <v>1310.780357142857</v>
      </c>
      <c r="DX193">
        <v>16.29505357142857</v>
      </c>
      <c r="DY193">
        <v>2.101760714285714</v>
      </c>
      <c r="DZ193">
        <v>1.478269642857143</v>
      </c>
      <c r="EA193">
        <v>18.23252142857143</v>
      </c>
      <c r="EB193">
        <v>12.74515</v>
      </c>
      <c r="EC193">
        <v>2000.005714285714</v>
      </c>
      <c r="ED193">
        <v>0.9799980714285715</v>
      </c>
      <c r="EE193">
        <v>0.02000162857142858</v>
      </c>
      <c r="EF193">
        <v>0</v>
      </c>
      <c r="EG193">
        <v>796.2429642857143</v>
      </c>
      <c r="EH193">
        <v>5.00097</v>
      </c>
      <c r="EI193">
        <v>15952.09642857143</v>
      </c>
      <c r="EJ193">
        <v>16707.63214285714</v>
      </c>
      <c r="EK193">
        <v>39.25</v>
      </c>
      <c r="EL193">
        <v>39.68257142857142</v>
      </c>
      <c r="EM193">
        <v>39.18257142857142</v>
      </c>
      <c r="EN193">
        <v>39.43699999999999</v>
      </c>
      <c r="EO193">
        <v>39.83674999999999</v>
      </c>
      <c r="EP193">
        <v>1955.103928571429</v>
      </c>
      <c r="EQ193">
        <v>39.90178571428572</v>
      </c>
      <c r="ER193">
        <v>0</v>
      </c>
      <c r="ES193">
        <v>1659115358</v>
      </c>
      <c r="ET193">
        <v>0</v>
      </c>
      <c r="EU193">
        <v>796.2425384615385</v>
      </c>
      <c r="EV193">
        <v>-6.209709388562267</v>
      </c>
      <c r="EW193">
        <v>-119.3470084596299</v>
      </c>
      <c r="EX193">
        <v>15951.42692307692</v>
      </c>
      <c r="EY193">
        <v>15</v>
      </c>
      <c r="EZ193">
        <v>0</v>
      </c>
      <c r="FA193" t="s">
        <v>419</v>
      </c>
      <c r="FB193">
        <v>1658962562</v>
      </c>
      <c r="FC193">
        <v>1658962559</v>
      </c>
      <c r="FD193">
        <v>0</v>
      </c>
      <c r="FE193">
        <v>0.025</v>
      </c>
      <c r="FF193">
        <v>-0.013</v>
      </c>
      <c r="FG193">
        <v>-1.97</v>
      </c>
      <c r="FH193">
        <v>-0.111</v>
      </c>
      <c r="FI193">
        <v>420</v>
      </c>
      <c r="FJ193">
        <v>18</v>
      </c>
      <c r="FK193">
        <v>0.6899999999999999</v>
      </c>
      <c r="FL193">
        <v>0.5</v>
      </c>
      <c r="FM193">
        <v>-75.567995</v>
      </c>
      <c r="FN193">
        <v>0.8541320825517218</v>
      </c>
      <c r="FO193">
        <v>0.2288812682920988</v>
      </c>
      <c r="FP193">
        <v>0</v>
      </c>
      <c r="FQ193">
        <v>796.6179999999999</v>
      </c>
      <c r="FR193">
        <v>-6.322352937819302</v>
      </c>
      <c r="FS193">
        <v>0.6775112328133264</v>
      </c>
      <c r="FT193">
        <v>0</v>
      </c>
      <c r="FU193">
        <v>6.90746675</v>
      </c>
      <c r="FV193">
        <v>-0.65259906191369</v>
      </c>
      <c r="FW193">
        <v>0.06482850304408928</v>
      </c>
      <c r="FX193">
        <v>0</v>
      </c>
      <c r="FY193">
        <v>0</v>
      </c>
      <c r="FZ193">
        <v>3</v>
      </c>
      <c r="GA193" t="s">
        <v>462</v>
      </c>
      <c r="GB193">
        <v>2.98274</v>
      </c>
      <c r="GC193">
        <v>2.7155</v>
      </c>
      <c r="GD193">
        <v>0.200751</v>
      </c>
      <c r="GE193">
        <v>0.205598</v>
      </c>
      <c r="GF193">
        <v>0.105189</v>
      </c>
      <c r="GG193">
        <v>0.0808265</v>
      </c>
      <c r="GH193">
        <v>25285.9</v>
      </c>
      <c r="GI193">
        <v>25258.6</v>
      </c>
      <c r="GJ193">
        <v>29405.4</v>
      </c>
      <c r="GK193">
        <v>29406.4</v>
      </c>
      <c r="GL193">
        <v>34849.3</v>
      </c>
      <c r="GM193">
        <v>35935.9</v>
      </c>
      <c r="GN193">
        <v>41411.7</v>
      </c>
      <c r="GO193">
        <v>41899.3</v>
      </c>
      <c r="GP193">
        <v>1.95898</v>
      </c>
      <c r="GQ193">
        <v>1.90567</v>
      </c>
      <c r="GR193">
        <v>0.0999905</v>
      </c>
      <c r="GS193">
        <v>0</v>
      </c>
      <c r="GT193">
        <v>25.6426</v>
      </c>
      <c r="GU193">
        <v>999.9</v>
      </c>
      <c r="GV193">
        <v>42</v>
      </c>
      <c r="GW193">
        <v>30.4</v>
      </c>
      <c r="GX193">
        <v>20.1835</v>
      </c>
      <c r="GY193">
        <v>63.8329</v>
      </c>
      <c r="GZ193">
        <v>33.101</v>
      </c>
      <c r="HA193">
        <v>1</v>
      </c>
      <c r="HB193">
        <v>-0.0332927</v>
      </c>
      <c r="HC193">
        <v>0.581664</v>
      </c>
      <c r="HD193">
        <v>20.3836</v>
      </c>
      <c r="HE193">
        <v>5.21519</v>
      </c>
      <c r="HF193">
        <v>12.0099</v>
      </c>
      <c r="HG193">
        <v>4.98845</v>
      </c>
      <c r="HH193">
        <v>3.2885</v>
      </c>
      <c r="HI193">
        <v>9999</v>
      </c>
      <c r="HJ193">
        <v>9999</v>
      </c>
      <c r="HK193">
        <v>9999</v>
      </c>
      <c r="HL193">
        <v>173.1</v>
      </c>
      <c r="HM193">
        <v>1.86712</v>
      </c>
      <c r="HN193">
        <v>1.86617</v>
      </c>
      <c r="HO193">
        <v>1.86568</v>
      </c>
      <c r="HP193">
        <v>1.86555</v>
      </c>
      <c r="HQ193">
        <v>1.86737</v>
      </c>
      <c r="HR193">
        <v>1.86995</v>
      </c>
      <c r="HS193">
        <v>1.86859</v>
      </c>
      <c r="HT193">
        <v>1.87</v>
      </c>
      <c r="HU193">
        <v>0</v>
      </c>
      <c r="HV193">
        <v>0</v>
      </c>
      <c r="HW193">
        <v>0</v>
      </c>
      <c r="HX193">
        <v>0</v>
      </c>
      <c r="HY193" t="s">
        <v>421</v>
      </c>
      <c r="HZ193" t="s">
        <v>422</v>
      </c>
      <c r="IA193" t="s">
        <v>423</v>
      </c>
      <c r="IB193" t="s">
        <v>423</v>
      </c>
      <c r="IC193" t="s">
        <v>423</v>
      </c>
      <c r="ID193" t="s">
        <v>423</v>
      </c>
      <c r="IE193">
        <v>0</v>
      </c>
      <c r="IF193">
        <v>100</v>
      </c>
      <c r="IG193">
        <v>100</v>
      </c>
      <c r="IH193">
        <v>-4.18</v>
      </c>
      <c r="II193">
        <v>-0.0813</v>
      </c>
      <c r="IJ193">
        <v>-1.577111384215205</v>
      </c>
      <c r="IK193">
        <v>-0.002609718516926934</v>
      </c>
      <c r="IL193">
        <v>7.477057286243006E-07</v>
      </c>
      <c r="IM193">
        <v>-2.446628426827821E-10</v>
      </c>
      <c r="IN193">
        <v>-0.2036813970316619</v>
      </c>
      <c r="IO193">
        <v>-0.007460779758470672</v>
      </c>
      <c r="IP193">
        <v>0.0009378809001863145</v>
      </c>
      <c r="IQ193">
        <v>-1.681860573090938E-05</v>
      </c>
      <c r="IR193">
        <v>18</v>
      </c>
      <c r="IS193">
        <v>2242</v>
      </c>
      <c r="IT193">
        <v>1</v>
      </c>
      <c r="IU193">
        <v>24</v>
      </c>
      <c r="IV193">
        <v>2546.6</v>
      </c>
      <c r="IW193">
        <v>2546.7</v>
      </c>
      <c r="IX193">
        <v>2.65381</v>
      </c>
      <c r="IY193">
        <v>2.19604</v>
      </c>
      <c r="IZ193">
        <v>1.39648</v>
      </c>
      <c r="JA193">
        <v>2.33887</v>
      </c>
      <c r="JB193">
        <v>1.49536</v>
      </c>
      <c r="JC193">
        <v>2.40967</v>
      </c>
      <c r="JD193">
        <v>34.5777</v>
      </c>
      <c r="JE193">
        <v>14.4735</v>
      </c>
      <c r="JF193">
        <v>18</v>
      </c>
      <c r="JG193">
        <v>523.4</v>
      </c>
      <c r="JH193">
        <v>444.766</v>
      </c>
      <c r="JI193">
        <v>24.9997</v>
      </c>
      <c r="JJ193">
        <v>26.9271</v>
      </c>
      <c r="JK193">
        <v>30.0001</v>
      </c>
      <c r="JL193">
        <v>26.8788</v>
      </c>
      <c r="JM193">
        <v>26.8157</v>
      </c>
      <c r="JN193">
        <v>53.0912</v>
      </c>
      <c r="JO193">
        <v>16.4174</v>
      </c>
      <c r="JP193">
        <v>26.8082</v>
      </c>
      <c r="JQ193">
        <v>25</v>
      </c>
      <c r="JR193">
        <v>1356.8</v>
      </c>
      <c r="JS193">
        <v>16.5457</v>
      </c>
      <c r="JT193">
        <v>100.545</v>
      </c>
      <c r="JU193">
        <v>100.633</v>
      </c>
    </row>
    <row r="194" spans="1:281">
      <c r="A194">
        <v>178</v>
      </c>
      <c r="B194">
        <v>1659115363</v>
      </c>
      <c r="C194">
        <v>3004.900000095367</v>
      </c>
      <c r="D194" t="s">
        <v>780</v>
      </c>
      <c r="E194" t="s">
        <v>781</v>
      </c>
      <c r="F194">
        <v>5</v>
      </c>
      <c r="G194" t="s">
        <v>619</v>
      </c>
      <c r="H194" t="s">
        <v>416</v>
      </c>
      <c r="I194">
        <v>1659115355.5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1366.545789710119</v>
      </c>
      <c r="AK194">
        <v>1306.179757575758</v>
      </c>
      <c r="AL194">
        <v>3.413395684241759</v>
      </c>
      <c r="AM194">
        <v>65.11702429361108</v>
      </c>
      <c r="AN194">
        <f>(AP194 - AO194 + DI194*1E3/(8.314*(DK194+273.15)) * AR194/DH194 * AQ194) * DH194/(100*CV194) * 1000/(1000 - AP194)</f>
        <v>0</v>
      </c>
      <c r="AO194">
        <v>16.43639454410807</v>
      </c>
      <c r="AP194">
        <v>23.20987212121212</v>
      </c>
      <c r="AQ194">
        <v>0.0006782234792246007</v>
      </c>
      <c r="AR194">
        <v>88.44605130014408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417</v>
      </c>
      <c r="AY194" t="s">
        <v>417</v>
      </c>
      <c r="AZ194">
        <v>0</v>
      </c>
      <c r="BA194">
        <v>0</v>
      </c>
      <c r="BB194">
        <f>1-AZ194/BA194</f>
        <v>0</v>
      </c>
      <c r="BC194">
        <v>0</v>
      </c>
      <c r="BD194" t="s">
        <v>417</v>
      </c>
      <c r="BE194" t="s">
        <v>417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417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6</v>
      </c>
      <c r="CW194">
        <v>0.5</v>
      </c>
      <c r="CX194" t="s">
        <v>418</v>
      </c>
      <c r="CY194">
        <v>2</v>
      </c>
      <c r="CZ194" t="b">
        <v>1</v>
      </c>
      <c r="DA194">
        <v>1659115355.5</v>
      </c>
      <c r="DB194">
        <v>1252.684074074074</v>
      </c>
      <c r="DC194">
        <v>1328.252222222222</v>
      </c>
      <c r="DD194">
        <v>23.18906296296296</v>
      </c>
      <c r="DE194">
        <v>16.36835555555555</v>
      </c>
      <c r="DF194">
        <v>1256.845555555556</v>
      </c>
      <c r="DG194">
        <v>23.2704037037037</v>
      </c>
      <c r="DH194">
        <v>500.0852222222223</v>
      </c>
      <c r="DI194">
        <v>90.71881851851852</v>
      </c>
      <c r="DJ194">
        <v>0.1000001481481481</v>
      </c>
      <c r="DK194">
        <v>27.39711481481481</v>
      </c>
      <c r="DL194">
        <v>27.2812037037037</v>
      </c>
      <c r="DM194">
        <v>999.9000000000001</v>
      </c>
      <c r="DN194">
        <v>0</v>
      </c>
      <c r="DO194">
        <v>0</v>
      </c>
      <c r="DP194">
        <v>9998.381481481481</v>
      </c>
      <c r="DQ194">
        <v>0</v>
      </c>
      <c r="DR194">
        <v>7.475599999999998</v>
      </c>
      <c r="DS194">
        <v>-75.56837037037037</v>
      </c>
      <c r="DT194">
        <v>1282.421481481481</v>
      </c>
      <c r="DU194">
        <v>1350.355555555556</v>
      </c>
      <c r="DV194">
        <v>6.82069851851852</v>
      </c>
      <c r="DW194">
        <v>1328.252222222222</v>
      </c>
      <c r="DX194">
        <v>16.36835555555555</v>
      </c>
      <c r="DY194">
        <v>2.103684074074074</v>
      </c>
      <c r="DZ194">
        <v>1.484918148148148</v>
      </c>
      <c r="EA194">
        <v>18.2471037037037</v>
      </c>
      <c r="EB194">
        <v>12.81365555555556</v>
      </c>
      <c r="EC194">
        <v>1999.982962962962</v>
      </c>
      <c r="ED194">
        <v>0.979998</v>
      </c>
      <c r="EE194">
        <v>0.02000170000000001</v>
      </c>
      <c r="EF194">
        <v>0</v>
      </c>
      <c r="EG194">
        <v>795.7076296296298</v>
      </c>
      <c r="EH194">
        <v>5.00097</v>
      </c>
      <c r="EI194">
        <v>15941.35555555556</v>
      </c>
      <c r="EJ194">
        <v>16707.43703703704</v>
      </c>
      <c r="EK194">
        <v>39.25</v>
      </c>
      <c r="EL194">
        <v>39.67781481481481</v>
      </c>
      <c r="EM194">
        <v>39.187</v>
      </c>
      <c r="EN194">
        <v>39.43699999999999</v>
      </c>
      <c r="EO194">
        <v>39.84233333333333</v>
      </c>
      <c r="EP194">
        <v>1955.081481481482</v>
      </c>
      <c r="EQ194">
        <v>39.90148148148148</v>
      </c>
      <c r="ER194">
        <v>0</v>
      </c>
      <c r="ES194">
        <v>1659115362.8</v>
      </c>
      <c r="ET194">
        <v>0</v>
      </c>
      <c r="EU194">
        <v>795.7579230769231</v>
      </c>
      <c r="EV194">
        <v>-6.96341880512665</v>
      </c>
      <c r="EW194">
        <v>-119.6444446334814</v>
      </c>
      <c r="EX194">
        <v>15941.83846153846</v>
      </c>
      <c r="EY194">
        <v>15</v>
      </c>
      <c r="EZ194">
        <v>0</v>
      </c>
      <c r="FA194" t="s">
        <v>419</v>
      </c>
      <c r="FB194">
        <v>1658962562</v>
      </c>
      <c r="FC194">
        <v>1658962559</v>
      </c>
      <c r="FD194">
        <v>0</v>
      </c>
      <c r="FE194">
        <v>0.025</v>
      </c>
      <c r="FF194">
        <v>-0.013</v>
      </c>
      <c r="FG194">
        <v>-1.97</v>
      </c>
      <c r="FH194">
        <v>-0.111</v>
      </c>
      <c r="FI194">
        <v>420</v>
      </c>
      <c r="FJ194">
        <v>18</v>
      </c>
      <c r="FK194">
        <v>0.6899999999999999</v>
      </c>
      <c r="FL194">
        <v>0.5</v>
      </c>
      <c r="FM194">
        <v>-75.5994804878049</v>
      </c>
      <c r="FN194">
        <v>-0.373586759581805</v>
      </c>
      <c r="FO194">
        <v>0.2427566303327126</v>
      </c>
      <c r="FP194">
        <v>1</v>
      </c>
      <c r="FQ194">
        <v>796.0566764705882</v>
      </c>
      <c r="FR194">
        <v>-6.184980902194739</v>
      </c>
      <c r="FS194">
        <v>0.6737080760977276</v>
      </c>
      <c r="FT194">
        <v>0</v>
      </c>
      <c r="FU194">
        <v>6.84793</v>
      </c>
      <c r="FV194">
        <v>-0.5979202787456637</v>
      </c>
      <c r="FW194">
        <v>0.05946206218274291</v>
      </c>
      <c r="FX194">
        <v>0</v>
      </c>
      <c r="FY194">
        <v>1</v>
      </c>
      <c r="FZ194">
        <v>3</v>
      </c>
      <c r="GA194" t="s">
        <v>426</v>
      </c>
      <c r="GB194">
        <v>2.98248</v>
      </c>
      <c r="GC194">
        <v>2.71564</v>
      </c>
      <c r="GD194">
        <v>0.202388</v>
      </c>
      <c r="GE194">
        <v>0.207191</v>
      </c>
      <c r="GF194">
        <v>0.105235</v>
      </c>
      <c r="GG194">
        <v>0.0810316</v>
      </c>
      <c r="GH194">
        <v>25234.4</v>
      </c>
      <c r="GI194">
        <v>25208.1</v>
      </c>
      <c r="GJ194">
        <v>29405.7</v>
      </c>
      <c r="GK194">
        <v>29406.5</v>
      </c>
      <c r="GL194">
        <v>34847.9</v>
      </c>
      <c r="GM194">
        <v>35927.8</v>
      </c>
      <c r="GN194">
        <v>41412.2</v>
      </c>
      <c r="GO194">
        <v>41899.3</v>
      </c>
      <c r="GP194">
        <v>1.95877</v>
      </c>
      <c r="GQ194">
        <v>1.9059</v>
      </c>
      <c r="GR194">
        <v>0.101291</v>
      </c>
      <c r="GS194">
        <v>0</v>
      </c>
      <c r="GT194">
        <v>25.6426</v>
      </c>
      <c r="GU194">
        <v>999.9</v>
      </c>
      <c r="GV194">
        <v>42</v>
      </c>
      <c r="GW194">
        <v>30.4</v>
      </c>
      <c r="GX194">
        <v>20.1825</v>
      </c>
      <c r="GY194">
        <v>63.6629</v>
      </c>
      <c r="GZ194">
        <v>33.4014</v>
      </c>
      <c r="HA194">
        <v>1</v>
      </c>
      <c r="HB194">
        <v>-0.0332139</v>
      </c>
      <c r="HC194">
        <v>0.579692</v>
      </c>
      <c r="HD194">
        <v>20.3839</v>
      </c>
      <c r="HE194">
        <v>5.21579</v>
      </c>
      <c r="HF194">
        <v>12.0099</v>
      </c>
      <c r="HG194">
        <v>4.9889</v>
      </c>
      <c r="HH194">
        <v>3.28855</v>
      </c>
      <c r="HI194">
        <v>9999</v>
      </c>
      <c r="HJ194">
        <v>9999</v>
      </c>
      <c r="HK194">
        <v>9999</v>
      </c>
      <c r="HL194">
        <v>173.1</v>
      </c>
      <c r="HM194">
        <v>1.86712</v>
      </c>
      <c r="HN194">
        <v>1.86616</v>
      </c>
      <c r="HO194">
        <v>1.86569</v>
      </c>
      <c r="HP194">
        <v>1.86556</v>
      </c>
      <c r="HQ194">
        <v>1.86737</v>
      </c>
      <c r="HR194">
        <v>1.86992</v>
      </c>
      <c r="HS194">
        <v>1.86859</v>
      </c>
      <c r="HT194">
        <v>1.86999</v>
      </c>
      <c r="HU194">
        <v>0</v>
      </c>
      <c r="HV194">
        <v>0</v>
      </c>
      <c r="HW194">
        <v>0</v>
      </c>
      <c r="HX194">
        <v>0</v>
      </c>
      <c r="HY194" t="s">
        <v>421</v>
      </c>
      <c r="HZ194" t="s">
        <v>422</v>
      </c>
      <c r="IA194" t="s">
        <v>423</v>
      </c>
      <c r="IB194" t="s">
        <v>423</v>
      </c>
      <c r="IC194" t="s">
        <v>423</v>
      </c>
      <c r="ID194" t="s">
        <v>423</v>
      </c>
      <c r="IE194">
        <v>0</v>
      </c>
      <c r="IF194">
        <v>100</v>
      </c>
      <c r="IG194">
        <v>100</v>
      </c>
      <c r="IH194">
        <v>-4.21</v>
      </c>
      <c r="II194">
        <v>-0.08119999999999999</v>
      </c>
      <c r="IJ194">
        <v>-1.577111384215205</v>
      </c>
      <c r="IK194">
        <v>-0.002609718516926934</v>
      </c>
      <c r="IL194">
        <v>7.477057286243006E-07</v>
      </c>
      <c r="IM194">
        <v>-2.446628426827821E-10</v>
      </c>
      <c r="IN194">
        <v>-0.2036813970316619</v>
      </c>
      <c r="IO194">
        <v>-0.007460779758470672</v>
      </c>
      <c r="IP194">
        <v>0.0009378809001863145</v>
      </c>
      <c r="IQ194">
        <v>-1.681860573090938E-05</v>
      </c>
      <c r="IR194">
        <v>18</v>
      </c>
      <c r="IS194">
        <v>2242</v>
      </c>
      <c r="IT194">
        <v>1</v>
      </c>
      <c r="IU194">
        <v>24</v>
      </c>
      <c r="IV194">
        <v>2546.7</v>
      </c>
      <c r="IW194">
        <v>2546.7</v>
      </c>
      <c r="IX194">
        <v>2.67822</v>
      </c>
      <c r="IY194">
        <v>2.20215</v>
      </c>
      <c r="IZ194">
        <v>1.39648</v>
      </c>
      <c r="JA194">
        <v>2.33765</v>
      </c>
      <c r="JB194">
        <v>1.49536</v>
      </c>
      <c r="JC194">
        <v>2.27539</v>
      </c>
      <c r="JD194">
        <v>34.5777</v>
      </c>
      <c r="JE194">
        <v>14.456</v>
      </c>
      <c r="JF194">
        <v>18</v>
      </c>
      <c r="JG194">
        <v>523.268</v>
      </c>
      <c r="JH194">
        <v>444.903</v>
      </c>
      <c r="JI194">
        <v>24.9996</v>
      </c>
      <c r="JJ194">
        <v>26.9271</v>
      </c>
      <c r="JK194">
        <v>30.0001</v>
      </c>
      <c r="JL194">
        <v>26.8788</v>
      </c>
      <c r="JM194">
        <v>26.8157</v>
      </c>
      <c r="JN194">
        <v>53.5879</v>
      </c>
      <c r="JO194">
        <v>16.1068</v>
      </c>
      <c r="JP194">
        <v>26.8082</v>
      </c>
      <c r="JQ194">
        <v>25</v>
      </c>
      <c r="JR194">
        <v>1370.18</v>
      </c>
      <c r="JS194">
        <v>16.5985</v>
      </c>
      <c r="JT194">
        <v>100.547</v>
      </c>
      <c r="JU194">
        <v>100.633</v>
      </c>
    </row>
    <row r="195" spans="1:281">
      <c r="A195">
        <v>179</v>
      </c>
      <c r="B195">
        <v>1659115368</v>
      </c>
      <c r="C195">
        <v>3009.900000095367</v>
      </c>
      <c r="D195" t="s">
        <v>782</v>
      </c>
      <c r="E195" t="s">
        <v>783</v>
      </c>
      <c r="F195">
        <v>5</v>
      </c>
      <c r="G195" t="s">
        <v>619</v>
      </c>
      <c r="H195" t="s">
        <v>416</v>
      </c>
      <c r="I195">
        <v>1659115360.214286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1383.544728634904</v>
      </c>
      <c r="AK195">
        <v>1323.310424242424</v>
      </c>
      <c r="AL195">
        <v>3.440730157772478</v>
      </c>
      <c r="AM195">
        <v>65.11702429361108</v>
      </c>
      <c r="AN195">
        <f>(AP195 - AO195 + DI195*1E3/(8.314*(DK195+273.15)) * AR195/DH195 * AQ195) * DH195/(100*CV195) * 1000/(1000 - AP195)</f>
        <v>0</v>
      </c>
      <c r="AO195">
        <v>16.48629280161974</v>
      </c>
      <c r="AP195">
        <v>23.21647939393938</v>
      </c>
      <c r="AQ195">
        <v>0.0002426535488733247</v>
      </c>
      <c r="AR195">
        <v>88.44605130014408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417</v>
      </c>
      <c r="AY195" t="s">
        <v>417</v>
      </c>
      <c r="AZ195">
        <v>0</v>
      </c>
      <c r="BA195">
        <v>0</v>
      </c>
      <c r="BB195">
        <f>1-AZ195/BA195</f>
        <v>0</v>
      </c>
      <c r="BC195">
        <v>0</v>
      </c>
      <c r="BD195" t="s">
        <v>417</v>
      </c>
      <c r="BE195" t="s">
        <v>417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417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6</v>
      </c>
      <c r="CW195">
        <v>0.5</v>
      </c>
      <c r="CX195" t="s">
        <v>418</v>
      </c>
      <c r="CY195">
        <v>2</v>
      </c>
      <c r="CZ195" t="b">
        <v>1</v>
      </c>
      <c r="DA195">
        <v>1659115360.214286</v>
      </c>
      <c r="DB195">
        <v>1268.294285714286</v>
      </c>
      <c r="DC195">
        <v>1344.028214285714</v>
      </c>
      <c r="DD195">
        <v>23.20176785714286</v>
      </c>
      <c r="DE195">
        <v>16.43049285714286</v>
      </c>
      <c r="DF195">
        <v>1272.485</v>
      </c>
      <c r="DG195">
        <v>23.28301785714286</v>
      </c>
      <c r="DH195">
        <v>500.0606428571429</v>
      </c>
      <c r="DI195">
        <v>90.71829642857142</v>
      </c>
      <c r="DJ195">
        <v>0.09998375000000001</v>
      </c>
      <c r="DK195">
        <v>27.39751785714286</v>
      </c>
      <c r="DL195">
        <v>27.28694642857143</v>
      </c>
      <c r="DM195">
        <v>999.9000000000002</v>
      </c>
      <c r="DN195">
        <v>0</v>
      </c>
      <c r="DO195">
        <v>0</v>
      </c>
      <c r="DP195">
        <v>10001.20892857143</v>
      </c>
      <c r="DQ195">
        <v>0</v>
      </c>
      <c r="DR195">
        <v>7.475599999999998</v>
      </c>
      <c r="DS195">
        <v>-75.73447857142857</v>
      </c>
      <c r="DT195">
        <v>1298.418928571429</v>
      </c>
      <c r="DU195">
        <v>1366.48</v>
      </c>
      <c r="DV195">
        <v>6.771274642857144</v>
      </c>
      <c r="DW195">
        <v>1344.028214285714</v>
      </c>
      <c r="DX195">
        <v>16.43049285714286</v>
      </c>
      <c r="DY195">
        <v>2.104825714285715</v>
      </c>
      <c r="DZ195">
        <v>1.490546428571429</v>
      </c>
      <c r="EA195">
        <v>18.25574642857143</v>
      </c>
      <c r="EB195">
        <v>12.87145357142857</v>
      </c>
      <c r="EC195">
        <v>1999.986785714286</v>
      </c>
      <c r="ED195">
        <v>0.9799980714285715</v>
      </c>
      <c r="EE195">
        <v>0.02000162857142857</v>
      </c>
      <c r="EF195">
        <v>0</v>
      </c>
      <c r="EG195">
        <v>795.1730000000001</v>
      </c>
      <c r="EH195">
        <v>5.00097</v>
      </c>
      <c r="EI195">
        <v>15932.11785714286</v>
      </c>
      <c r="EJ195">
        <v>16707.47857142857</v>
      </c>
      <c r="EK195">
        <v>39.25</v>
      </c>
      <c r="EL195">
        <v>39.67814285714285</v>
      </c>
      <c r="EM195">
        <v>39.187</v>
      </c>
      <c r="EN195">
        <v>39.4347857142857</v>
      </c>
      <c r="EO195">
        <v>39.83674999999999</v>
      </c>
      <c r="EP195">
        <v>1955.085357142858</v>
      </c>
      <c r="EQ195">
        <v>39.90142857142857</v>
      </c>
      <c r="ER195">
        <v>0</v>
      </c>
      <c r="ES195">
        <v>1659115368.2</v>
      </c>
      <c r="ET195">
        <v>0</v>
      </c>
      <c r="EU195">
        <v>795.1406400000001</v>
      </c>
      <c r="EV195">
        <v>-5.39076922077393</v>
      </c>
      <c r="EW195">
        <v>-114.5076924257105</v>
      </c>
      <c r="EX195">
        <v>15930.7</v>
      </c>
      <c r="EY195">
        <v>15</v>
      </c>
      <c r="EZ195">
        <v>0</v>
      </c>
      <c r="FA195" t="s">
        <v>419</v>
      </c>
      <c r="FB195">
        <v>1658962562</v>
      </c>
      <c r="FC195">
        <v>1658962559</v>
      </c>
      <c r="FD195">
        <v>0</v>
      </c>
      <c r="FE195">
        <v>0.025</v>
      </c>
      <c r="FF195">
        <v>-0.013</v>
      </c>
      <c r="FG195">
        <v>-1.97</v>
      </c>
      <c r="FH195">
        <v>-0.111</v>
      </c>
      <c r="FI195">
        <v>420</v>
      </c>
      <c r="FJ195">
        <v>18</v>
      </c>
      <c r="FK195">
        <v>0.6899999999999999</v>
      </c>
      <c r="FL195">
        <v>0.5</v>
      </c>
      <c r="FM195">
        <v>-75.59587560975609</v>
      </c>
      <c r="FN195">
        <v>-2.145821602787507</v>
      </c>
      <c r="FO195">
        <v>0.2293551541217001</v>
      </c>
      <c r="FP195">
        <v>0</v>
      </c>
      <c r="FQ195">
        <v>795.633</v>
      </c>
      <c r="FR195">
        <v>-6.303926649783251</v>
      </c>
      <c r="FS195">
        <v>0.6852525940462026</v>
      </c>
      <c r="FT195">
        <v>0</v>
      </c>
      <c r="FU195">
        <v>6.809887560975612</v>
      </c>
      <c r="FV195">
        <v>-0.6178363066201998</v>
      </c>
      <c r="FW195">
        <v>0.06128803809523807</v>
      </c>
      <c r="FX195">
        <v>0</v>
      </c>
      <c r="FY195">
        <v>0</v>
      </c>
      <c r="FZ195">
        <v>3</v>
      </c>
      <c r="GA195" t="s">
        <v>462</v>
      </c>
      <c r="GB195">
        <v>2.98278</v>
      </c>
      <c r="GC195">
        <v>2.71563</v>
      </c>
      <c r="GD195">
        <v>0.204015</v>
      </c>
      <c r="GE195">
        <v>0.208766</v>
      </c>
      <c r="GF195">
        <v>0.105253</v>
      </c>
      <c r="GG195">
        <v>0.08124430000000001</v>
      </c>
      <c r="GH195">
        <v>25182.9</v>
      </c>
      <c r="GI195">
        <v>25158.2</v>
      </c>
      <c r="GJ195">
        <v>29405.6</v>
      </c>
      <c r="GK195">
        <v>29406.7</v>
      </c>
      <c r="GL195">
        <v>34847.5</v>
      </c>
      <c r="GM195">
        <v>35919.6</v>
      </c>
      <c r="GN195">
        <v>41412.6</v>
      </c>
      <c r="GO195">
        <v>41899.5</v>
      </c>
      <c r="GP195">
        <v>1.95877</v>
      </c>
      <c r="GQ195">
        <v>1.90593</v>
      </c>
      <c r="GR195">
        <v>0.101112</v>
      </c>
      <c r="GS195">
        <v>0</v>
      </c>
      <c r="GT195">
        <v>25.6426</v>
      </c>
      <c r="GU195">
        <v>999.9</v>
      </c>
      <c r="GV195">
        <v>42</v>
      </c>
      <c r="GW195">
        <v>30.4</v>
      </c>
      <c r="GX195">
        <v>20.1817</v>
      </c>
      <c r="GY195">
        <v>63.7929</v>
      </c>
      <c r="GZ195">
        <v>33.1931</v>
      </c>
      <c r="HA195">
        <v>1</v>
      </c>
      <c r="HB195">
        <v>-0.0331758</v>
      </c>
      <c r="HC195">
        <v>0.57707</v>
      </c>
      <c r="HD195">
        <v>20.3838</v>
      </c>
      <c r="HE195">
        <v>5.21489</v>
      </c>
      <c r="HF195">
        <v>12.0099</v>
      </c>
      <c r="HG195">
        <v>4.98845</v>
      </c>
      <c r="HH195">
        <v>3.2884</v>
      </c>
      <c r="HI195">
        <v>9999</v>
      </c>
      <c r="HJ195">
        <v>9999</v>
      </c>
      <c r="HK195">
        <v>9999</v>
      </c>
      <c r="HL195">
        <v>173.1</v>
      </c>
      <c r="HM195">
        <v>1.86716</v>
      </c>
      <c r="HN195">
        <v>1.86615</v>
      </c>
      <c r="HO195">
        <v>1.86569</v>
      </c>
      <c r="HP195">
        <v>1.86555</v>
      </c>
      <c r="HQ195">
        <v>1.86737</v>
      </c>
      <c r="HR195">
        <v>1.86992</v>
      </c>
      <c r="HS195">
        <v>1.86859</v>
      </c>
      <c r="HT195">
        <v>1.87</v>
      </c>
      <c r="HU195">
        <v>0</v>
      </c>
      <c r="HV195">
        <v>0</v>
      </c>
      <c r="HW195">
        <v>0</v>
      </c>
      <c r="HX195">
        <v>0</v>
      </c>
      <c r="HY195" t="s">
        <v>421</v>
      </c>
      <c r="HZ195" t="s">
        <v>422</v>
      </c>
      <c r="IA195" t="s">
        <v>423</v>
      </c>
      <c r="IB195" t="s">
        <v>423</v>
      </c>
      <c r="IC195" t="s">
        <v>423</v>
      </c>
      <c r="ID195" t="s">
        <v>423</v>
      </c>
      <c r="IE195">
        <v>0</v>
      </c>
      <c r="IF195">
        <v>100</v>
      </c>
      <c r="IG195">
        <v>100</v>
      </c>
      <c r="IH195">
        <v>-4.24</v>
      </c>
      <c r="II195">
        <v>-0.08110000000000001</v>
      </c>
      <c r="IJ195">
        <v>-1.577111384215205</v>
      </c>
      <c r="IK195">
        <v>-0.002609718516926934</v>
      </c>
      <c r="IL195">
        <v>7.477057286243006E-07</v>
      </c>
      <c r="IM195">
        <v>-2.446628426827821E-10</v>
      </c>
      <c r="IN195">
        <v>-0.2036813970316619</v>
      </c>
      <c r="IO195">
        <v>-0.007460779758470672</v>
      </c>
      <c r="IP195">
        <v>0.0009378809001863145</v>
      </c>
      <c r="IQ195">
        <v>-1.681860573090938E-05</v>
      </c>
      <c r="IR195">
        <v>18</v>
      </c>
      <c r="IS195">
        <v>2242</v>
      </c>
      <c r="IT195">
        <v>1</v>
      </c>
      <c r="IU195">
        <v>24</v>
      </c>
      <c r="IV195">
        <v>2546.8</v>
      </c>
      <c r="IW195">
        <v>2546.8</v>
      </c>
      <c r="IX195">
        <v>2.70508</v>
      </c>
      <c r="IY195">
        <v>2.19604</v>
      </c>
      <c r="IZ195">
        <v>1.39648</v>
      </c>
      <c r="JA195">
        <v>2.33765</v>
      </c>
      <c r="JB195">
        <v>1.49536</v>
      </c>
      <c r="JC195">
        <v>2.42798</v>
      </c>
      <c r="JD195">
        <v>34.5777</v>
      </c>
      <c r="JE195">
        <v>14.4735</v>
      </c>
      <c r="JF195">
        <v>18</v>
      </c>
      <c r="JG195">
        <v>523.268</v>
      </c>
      <c r="JH195">
        <v>444.918</v>
      </c>
      <c r="JI195">
        <v>24.9994</v>
      </c>
      <c r="JJ195">
        <v>26.9271</v>
      </c>
      <c r="JK195">
        <v>30.0001</v>
      </c>
      <c r="JL195">
        <v>26.8788</v>
      </c>
      <c r="JM195">
        <v>26.8157</v>
      </c>
      <c r="JN195">
        <v>54.1405</v>
      </c>
      <c r="JO195">
        <v>15.8222</v>
      </c>
      <c r="JP195">
        <v>26.8082</v>
      </c>
      <c r="JQ195">
        <v>25</v>
      </c>
      <c r="JR195">
        <v>1390.21</v>
      </c>
      <c r="JS195">
        <v>16.656</v>
      </c>
      <c r="JT195">
        <v>100.547</v>
      </c>
      <c r="JU195">
        <v>100.634</v>
      </c>
    </row>
    <row r="196" spans="1:281">
      <c r="A196">
        <v>180</v>
      </c>
      <c r="B196">
        <v>1659115373</v>
      </c>
      <c r="C196">
        <v>3014.900000095367</v>
      </c>
      <c r="D196" t="s">
        <v>784</v>
      </c>
      <c r="E196" t="s">
        <v>785</v>
      </c>
      <c r="F196">
        <v>5</v>
      </c>
      <c r="G196" t="s">
        <v>619</v>
      </c>
      <c r="H196" t="s">
        <v>416</v>
      </c>
      <c r="I196">
        <v>1659115365.5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1400.633609970784</v>
      </c>
      <c r="AK196">
        <v>1340.486727272727</v>
      </c>
      <c r="AL196">
        <v>3.444488165423175</v>
      </c>
      <c r="AM196">
        <v>65.11702429361108</v>
      </c>
      <c r="AN196">
        <f>(AP196 - AO196 + DI196*1E3/(8.314*(DK196+273.15)) * AR196/DH196 * AQ196) * DH196/(100*CV196) * 1000/(1000 - AP196)</f>
        <v>0</v>
      </c>
      <c r="AO196">
        <v>16.54505922742013</v>
      </c>
      <c r="AP196">
        <v>23.22428060606059</v>
      </c>
      <c r="AQ196">
        <v>0.0001866326776745828</v>
      </c>
      <c r="AR196">
        <v>88.44605130014408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417</v>
      </c>
      <c r="AY196" t="s">
        <v>417</v>
      </c>
      <c r="AZ196">
        <v>0</v>
      </c>
      <c r="BA196">
        <v>0</v>
      </c>
      <c r="BB196">
        <f>1-AZ196/BA196</f>
        <v>0</v>
      </c>
      <c r="BC196">
        <v>0</v>
      </c>
      <c r="BD196" t="s">
        <v>417</v>
      </c>
      <c r="BE196" t="s">
        <v>417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417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6</v>
      </c>
      <c r="CW196">
        <v>0.5</v>
      </c>
      <c r="CX196" t="s">
        <v>418</v>
      </c>
      <c r="CY196">
        <v>2</v>
      </c>
      <c r="CZ196" t="b">
        <v>1</v>
      </c>
      <c r="DA196">
        <v>1659115365.5</v>
      </c>
      <c r="DB196">
        <v>1285.894444444444</v>
      </c>
      <c r="DC196">
        <v>1361.713703703704</v>
      </c>
      <c r="DD196">
        <v>23.21356666666667</v>
      </c>
      <c r="DE196">
        <v>16.49555555555555</v>
      </c>
      <c r="DF196">
        <v>1290.118888888889</v>
      </c>
      <c r="DG196">
        <v>23.29471851851852</v>
      </c>
      <c r="DH196">
        <v>500.0860000000001</v>
      </c>
      <c r="DI196">
        <v>90.71773333333333</v>
      </c>
      <c r="DJ196">
        <v>0.1000093444444445</v>
      </c>
      <c r="DK196">
        <v>27.3970074074074</v>
      </c>
      <c r="DL196">
        <v>27.29747777777778</v>
      </c>
      <c r="DM196">
        <v>999.9000000000001</v>
      </c>
      <c r="DN196">
        <v>0</v>
      </c>
      <c r="DO196">
        <v>0</v>
      </c>
      <c r="DP196">
        <v>10001.22703703704</v>
      </c>
      <c r="DQ196">
        <v>0</v>
      </c>
      <c r="DR196">
        <v>7.475599999999998</v>
      </c>
      <c r="DS196">
        <v>-75.81998518518519</v>
      </c>
      <c r="DT196">
        <v>1316.453703703704</v>
      </c>
      <c r="DU196">
        <v>1384.552592592592</v>
      </c>
      <c r="DV196">
        <v>6.718013333333333</v>
      </c>
      <c r="DW196">
        <v>1361.713703703704</v>
      </c>
      <c r="DX196">
        <v>16.49555555555555</v>
      </c>
      <c r="DY196">
        <v>2.105883333333333</v>
      </c>
      <c r="DZ196">
        <v>1.49643925925926</v>
      </c>
      <c r="EA196">
        <v>18.26374444444444</v>
      </c>
      <c r="EB196">
        <v>12.93178888888889</v>
      </c>
      <c r="EC196">
        <v>1999.981481481481</v>
      </c>
      <c r="ED196">
        <v>0.9799978888888888</v>
      </c>
      <c r="EE196">
        <v>0.02000181111111111</v>
      </c>
      <c r="EF196">
        <v>0</v>
      </c>
      <c r="EG196">
        <v>794.7640740740741</v>
      </c>
      <c r="EH196">
        <v>5.00097</v>
      </c>
      <c r="EI196">
        <v>15922.05555555555</v>
      </c>
      <c r="EJ196">
        <v>16707.41851851852</v>
      </c>
      <c r="EK196">
        <v>39.25</v>
      </c>
      <c r="EL196">
        <v>39.6801111111111</v>
      </c>
      <c r="EM196">
        <v>39.1801111111111</v>
      </c>
      <c r="EN196">
        <v>39.4301111111111</v>
      </c>
      <c r="EO196">
        <v>39.833</v>
      </c>
      <c r="EP196">
        <v>1955.07962962963</v>
      </c>
      <c r="EQ196">
        <v>39.90185185185185</v>
      </c>
      <c r="ER196">
        <v>0</v>
      </c>
      <c r="ES196">
        <v>1659115373</v>
      </c>
      <c r="ET196">
        <v>0</v>
      </c>
      <c r="EU196">
        <v>794.7117999999999</v>
      </c>
      <c r="EV196">
        <v>-5.215461520951282</v>
      </c>
      <c r="EW196">
        <v>-110.2692306902073</v>
      </c>
      <c r="EX196">
        <v>15921.528</v>
      </c>
      <c r="EY196">
        <v>15</v>
      </c>
      <c r="EZ196">
        <v>0</v>
      </c>
      <c r="FA196" t="s">
        <v>419</v>
      </c>
      <c r="FB196">
        <v>1658962562</v>
      </c>
      <c r="FC196">
        <v>1658962559</v>
      </c>
      <c r="FD196">
        <v>0</v>
      </c>
      <c r="FE196">
        <v>0.025</v>
      </c>
      <c r="FF196">
        <v>-0.013</v>
      </c>
      <c r="FG196">
        <v>-1.97</v>
      </c>
      <c r="FH196">
        <v>-0.111</v>
      </c>
      <c r="FI196">
        <v>420</v>
      </c>
      <c r="FJ196">
        <v>18</v>
      </c>
      <c r="FK196">
        <v>0.6899999999999999</v>
      </c>
      <c r="FL196">
        <v>0.5</v>
      </c>
      <c r="FM196">
        <v>-75.75043902439023</v>
      </c>
      <c r="FN196">
        <v>-0.9347080139372912</v>
      </c>
      <c r="FO196">
        <v>0.1221076451893255</v>
      </c>
      <c r="FP196">
        <v>0</v>
      </c>
      <c r="FQ196">
        <v>795.0071764705882</v>
      </c>
      <c r="FR196">
        <v>-5.149977074429326</v>
      </c>
      <c r="FS196">
        <v>0.5643777140818406</v>
      </c>
      <c r="FT196">
        <v>0</v>
      </c>
      <c r="FU196">
        <v>6.749087317073171</v>
      </c>
      <c r="FV196">
        <v>-0.5990512891986046</v>
      </c>
      <c r="FW196">
        <v>0.05937573434819373</v>
      </c>
      <c r="FX196">
        <v>0</v>
      </c>
      <c r="FY196">
        <v>0</v>
      </c>
      <c r="FZ196">
        <v>3</v>
      </c>
      <c r="GA196" t="s">
        <v>462</v>
      </c>
      <c r="GB196">
        <v>2.98265</v>
      </c>
      <c r="GC196">
        <v>2.71567</v>
      </c>
      <c r="GD196">
        <v>0.205643</v>
      </c>
      <c r="GE196">
        <v>0.210318</v>
      </c>
      <c r="GF196">
        <v>0.105271</v>
      </c>
      <c r="GG196">
        <v>0.08137610000000001</v>
      </c>
      <c r="GH196">
        <v>25131.4</v>
      </c>
      <c r="GI196">
        <v>25108.6</v>
      </c>
      <c r="GJ196">
        <v>29405.7</v>
      </c>
      <c r="GK196">
        <v>29406.4</v>
      </c>
      <c r="GL196">
        <v>34846.7</v>
      </c>
      <c r="GM196">
        <v>35914</v>
      </c>
      <c r="GN196">
        <v>41412.4</v>
      </c>
      <c r="GO196">
        <v>41899.1</v>
      </c>
      <c r="GP196">
        <v>1.95865</v>
      </c>
      <c r="GQ196">
        <v>1.90593</v>
      </c>
      <c r="GR196">
        <v>0.101987</v>
      </c>
      <c r="GS196">
        <v>0</v>
      </c>
      <c r="GT196">
        <v>25.6407</v>
      </c>
      <c r="GU196">
        <v>999.9</v>
      </c>
      <c r="GV196">
        <v>42</v>
      </c>
      <c r="GW196">
        <v>30.4</v>
      </c>
      <c r="GX196">
        <v>20.1799</v>
      </c>
      <c r="GY196">
        <v>63.7729</v>
      </c>
      <c r="GZ196">
        <v>33.4495</v>
      </c>
      <c r="HA196">
        <v>1</v>
      </c>
      <c r="HB196">
        <v>-0.0333232</v>
      </c>
      <c r="HC196">
        <v>0.574867</v>
      </c>
      <c r="HD196">
        <v>20.3839</v>
      </c>
      <c r="HE196">
        <v>5.21549</v>
      </c>
      <c r="HF196">
        <v>12.0099</v>
      </c>
      <c r="HG196">
        <v>4.98865</v>
      </c>
      <c r="HH196">
        <v>3.2885</v>
      </c>
      <c r="HI196">
        <v>9999</v>
      </c>
      <c r="HJ196">
        <v>9999</v>
      </c>
      <c r="HK196">
        <v>9999</v>
      </c>
      <c r="HL196">
        <v>173.1</v>
      </c>
      <c r="HM196">
        <v>1.86716</v>
      </c>
      <c r="HN196">
        <v>1.86616</v>
      </c>
      <c r="HO196">
        <v>1.86568</v>
      </c>
      <c r="HP196">
        <v>1.86556</v>
      </c>
      <c r="HQ196">
        <v>1.86738</v>
      </c>
      <c r="HR196">
        <v>1.86991</v>
      </c>
      <c r="HS196">
        <v>1.86859</v>
      </c>
      <c r="HT196">
        <v>1.86999</v>
      </c>
      <c r="HU196">
        <v>0</v>
      </c>
      <c r="HV196">
        <v>0</v>
      </c>
      <c r="HW196">
        <v>0</v>
      </c>
      <c r="HX196">
        <v>0</v>
      </c>
      <c r="HY196" t="s">
        <v>421</v>
      </c>
      <c r="HZ196" t="s">
        <v>422</v>
      </c>
      <c r="IA196" t="s">
        <v>423</v>
      </c>
      <c r="IB196" t="s">
        <v>423</v>
      </c>
      <c r="IC196" t="s">
        <v>423</v>
      </c>
      <c r="ID196" t="s">
        <v>423</v>
      </c>
      <c r="IE196">
        <v>0</v>
      </c>
      <c r="IF196">
        <v>100</v>
      </c>
      <c r="IG196">
        <v>100</v>
      </c>
      <c r="IH196">
        <v>-4.27</v>
      </c>
      <c r="II196">
        <v>-0.081</v>
      </c>
      <c r="IJ196">
        <v>-1.577111384215205</v>
      </c>
      <c r="IK196">
        <v>-0.002609718516926934</v>
      </c>
      <c r="IL196">
        <v>7.477057286243006E-07</v>
      </c>
      <c r="IM196">
        <v>-2.446628426827821E-10</v>
      </c>
      <c r="IN196">
        <v>-0.2036813970316619</v>
      </c>
      <c r="IO196">
        <v>-0.007460779758470672</v>
      </c>
      <c r="IP196">
        <v>0.0009378809001863145</v>
      </c>
      <c r="IQ196">
        <v>-1.681860573090938E-05</v>
      </c>
      <c r="IR196">
        <v>18</v>
      </c>
      <c r="IS196">
        <v>2242</v>
      </c>
      <c r="IT196">
        <v>1</v>
      </c>
      <c r="IU196">
        <v>24</v>
      </c>
      <c r="IV196">
        <v>2546.8</v>
      </c>
      <c r="IW196">
        <v>2546.9</v>
      </c>
      <c r="IX196">
        <v>2.73071</v>
      </c>
      <c r="IY196">
        <v>2.19971</v>
      </c>
      <c r="IZ196">
        <v>1.39648</v>
      </c>
      <c r="JA196">
        <v>2.33887</v>
      </c>
      <c r="JB196">
        <v>1.49536</v>
      </c>
      <c r="JC196">
        <v>2.27905</v>
      </c>
      <c r="JD196">
        <v>34.5777</v>
      </c>
      <c r="JE196">
        <v>14.456</v>
      </c>
      <c r="JF196">
        <v>18</v>
      </c>
      <c r="JG196">
        <v>523.1849999999999</v>
      </c>
      <c r="JH196">
        <v>444.918</v>
      </c>
      <c r="JI196">
        <v>24.9994</v>
      </c>
      <c r="JJ196">
        <v>26.9249</v>
      </c>
      <c r="JK196">
        <v>30.0001</v>
      </c>
      <c r="JL196">
        <v>26.8788</v>
      </c>
      <c r="JM196">
        <v>26.8157</v>
      </c>
      <c r="JN196">
        <v>54.637</v>
      </c>
      <c r="JO196">
        <v>15.5125</v>
      </c>
      <c r="JP196">
        <v>26.8082</v>
      </c>
      <c r="JQ196">
        <v>25</v>
      </c>
      <c r="JR196">
        <v>1403.59</v>
      </c>
      <c r="JS196">
        <v>16.721</v>
      </c>
      <c r="JT196">
        <v>100.547</v>
      </c>
      <c r="JU196">
        <v>100.633</v>
      </c>
    </row>
    <row r="197" spans="1:281">
      <c r="A197">
        <v>181</v>
      </c>
      <c r="B197">
        <v>1659115378</v>
      </c>
      <c r="C197">
        <v>3019.900000095367</v>
      </c>
      <c r="D197" t="s">
        <v>786</v>
      </c>
      <c r="E197" t="s">
        <v>787</v>
      </c>
      <c r="F197">
        <v>5</v>
      </c>
      <c r="G197" t="s">
        <v>619</v>
      </c>
      <c r="H197" t="s">
        <v>416</v>
      </c>
      <c r="I197">
        <v>1659115370.214286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1417.631757018037</v>
      </c>
      <c r="AK197">
        <v>1357.468363636363</v>
      </c>
      <c r="AL197">
        <v>3.396907708851325</v>
      </c>
      <c r="AM197">
        <v>65.11702429361108</v>
      </c>
      <c r="AN197">
        <f>(AP197 - AO197 + DI197*1E3/(8.314*(DK197+273.15)) * AR197/DH197 * AQ197) * DH197/(100*CV197) * 1000/(1000 - AP197)</f>
        <v>0</v>
      </c>
      <c r="AO197">
        <v>16.57865501759145</v>
      </c>
      <c r="AP197">
        <v>23.2126806060606</v>
      </c>
      <c r="AQ197">
        <v>-0.0002421757480295664</v>
      </c>
      <c r="AR197">
        <v>88.44605130014408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417</v>
      </c>
      <c r="AY197" t="s">
        <v>417</v>
      </c>
      <c r="AZ197">
        <v>0</v>
      </c>
      <c r="BA197">
        <v>0</v>
      </c>
      <c r="BB197">
        <f>1-AZ197/BA197</f>
        <v>0</v>
      </c>
      <c r="BC197">
        <v>0</v>
      </c>
      <c r="BD197" t="s">
        <v>417</v>
      </c>
      <c r="BE197" t="s">
        <v>417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417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6</v>
      </c>
      <c r="CW197">
        <v>0.5</v>
      </c>
      <c r="CX197" t="s">
        <v>418</v>
      </c>
      <c r="CY197">
        <v>2</v>
      </c>
      <c r="CZ197" t="b">
        <v>1</v>
      </c>
      <c r="DA197">
        <v>1659115370.214286</v>
      </c>
      <c r="DB197">
        <v>1301.645714285714</v>
      </c>
      <c r="DC197">
        <v>1377.415357142857</v>
      </c>
      <c r="DD197">
        <v>23.21765</v>
      </c>
      <c r="DE197">
        <v>16.54217142857143</v>
      </c>
      <c r="DF197">
        <v>1305.901428571429</v>
      </c>
      <c r="DG197">
        <v>23.29876428571429</v>
      </c>
      <c r="DH197">
        <v>500.0588928571428</v>
      </c>
      <c r="DI197">
        <v>90.71754642857145</v>
      </c>
      <c r="DJ197">
        <v>0.1000058535714286</v>
      </c>
      <c r="DK197">
        <v>27.39596428571429</v>
      </c>
      <c r="DL197">
        <v>27.30111785714286</v>
      </c>
      <c r="DM197">
        <v>999.9000000000002</v>
      </c>
      <c r="DN197">
        <v>0</v>
      </c>
      <c r="DO197">
        <v>0</v>
      </c>
      <c r="DP197">
        <v>10003.81714285714</v>
      </c>
      <c r="DQ197">
        <v>0</v>
      </c>
      <c r="DR197">
        <v>7.475599999999998</v>
      </c>
      <c r="DS197">
        <v>-75.77058571428572</v>
      </c>
      <c r="DT197">
        <v>1332.585</v>
      </c>
      <c r="DU197">
        <v>1400.585</v>
      </c>
      <c r="DV197">
        <v>6.675479285714286</v>
      </c>
      <c r="DW197">
        <v>1377.415357142857</v>
      </c>
      <c r="DX197">
        <v>16.54217142857143</v>
      </c>
      <c r="DY197">
        <v>2.106249285714286</v>
      </c>
      <c r="DZ197">
        <v>1.500665</v>
      </c>
      <c r="EA197">
        <v>18.26651785714286</v>
      </c>
      <c r="EB197">
        <v>12.97490714285714</v>
      </c>
      <c r="EC197">
        <v>1999.975</v>
      </c>
      <c r="ED197">
        <v>0.9799980714285715</v>
      </c>
      <c r="EE197">
        <v>0.02000162857142857</v>
      </c>
      <c r="EF197">
        <v>0</v>
      </c>
      <c r="EG197">
        <v>794.3463571428571</v>
      </c>
      <c r="EH197">
        <v>5.00097</v>
      </c>
      <c r="EI197">
        <v>15913.54642857143</v>
      </c>
      <c r="EJ197">
        <v>16707.36071428571</v>
      </c>
      <c r="EK197">
        <v>39.25</v>
      </c>
      <c r="EL197">
        <v>39.68035714285713</v>
      </c>
      <c r="EM197">
        <v>39.17592857142857</v>
      </c>
      <c r="EN197">
        <v>39.43035714285713</v>
      </c>
      <c r="EO197">
        <v>39.84575</v>
      </c>
      <c r="EP197">
        <v>1955.073928571429</v>
      </c>
      <c r="EQ197">
        <v>39.90107142857143</v>
      </c>
      <c r="ER197">
        <v>0</v>
      </c>
      <c r="ES197">
        <v>1659115377.8</v>
      </c>
      <c r="ET197">
        <v>0</v>
      </c>
      <c r="EU197">
        <v>794.2546799999999</v>
      </c>
      <c r="EV197">
        <v>-6.17646152726939</v>
      </c>
      <c r="EW197">
        <v>-106.6769232758233</v>
      </c>
      <c r="EX197">
        <v>15912.796</v>
      </c>
      <c r="EY197">
        <v>15</v>
      </c>
      <c r="EZ197">
        <v>0</v>
      </c>
      <c r="FA197" t="s">
        <v>419</v>
      </c>
      <c r="FB197">
        <v>1658962562</v>
      </c>
      <c r="FC197">
        <v>1658962559</v>
      </c>
      <c r="FD197">
        <v>0</v>
      </c>
      <c r="FE197">
        <v>0.025</v>
      </c>
      <c r="FF197">
        <v>-0.013</v>
      </c>
      <c r="FG197">
        <v>-1.97</v>
      </c>
      <c r="FH197">
        <v>-0.111</v>
      </c>
      <c r="FI197">
        <v>420</v>
      </c>
      <c r="FJ197">
        <v>18</v>
      </c>
      <c r="FK197">
        <v>0.6899999999999999</v>
      </c>
      <c r="FL197">
        <v>0.5</v>
      </c>
      <c r="FM197">
        <v>-75.7832875</v>
      </c>
      <c r="FN197">
        <v>0.1951193245780227</v>
      </c>
      <c r="FO197">
        <v>0.0999479669315485</v>
      </c>
      <c r="FP197">
        <v>1</v>
      </c>
      <c r="FQ197">
        <v>794.5616176470587</v>
      </c>
      <c r="FR197">
        <v>-5.767960270194258</v>
      </c>
      <c r="FS197">
        <v>0.6300083106223925</v>
      </c>
      <c r="FT197">
        <v>0</v>
      </c>
      <c r="FU197">
        <v>6.702696749999999</v>
      </c>
      <c r="FV197">
        <v>-0.5391398499062068</v>
      </c>
      <c r="FW197">
        <v>0.05209092187644123</v>
      </c>
      <c r="FX197">
        <v>0</v>
      </c>
      <c r="FY197">
        <v>1</v>
      </c>
      <c r="FZ197">
        <v>3</v>
      </c>
      <c r="GA197" t="s">
        <v>426</v>
      </c>
      <c r="GB197">
        <v>2.98284</v>
      </c>
      <c r="GC197">
        <v>2.71565</v>
      </c>
      <c r="GD197">
        <v>0.207242</v>
      </c>
      <c r="GE197">
        <v>0.211812</v>
      </c>
      <c r="GF197">
        <v>0.105241</v>
      </c>
      <c r="GG197">
        <v>0.0816408</v>
      </c>
      <c r="GH197">
        <v>25081.2</v>
      </c>
      <c r="GI197">
        <v>25061.2</v>
      </c>
      <c r="GJ197">
        <v>29406.1</v>
      </c>
      <c r="GK197">
        <v>29406.5</v>
      </c>
      <c r="GL197">
        <v>34848.4</v>
      </c>
      <c r="GM197">
        <v>35903.6</v>
      </c>
      <c r="GN197">
        <v>41413</v>
      </c>
      <c r="GO197">
        <v>41899.2</v>
      </c>
      <c r="GP197">
        <v>1.95868</v>
      </c>
      <c r="GQ197">
        <v>1.90642</v>
      </c>
      <c r="GR197">
        <v>0.101585</v>
      </c>
      <c r="GS197">
        <v>0</v>
      </c>
      <c r="GT197">
        <v>25.6401</v>
      </c>
      <c r="GU197">
        <v>999.9</v>
      </c>
      <c r="GV197">
        <v>42</v>
      </c>
      <c r="GW197">
        <v>30.4</v>
      </c>
      <c r="GX197">
        <v>20.1832</v>
      </c>
      <c r="GY197">
        <v>63.8429</v>
      </c>
      <c r="GZ197">
        <v>33.0729</v>
      </c>
      <c r="HA197">
        <v>1</v>
      </c>
      <c r="HB197">
        <v>-0.0333613</v>
      </c>
      <c r="HC197">
        <v>0.572582</v>
      </c>
      <c r="HD197">
        <v>20.3837</v>
      </c>
      <c r="HE197">
        <v>5.2137</v>
      </c>
      <c r="HF197">
        <v>12.0099</v>
      </c>
      <c r="HG197">
        <v>4.98805</v>
      </c>
      <c r="HH197">
        <v>3.28815</v>
      </c>
      <c r="HI197">
        <v>9999</v>
      </c>
      <c r="HJ197">
        <v>9999</v>
      </c>
      <c r="HK197">
        <v>9999</v>
      </c>
      <c r="HL197">
        <v>173.1</v>
      </c>
      <c r="HM197">
        <v>1.86714</v>
      </c>
      <c r="HN197">
        <v>1.86615</v>
      </c>
      <c r="HO197">
        <v>1.86569</v>
      </c>
      <c r="HP197">
        <v>1.86554</v>
      </c>
      <c r="HQ197">
        <v>1.86737</v>
      </c>
      <c r="HR197">
        <v>1.8699</v>
      </c>
      <c r="HS197">
        <v>1.86857</v>
      </c>
      <c r="HT197">
        <v>1.86998</v>
      </c>
      <c r="HU197">
        <v>0</v>
      </c>
      <c r="HV197">
        <v>0</v>
      </c>
      <c r="HW197">
        <v>0</v>
      </c>
      <c r="HX197">
        <v>0</v>
      </c>
      <c r="HY197" t="s">
        <v>421</v>
      </c>
      <c r="HZ197" t="s">
        <v>422</v>
      </c>
      <c r="IA197" t="s">
        <v>423</v>
      </c>
      <c r="IB197" t="s">
        <v>423</v>
      </c>
      <c r="IC197" t="s">
        <v>423</v>
      </c>
      <c r="ID197" t="s">
        <v>423</v>
      </c>
      <c r="IE197">
        <v>0</v>
      </c>
      <c r="IF197">
        <v>100</v>
      </c>
      <c r="IG197">
        <v>100</v>
      </c>
      <c r="IH197">
        <v>-4.31</v>
      </c>
      <c r="II197">
        <v>-0.08110000000000001</v>
      </c>
      <c r="IJ197">
        <v>-1.577111384215205</v>
      </c>
      <c r="IK197">
        <v>-0.002609718516926934</v>
      </c>
      <c r="IL197">
        <v>7.477057286243006E-07</v>
      </c>
      <c r="IM197">
        <v>-2.446628426827821E-10</v>
      </c>
      <c r="IN197">
        <v>-0.2036813970316619</v>
      </c>
      <c r="IO197">
        <v>-0.007460779758470672</v>
      </c>
      <c r="IP197">
        <v>0.0009378809001863145</v>
      </c>
      <c r="IQ197">
        <v>-1.681860573090938E-05</v>
      </c>
      <c r="IR197">
        <v>18</v>
      </c>
      <c r="IS197">
        <v>2242</v>
      </c>
      <c r="IT197">
        <v>1</v>
      </c>
      <c r="IU197">
        <v>24</v>
      </c>
      <c r="IV197">
        <v>2546.9</v>
      </c>
      <c r="IW197">
        <v>2547</v>
      </c>
      <c r="IX197">
        <v>2.75879</v>
      </c>
      <c r="IY197">
        <v>2.19849</v>
      </c>
      <c r="IZ197">
        <v>1.39648</v>
      </c>
      <c r="JA197">
        <v>2.33765</v>
      </c>
      <c r="JB197">
        <v>1.49536</v>
      </c>
      <c r="JC197">
        <v>2.39136</v>
      </c>
      <c r="JD197">
        <v>34.5777</v>
      </c>
      <c r="JE197">
        <v>14.4648</v>
      </c>
      <c r="JF197">
        <v>18</v>
      </c>
      <c r="JG197">
        <v>523.202</v>
      </c>
      <c r="JH197">
        <v>445.224</v>
      </c>
      <c r="JI197">
        <v>24.9994</v>
      </c>
      <c r="JJ197">
        <v>26.9248</v>
      </c>
      <c r="JK197">
        <v>30</v>
      </c>
      <c r="JL197">
        <v>26.8788</v>
      </c>
      <c r="JM197">
        <v>26.8157</v>
      </c>
      <c r="JN197">
        <v>55.1904</v>
      </c>
      <c r="JO197">
        <v>13.9444</v>
      </c>
      <c r="JP197">
        <v>26.8082</v>
      </c>
      <c r="JQ197">
        <v>25</v>
      </c>
      <c r="JR197">
        <v>1423.62</v>
      </c>
      <c r="JS197">
        <v>16.9691</v>
      </c>
      <c r="JT197">
        <v>100.548</v>
      </c>
      <c r="JU197">
        <v>100.633</v>
      </c>
    </row>
    <row r="198" spans="1:281">
      <c r="A198">
        <v>182</v>
      </c>
      <c r="B198">
        <v>1659115383</v>
      </c>
      <c r="C198">
        <v>3024.900000095367</v>
      </c>
      <c r="D198" t="s">
        <v>788</v>
      </c>
      <c r="E198" t="s">
        <v>789</v>
      </c>
      <c r="F198">
        <v>5</v>
      </c>
      <c r="G198" t="s">
        <v>619</v>
      </c>
      <c r="H198" t="s">
        <v>416</v>
      </c>
      <c r="I198">
        <v>1659115375.5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1434.322719961829</v>
      </c>
      <c r="AK198">
        <v>1374.338484848484</v>
      </c>
      <c r="AL198">
        <v>3.389220223524646</v>
      </c>
      <c r="AM198">
        <v>65.11702429361108</v>
      </c>
      <c r="AN198">
        <f>(AP198 - AO198 + DI198*1E3/(8.314*(DK198+273.15)) * AR198/DH198 * AQ198) * DH198/(100*CV198) * 1000/(1000 - AP198)</f>
        <v>0</v>
      </c>
      <c r="AO198">
        <v>16.7092125224296</v>
      </c>
      <c r="AP198">
        <v>23.23639757575756</v>
      </c>
      <c r="AQ198">
        <v>0.0002091573094072882</v>
      </c>
      <c r="AR198">
        <v>88.44605130014408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417</v>
      </c>
      <c r="AY198" t="s">
        <v>417</v>
      </c>
      <c r="AZ198">
        <v>0</v>
      </c>
      <c r="BA198">
        <v>0</v>
      </c>
      <c r="BB198">
        <f>1-AZ198/BA198</f>
        <v>0</v>
      </c>
      <c r="BC198">
        <v>0</v>
      </c>
      <c r="BD198" t="s">
        <v>417</v>
      </c>
      <c r="BE198" t="s">
        <v>417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417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6</v>
      </c>
      <c r="CW198">
        <v>0.5</v>
      </c>
      <c r="CX198" t="s">
        <v>418</v>
      </c>
      <c r="CY198">
        <v>2</v>
      </c>
      <c r="CZ198" t="b">
        <v>1</v>
      </c>
      <c r="DA198">
        <v>1659115375.5</v>
      </c>
      <c r="DB198">
        <v>1319.241851851852</v>
      </c>
      <c r="DC198">
        <v>1394.941111111111</v>
      </c>
      <c r="DD198">
        <v>23.22034814814815</v>
      </c>
      <c r="DE198">
        <v>16.62082222222222</v>
      </c>
      <c r="DF198">
        <v>1323.532222222222</v>
      </c>
      <c r="DG198">
        <v>23.30143333333333</v>
      </c>
      <c r="DH198">
        <v>500.0784444444445</v>
      </c>
      <c r="DI198">
        <v>90.71746666666665</v>
      </c>
      <c r="DJ198">
        <v>0.1000034</v>
      </c>
      <c r="DK198">
        <v>27.39598888888889</v>
      </c>
      <c r="DL198">
        <v>27.30143703703704</v>
      </c>
      <c r="DM198">
        <v>999.9000000000001</v>
      </c>
      <c r="DN198">
        <v>0</v>
      </c>
      <c r="DO198">
        <v>0</v>
      </c>
      <c r="DP198">
        <v>10001.75814814815</v>
      </c>
      <c r="DQ198">
        <v>0</v>
      </c>
      <c r="DR198">
        <v>7.475599999999998</v>
      </c>
      <c r="DS198">
        <v>-75.69991481481482</v>
      </c>
      <c r="DT198">
        <v>1350.602962962963</v>
      </c>
      <c r="DU198">
        <v>1418.52</v>
      </c>
      <c r="DV198">
        <v>6.599524074074075</v>
      </c>
      <c r="DW198">
        <v>1394.941111111111</v>
      </c>
      <c r="DX198">
        <v>16.62082222222222</v>
      </c>
      <c r="DY198">
        <v>2.106491481481481</v>
      </c>
      <c r="DZ198">
        <v>1.507798888888889</v>
      </c>
      <c r="EA198">
        <v>18.26835185185185</v>
      </c>
      <c r="EB198">
        <v>13.04733703703704</v>
      </c>
      <c r="EC198">
        <v>2000.007407407408</v>
      </c>
      <c r="ED198">
        <v>0.9799984444444446</v>
      </c>
      <c r="EE198">
        <v>0.02000125555555556</v>
      </c>
      <c r="EF198">
        <v>0</v>
      </c>
      <c r="EG198">
        <v>793.8475925925924</v>
      </c>
      <c r="EH198">
        <v>5.00097</v>
      </c>
      <c r="EI198">
        <v>15904.55555555555</v>
      </c>
      <c r="EJ198">
        <v>16707.62592592592</v>
      </c>
      <c r="EK198">
        <v>39.25</v>
      </c>
      <c r="EL198">
        <v>39.67781481481481</v>
      </c>
      <c r="EM198">
        <v>39.17322222222223</v>
      </c>
      <c r="EN198">
        <v>39.4324074074074</v>
      </c>
      <c r="EO198">
        <v>39.84699999999999</v>
      </c>
      <c r="EP198">
        <v>1955.106296296296</v>
      </c>
      <c r="EQ198">
        <v>39.90111111111111</v>
      </c>
      <c r="ER198">
        <v>0</v>
      </c>
      <c r="ES198">
        <v>1659115383.2</v>
      </c>
      <c r="ET198">
        <v>0</v>
      </c>
      <c r="EU198">
        <v>793.7967692307692</v>
      </c>
      <c r="EV198">
        <v>-6.332307689612957</v>
      </c>
      <c r="EW198">
        <v>-103.4427350388922</v>
      </c>
      <c r="EX198">
        <v>15903.93461538461</v>
      </c>
      <c r="EY198">
        <v>15</v>
      </c>
      <c r="EZ198">
        <v>0</v>
      </c>
      <c r="FA198" t="s">
        <v>419</v>
      </c>
      <c r="FB198">
        <v>1658962562</v>
      </c>
      <c r="FC198">
        <v>1658962559</v>
      </c>
      <c r="FD198">
        <v>0</v>
      </c>
      <c r="FE198">
        <v>0.025</v>
      </c>
      <c r="FF198">
        <v>-0.013</v>
      </c>
      <c r="FG198">
        <v>-1.97</v>
      </c>
      <c r="FH198">
        <v>-0.111</v>
      </c>
      <c r="FI198">
        <v>420</v>
      </c>
      <c r="FJ198">
        <v>18</v>
      </c>
      <c r="FK198">
        <v>0.6899999999999999</v>
      </c>
      <c r="FL198">
        <v>0.5</v>
      </c>
      <c r="FM198">
        <v>-75.73418536585366</v>
      </c>
      <c r="FN198">
        <v>0.8255895470382679</v>
      </c>
      <c r="FO198">
        <v>0.2184197386338194</v>
      </c>
      <c r="FP198">
        <v>0</v>
      </c>
      <c r="FQ198">
        <v>794.0591764705883</v>
      </c>
      <c r="FR198">
        <v>-5.527975547393939</v>
      </c>
      <c r="FS198">
        <v>0.5989777306372094</v>
      </c>
      <c r="FT198">
        <v>0</v>
      </c>
      <c r="FU198">
        <v>6.63598243902439</v>
      </c>
      <c r="FV198">
        <v>-0.8165521254355295</v>
      </c>
      <c r="FW198">
        <v>0.08384406472239474</v>
      </c>
      <c r="FX198">
        <v>0</v>
      </c>
      <c r="FY198">
        <v>0</v>
      </c>
      <c r="FZ198">
        <v>3</v>
      </c>
      <c r="GA198" t="s">
        <v>462</v>
      </c>
      <c r="GB198">
        <v>2.98246</v>
      </c>
      <c r="GC198">
        <v>2.71556</v>
      </c>
      <c r="GD198">
        <v>0.208822</v>
      </c>
      <c r="GE198">
        <v>0.213425</v>
      </c>
      <c r="GF198">
        <v>0.105328</v>
      </c>
      <c r="GG198">
        <v>0.08212460000000001</v>
      </c>
      <c r="GH198">
        <v>25031.4</v>
      </c>
      <c r="GI198">
        <v>25010.4</v>
      </c>
      <c r="GJ198">
        <v>29406.2</v>
      </c>
      <c r="GK198">
        <v>29407</v>
      </c>
      <c r="GL198">
        <v>34845.2</v>
      </c>
      <c r="GM198">
        <v>35885.2</v>
      </c>
      <c r="GN198">
        <v>41413.2</v>
      </c>
      <c r="GO198">
        <v>41900</v>
      </c>
      <c r="GP198">
        <v>1.95852</v>
      </c>
      <c r="GQ198">
        <v>1.90657</v>
      </c>
      <c r="GR198">
        <v>0.101361</v>
      </c>
      <c r="GS198">
        <v>0</v>
      </c>
      <c r="GT198">
        <v>25.6383</v>
      </c>
      <c r="GU198">
        <v>999.9</v>
      </c>
      <c r="GV198">
        <v>41.9</v>
      </c>
      <c r="GW198">
        <v>30.4</v>
      </c>
      <c r="GX198">
        <v>20.1339</v>
      </c>
      <c r="GY198">
        <v>63.6129</v>
      </c>
      <c r="GZ198">
        <v>33.4896</v>
      </c>
      <c r="HA198">
        <v>1</v>
      </c>
      <c r="HB198">
        <v>-0.0333613</v>
      </c>
      <c r="HC198">
        <v>0.571697</v>
      </c>
      <c r="HD198">
        <v>20.3839</v>
      </c>
      <c r="HE198">
        <v>5.21519</v>
      </c>
      <c r="HF198">
        <v>12.0099</v>
      </c>
      <c r="HG198">
        <v>4.98855</v>
      </c>
      <c r="HH198">
        <v>3.28848</v>
      </c>
      <c r="HI198">
        <v>9999</v>
      </c>
      <c r="HJ198">
        <v>9999</v>
      </c>
      <c r="HK198">
        <v>9999</v>
      </c>
      <c r="HL198">
        <v>173.1</v>
      </c>
      <c r="HM198">
        <v>1.86718</v>
      </c>
      <c r="HN198">
        <v>1.86615</v>
      </c>
      <c r="HO198">
        <v>1.86569</v>
      </c>
      <c r="HP198">
        <v>1.86556</v>
      </c>
      <c r="HQ198">
        <v>1.86739</v>
      </c>
      <c r="HR198">
        <v>1.86992</v>
      </c>
      <c r="HS198">
        <v>1.86858</v>
      </c>
      <c r="HT198">
        <v>1.86997</v>
      </c>
      <c r="HU198">
        <v>0</v>
      </c>
      <c r="HV198">
        <v>0</v>
      </c>
      <c r="HW198">
        <v>0</v>
      </c>
      <c r="HX198">
        <v>0</v>
      </c>
      <c r="HY198" t="s">
        <v>421</v>
      </c>
      <c r="HZ198" t="s">
        <v>422</v>
      </c>
      <c r="IA198" t="s">
        <v>423</v>
      </c>
      <c r="IB198" t="s">
        <v>423</v>
      </c>
      <c r="IC198" t="s">
        <v>423</v>
      </c>
      <c r="ID198" t="s">
        <v>423</v>
      </c>
      <c r="IE198">
        <v>0</v>
      </c>
      <c r="IF198">
        <v>100</v>
      </c>
      <c r="IG198">
        <v>100</v>
      </c>
      <c r="IH198">
        <v>-4.33</v>
      </c>
      <c r="II198">
        <v>-0.0809</v>
      </c>
      <c r="IJ198">
        <v>-1.577111384215205</v>
      </c>
      <c r="IK198">
        <v>-0.002609718516926934</v>
      </c>
      <c r="IL198">
        <v>7.477057286243006E-07</v>
      </c>
      <c r="IM198">
        <v>-2.446628426827821E-10</v>
      </c>
      <c r="IN198">
        <v>-0.2036813970316619</v>
      </c>
      <c r="IO198">
        <v>-0.007460779758470672</v>
      </c>
      <c r="IP198">
        <v>0.0009378809001863145</v>
      </c>
      <c r="IQ198">
        <v>-1.681860573090938E-05</v>
      </c>
      <c r="IR198">
        <v>18</v>
      </c>
      <c r="IS198">
        <v>2242</v>
      </c>
      <c r="IT198">
        <v>1</v>
      </c>
      <c r="IU198">
        <v>24</v>
      </c>
      <c r="IV198">
        <v>2547</v>
      </c>
      <c r="IW198">
        <v>2547.1</v>
      </c>
      <c r="IX198">
        <v>2.78198</v>
      </c>
      <c r="IY198">
        <v>2.19971</v>
      </c>
      <c r="IZ198">
        <v>1.39648</v>
      </c>
      <c r="JA198">
        <v>2.33765</v>
      </c>
      <c r="JB198">
        <v>1.49536</v>
      </c>
      <c r="JC198">
        <v>2.28394</v>
      </c>
      <c r="JD198">
        <v>34.5777</v>
      </c>
      <c r="JE198">
        <v>14.456</v>
      </c>
      <c r="JF198">
        <v>18</v>
      </c>
      <c r="JG198">
        <v>523.103</v>
      </c>
      <c r="JH198">
        <v>445.316</v>
      </c>
      <c r="JI198">
        <v>24.9997</v>
      </c>
      <c r="JJ198">
        <v>26.9248</v>
      </c>
      <c r="JK198">
        <v>30</v>
      </c>
      <c r="JL198">
        <v>26.8788</v>
      </c>
      <c r="JM198">
        <v>26.8157</v>
      </c>
      <c r="JN198">
        <v>55.6776</v>
      </c>
      <c r="JO198">
        <v>13.0571</v>
      </c>
      <c r="JP198">
        <v>26.8082</v>
      </c>
      <c r="JQ198">
        <v>25</v>
      </c>
      <c r="JR198">
        <v>1436.98</v>
      </c>
      <c r="JS198">
        <v>17.0598</v>
      </c>
      <c r="JT198">
        <v>100.549</v>
      </c>
      <c r="JU198">
        <v>100.635</v>
      </c>
    </row>
    <row r="199" spans="1:281">
      <c r="A199">
        <v>183</v>
      </c>
      <c r="B199">
        <v>1659115387.5</v>
      </c>
      <c r="C199">
        <v>3029.400000095367</v>
      </c>
      <c r="D199" t="s">
        <v>790</v>
      </c>
      <c r="E199" t="s">
        <v>791</v>
      </c>
      <c r="F199">
        <v>5</v>
      </c>
      <c r="G199" t="s">
        <v>619</v>
      </c>
      <c r="H199" t="s">
        <v>416</v>
      </c>
      <c r="I199">
        <v>1659115379.944444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1450.482029019858</v>
      </c>
      <c r="AK199">
        <v>1389.985212121212</v>
      </c>
      <c r="AL199">
        <v>3.46835966294805</v>
      </c>
      <c r="AM199">
        <v>65.11702429361108</v>
      </c>
      <c r="AN199">
        <f>(AP199 - AO199 + DI199*1E3/(8.314*(DK199+273.15)) * AR199/DH199 * AQ199) * DH199/(100*CV199) * 1000/(1000 - AP199)</f>
        <v>0</v>
      </c>
      <c r="AO199">
        <v>16.79737465427534</v>
      </c>
      <c r="AP199">
        <v>23.26568363636364</v>
      </c>
      <c r="AQ199">
        <v>0.008095544918985845</v>
      </c>
      <c r="AR199">
        <v>88.44605130014408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417</v>
      </c>
      <c r="AY199" t="s">
        <v>417</v>
      </c>
      <c r="AZ199">
        <v>0</v>
      </c>
      <c r="BA199">
        <v>0</v>
      </c>
      <c r="BB199">
        <f>1-AZ199/BA199</f>
        <v>0</v>
      </c>
      <c r="BC199">
        <v>0</v>
      </c>
      <c r="BD199" t="s">
        <v>417</v>
      </c>
      <c r="BE199" t="s">
        <v>417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417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6</v>
      </c>
      <c r="CW199">
        <v>0.5</v>
      </c>
      <c r="CX199" t="s">
        <v>418</v>
      </c>
      <c r="CY199">
        <v>2</v>
      </c>
      <c r="CZ199" t="b">
        <v>1</v>
      </c>
      <c r="DA199">
        <v>1659115379.944444</v>
      </c>
      <c r="DB199">
        <v>1334.046296296296</v>
      </c>
      <c r="DC199">
        <v>1409.82962962963</v>
      </c>
      <c r="DD199">
        <v>23.23118148148148</v>
      </c>
      <c r="DE199">
        <v>16.69924074074074</v>
      </c>
      <c r="DF199">
        <v>1338.364814814815</v>
      </c>
      <c r="DG199">
        <v>23.31217777777778</v>
      </c>
      <c r="DH199">
        <v>500.0628148148148</v>
      </c>
      <c r="DI199">
        <v>90.71708888888888</v>
      </c>
      <c r="DJ199">
        <v>0.09999941481481482</v>
      </c>
      <c r="DK199">
        <v>27.39742592592593</v>
      </c>
      <c r="DL199">
        <v>27.3031962962963</v>
      </c>
      <c r="DM199">
        <v>999.9000000000001</v>
      </c>
      <c r="DN199">
        <v>0</v>
      </c>
      <c r="DO199">
        <v>0</v>
      </c>
      <c r="DP199">
        <v>10006.26925925926</v>
      </c>
      <c r="DQ199">
        <v>0</v>
      </c>
      <c r="DR199">
        <v>7.475599999999998</v>
      </c>
      <c r="DS199">
        <v>-75.78423703703704</v>
      </c>
      <c r="DT199">
        <v>1365.774444444444</v>
      </c>
      <c r="DU199">
        <v>1433.774814814815</v>
      </c>
      <c r="DV199">
        <v>6.531941111111111</v>
      </c>
      <c r="DW199">
        <v>1409.82962962963</v>
      </c>
      <c r="DX199">
        <v>16.69924074074074</v>
      </c>
      <c r="DY199">
        <v>2.107465555555555</v>
      </c>
      <c r="DZ199">
        <v>1.514906666666667</v>
      </c>
      <c r="EA199">
        <v>18.27572222222222</v>
      </c>
      <c r="EB199">
        <v>13.11922962962963</v>
      </c>
      <c r="EC199">
        <v>2000.007777777777</v>
      </c>
      <c r="ED199">
        <v>0.9799985555555557</v>
      </c>
      <c r="EE199">
        <v>0.02000114444444444</v>
      </c>
      <c r="EF199">
        <v>0</v>
      </c>
      <c r="EG199">
        <v>793.404111111111</v>
      </c>
      <c r="EH199">
        <v>5.00097</v>
      </c>
      <c r="EI199">
        <v>15896.48148148148</v>
      </c>
      <c r="EJ199">
        <v>16707.63703703704</v>
      </c>
      <c r="EK199">
        <v>39.25</v>
      </c>
      <c r="EL199">
        <v>39.67781481481481</v>
      </c>
      <c r="EM199">
        <v>39.16862962962963</v>
      </c>
      <c r="EN199">
        <v>39.42781481481481</v>
      </c>
      <c r="EO199">
        <v>39.83766666666666</v>
      </c>
      <c r="EP199">
        <v>1955.107037037037</v>
      </c>
      <c r="EQ199">
        <v>39.90074074074074</v>
      </c>
      <c r="ER199">
        <v>0</v>
      </c>
      <c r="ES199">
        <v>1659115387.4</v>
      </c>
      <c r="ET199">
        <v>0</v>
      </c>
      <c r="EU199">
        <v>793.365</v>
      </c>
      <c r="EV199">
        <v>-4.912384596350695</v>
      </c>
      <c r="EW199">
        <v>-111.2230766754119</v>
      </c>
      <c r="EX199">
        <v>15895.844</v>
      </c>
      <c r="EY199">
        <v>15</v>
      </c>
      <c r="EZ199">
        <v>0</v>
      </c>
      <c r="FA199" t="s">
        <v>419</v>
      </c>
      <c r="FB199">
        <v>1658962562</v>
      </c>
      <c r="FC199">
        <v>1658962559</v>
      </c>
      <c r="FD199">
        <v>0</v>
      </c>
      <c r="FE199">
        <v>0.025</v>
      </c>
      <c r="FF199">
        <v>-0.013</v>
      </c>
      <c r="FG199">
        <v>-1.97</v>
      </c>
      <c r="FH199">
        <v>-0.111</v>
      </c>
      <c r="FI199">
        <v>420</v>
      </c>
      <c r="FJ199">
        <v>18</v>
      </c>
      <c r="FK199">
        <v>0.6899999999999999</v>
      </c>
      <c r="FL199">
        <v>0.5</v>
      </c>
      <c r="FM199">
        <v>-75.7952243902439</v>
      </c>
      <c r="FN199">
        <v>-0.6434090592333943</v>
      </c>
      <c r="FO199">
        <v>0.2755419199487047</v>
      </c>
      <c r="FP199">
        <v>0</v>
      </c>
      <c r="FQ199">
        <v>793.7331764705882</v>
      </c>
      <c r="FR199">
        <v>-5.578212372981323</v>
      </c>
      <c r="FS199">
        <v>0.5972836783200616</v>
      </c>
      <c r="FT199">
        <v>0</v>
      </c>
      <c r="FU199">
        <v>6.580749268292681</v>
      </c>
      <c r="FV199">
        <v>-0.9309524738676047</v>
      </c>
      <c r="FW199">
        <v>0.09419669885444161</v>
      </c>
      <c r="FX199">
        <v>0</v>
      </c>
      <c r="FY199">
        <v>0</v>
      </c>
      <c r="FZ199">
        <v>3</v>
      </c>
      <c r="GA199" t="s">
        <v>462</v>
      </c>
      <c r="GB199">
        <v>2.98292</v>
      </c>
      <c r="GC199">
        <v>2.71578</v>
      </c>
      <c r="GD199">
        <v>0.210269</v>
      </c>
      <c r="GE199">
        <v>0.214791</v>
      </c>
      <c r="GF199">
        <v>0.105409</v>
      </c>
      <c r="GG199">
        <v>0.08238479999999999</v>
      </c>
      <c r="GH199">
        <v>24985.2</v>
      </c>
      <c r="GI199">
        <v>24966.9</v>
      </c>
      <c r="GJ199">
        <v>29405.7</v>
      </c>
      <c r="GK199">
        <v>29406.9</v>
      </c>
      <c r="GL199">
        <v>34841.3</v>
      </c>
      <c r="GM199">
        <v>35875</v>
      </c>
      <c r="GN199">
        <v>41412.4</v>
      </c>
      <c r="GO199">
        <v>41900.1</v>
      </c>
      <c r="GP199">
        <v>1.9587</v>
      </c>
      <c r="GQ199">
        <v>1.90667</v>
      </c>
      <c r="GR199">
        <v>0.103004</v>
      </c>
      <c r="GS199">
        <v>0</v>
      </c>
      <c r="GT199">
        <v>25.6383</v>
      </c>
      <c r="GU199">
        <v>999.9</v>
      </c>
      <c r="GV199">
        <v>41.9</v>
      </c>
      <c r="GW199">
        <v>30.4</v>
      </c>
      <c r="GX199">
        <v>20.1332</v>
      </c>
      <c r="GY199">
        <v>63.7229</v>
      </c>
      <c r="GZ199">
        <v>33.0769</v>
      </c>
      <c r="HA199">
        <v>1</v>
      </c>
      <c r="HB199">
        <v>-0.0333994</v>
      </c>
      <c r="HC199">
        <v>0.571895</v>
      </c>
      <c r="HD199">
        <v>20.384</v>
      </c>
      <c r="HE199">
        <v>5.21594</v>
      </c>
      <c r="HF199">
        <v>12.0099</v>
      </c>
      <c r="HG199">
        <v>4.98875</v>
      </c>
      <c r="HH199">
        <v>3.28855</v>
      </c>
      <c r="HI199">
        <v>9999</v>
      </c>
      <c r="HJ199">
        <v>9999</v>
      </c>
      <c r="HK199">
        <v>9999</v>
      </c>
      <c r="HL199">
        <v>173.1</v>
      </c>
      <c r="HM199">
        <v>1.86713</v>
      </c>
      <c r="HN199">
        <v>1.86615</v>
      </c>
      <c r="HO199">
        <v>1.86568</v>
      </c>
      <c r="HP199">
        <v>1.86556</v>
      </c>
      <c r="HQ199">
        <v>1.86737</v>
      </c>
      <c r="HR199">
        <v>1.86994</v>
      </c>
      <c r="HS199">
        <v>1.86859</v>
      </c>
      <c r="HT199">
        <v>1.86998</v>
      </c>
      <c r="HU199">
        <v>0</v>
      </c>
      <c r="HV199">
        <v>0</v>
      </c>
      <c r="HW199">
        <v>0</v>
      </c>
      <c r="HX199">
        <v>0</v>
      </c>
      <c r="HY199" t="s">
        <v>421</v>
      </c>
      <c r="HZ199" t="s">
        <v>422</v>
      </c>
      <c r="IA199" t="s">
        <v>423</v>
      </c>
      <c r="IB199" t="s">
        <v>423</v>
      </c>
      <c r="IC199" t="s">
        <v>423</v>
      </c>
      <c r="ID199" t="s">
        <v>423</v>
      </c>
      <c r="IE199">
        <v>0</v>
      </c>
      <c r="IF199">
        <v>100</v>
      </c>
      <c r="IG199">
        <v>100</v>
      </c>
      <c r="IH199">
        <v>-4.37</v>
      </c>
      <c r="II199">
        <v>-0.08069999999999999</v>
      </c>
      <c r="IJ199">
        <v>-1.577111384215205</v>
      </c>
      <c r="IK199">
        <v>-0.002609718516926934</v>
      </c>
      <c r="IL199">
        <v>7.477057286243006E-07</v>
      </c>
      <c r="IM199">
        <v>-2.446628426827821E-10</v>
      </c>
      <c r="IN199">
        <v>-0.2036813970316619</v>
      </c>
      <c r="IO199">
        <v>-0.007460779758470672</v>
      </c>
      <c r="IP199">
        <v>0.0009378809001863145</v>
      </c>
      <c r="IQ199">
        <v>-1.681860573090938E-05</v>
      </c>
      <c r="IR199">
        <v>18</v>
      </c>
      <c r="IS199">
        <v>2242</v>
      </c>
      <c r="IT199">
        <v>1</v>
      </c>
      <c r="IU199">
        <v>24</v>
      </c>
      <c r="IV199">
        <v>2547.1</v>
      </c>
      <c r="IW199">
        <v>2547.1</v>
      </c>
      <c r="IX199">
        <v>2.80518</v>
      </c>
      <c r="IY199">
        <v>2.1936</v>
      </c>
      <c r="IZ199">
        <v>1.39648</v>
      </c>
      <c r="JA199">
        <v>2.33887</v>
      </c>
      <c r="JB199">
        <v>1.49536</v>
      </c>
      <c r="JC199">
        <v>2.41333</v>
      </c>
      <c r="JD199">
        <v>34.5777</v>
      </c>
      <c r="JE199">
        <v>14.4735</v>
      </c>
      <c r="JF199">
        <v>18</v>
      </c>
      <c r="JG199">
        <v>523.218</v>
      </c>
      <c r="JH199">
        <v>445.377</v>
      </c>
      <c r="JI199">
        <v>24.9998</v>
      </c>
      <c r="JJ199">
        <v>26.9248</v>
      </c>
      <c r="JK199">
        <v>30</v>
      </c>
      <c r="JL199">
        <v>26.8788</v>
      </c>
      <c r="JM199">
        <v>26.8157</v>
      </c>
      <c r="JN199">
        <v>56.132</v>
      </c>
      <c r="JO199">
        <v>12.0678</v>
      </c>
      <c r="JP199">
        <v>26.8082</v>
      </c>
      <c r="JQ199">
        <v>25</v>
      </c>
      <c r="JR199">
        <v>1457.02</v>
      </c>
      <c r="JS199">
        <v>17.1464</v>
      </c>
      <c r="JT199">
        <v>100.547</v>
      </c>
      <c r="JU199">
        <v>100.635</v>
      </c>
    </row>
    <row r="200" spans="1:281">
      <c r="A200">
        <v>184</v>
      </c>
      <c r="B200">
        <v>1659115393</v>
      </c>
      <c r="C200">
        <v>3034.900000095367</v>
      </c>
      <c r="D200" t="s">
        <v>792</v>
      </c>
      <c r="E200" t="s">
        <v>793</v>
      </c>
      <c r="F200">
        <v>5</v>
      </c>
      <c r="G200" t="s">
        <v>619</v>
      </c>
      <c r="H200" t="s">
        <v>416</v>
      </c>
      <c r="I200">
        <v>1659115385.232143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1469.159601651316</v>
      </c>
      <c r="AK200">
        <v>1408.839333333333</v>
      </c>
      <c r="AL200">
        <v>3.432667426798342</v>
      </c>
      <c r="AM200">
        <v>65.11702429361108</v>
      </c>
      <c r="AN200">
        <f>(AP200 - AO200 + DI200*1E3/(8.314*(DK200+273.15)) * AR200/DH200 * AQ200) * DH200/(100*CV200) * 1000/(1000 - AP200)</f>
        <v>0</v>
      </c>
      <c r="AO200">
        <v>16.9121065506077</v>
      </c>
      <c r="AP200">
        <v>23.29552303030304</v>
      </c>
      <c r="AQ200">
        <v>0.005872587291050487</v>
      </c>
      <c r="AR200">
        <v>88.44605130014408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417</v>
      </c>
      <c r="AY200" t="s">
        <v>417</v>
      </c>
      <c r="AZ200">
        <v>0</v>
      </c>
      <c r="BA200">
        <v>0</v>
      </c>
      <c r="BB200">
        <f>1-AZ200/BA200</f>
        <v>0</v>
      </c>
      <c r="BC200">
        <v>0</v>
      </c>
      <c r="BD200" t="s">
        <v>417</v>
      </c>
      <c r="BE200" t="s">
        <v>417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417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6</v>
      </c>
      <c r="CW200">
        <v>0.5</v>
      </c>
      <c r="CX200" t="s">
        <v>418</v>
      </c>
      <c r="CY200">
        <v>2</v>
      </c>
      <c r="CZ200" t="b">
        <v>1</v>
      </c>
      <c r="DA200">
        <v>1659115385.232143</v>
      </c>
      <c r="DB200">
        <v>1351.675714285714</v>
      </c>
      <c r="DC200">
        <v>1427.551428571428</v>
      </c>
      <c r="DD200">
        <v>23.25323571428572</v>
      </c>
      <c r="DE200">
        <v>16.81495</v>
      </c>
      <c r="DF200">
        <v>1356.027857142857</v>
      </c>
      <c r="DG200">
        <v>23.33403214285714</v>
      </c>
      <c r="DH200">
        <v>500.0805</v>
      </c>
      <c r="DI200">
        <v>90.7172107142857</v>
      </c>
      <c r="DJ200">
        <v>0.09998348928571428</v>
      </c>
      <c r="DK200">
        <v>27.40150714285714</v>
      </c>
      <c r="DL200">
        <v>27.31262857142857</v>
      </c>
      <c r="DM200">
        <v>999.9000000000002</v>
      </c>
      <c r="DN200">
        <v>0</v>
      </c>
      <c r="DO200">
        <v>0</v>
      </c>
      <c r="DP200">
        <v>10007.54142857143</v>
      </c>
      <c r="DQ200">
        <v>0</v>
      </c>
      <c r="DR200">
        <v>7.475599999999998</v>
      </c>
      <c r="DS200">
        <v>-75.87589285714284</v>
      </c>
      <c r="DT200">
        <v>1383.855357142857</v>
      </c>
      <c r="DU200">
        <v>1451.967857142857</v>
      </c>
      <c r="DV200">
        <v>6.438285714285715</v>
      </c>
      <c r="DW200">
        <v>1427.551428571428</v>
      </c>
      <c r="DX200">
        <v>16.81495</v>
      </c>
      <c r="DY200">
        <v>2.109468571428572</v>
      </c>
      <c r="DZ200">
        <v>1.525405357142857</v>
      </c>
      <c r="EA200">
        <v>18.29085</v>
      </c>
      <c r="EB200">
        <v>13.22500714285714</v>
      </c>
      <c r="EC200">
        <v>2000.038928571428</v>
      </c>
      <c r="ED200">
        <v>0.9799988214285715</v>
      </c>
      <c r="EE200">
        <v>0.02000087857142857</v>
      </c>
      <c r="EF200">
        <v>0</v>
      </c>
      <c r="EG200">
        <v>792.9348928571432</v>
      </c>
      <c r="EH200">
        <v>5.00097</v>
      </c>
      <c r="EI200">
        <v>15886.97857142857</v>
      </c>
      <c r="EJ200">
        <v>16707.90714285714</v>
      </c>
      <c r="EK200">
        <v>39.25</v>
      </c>
      <c r="EL200">
        <v>39.67814285714285</v>
      </c>
      <c r="EM200">
        <v>39.17592857142857</v>
      </c>
      <c r="EN200">
        <v>39.406</v>
      </c>
      <c r="EO200">
        <v>39.81874999999999</v>
      </c>
      <c r="EP200">
        <v>1955.137857142857</v>
      </c>
      <c r="EQ200">
        <v>39.90107142857143</v>
      </c>
      <c r="ER200">
        <v>0</v>
      </c>
      <c r="ES200">
        <v>1659115392.8</v>
      </c>
      <c r="ET200">
        <v>0</v>
      </c>
      <c r="EU200">
        <v>792.9413461538462</v>
      </c>
      <c r="EV200">
        <v>-5.316341885451926</v>
      </c>
      <c r="EW200">
        <v>-115.664957366662</v>
      </c>
      <c r="EX200">
        <v>15886.4</v>
      </c>
      <c r="EY200">
        <v>15</v>
      </c>
      <c r="EZ200">
        <v>0</v>
      </c>
      <c r="FA200" t="s">
        <v>419</v>
      </c>
      <c r="FB200">
        <v>1658962562</v>
      </c>
      <c r="FC200">
        <v>1658962559</v>
      </c>
      <c r="FD200">
        <v>0</v>
      </c>
      <c r="FE200">
        <v>0.025</v>
      </c>
      <c r="FF200">
        <v>-0.013</v>
      </c>
      <c r="FG200">
        <v>-1.97</v>
      </c>
      <c r="FH200">
        <v>-0.111</v>
      </c>
      <c r="FI200">
        <v>420</v>
      </c>
      <c r="FJ200">
        <v>18</v>
      </c>
      <c r="FK200">
        <v>0.6899999999999999</v>
      </c>
      <c r="FL200">
        <v>0.5</v>
      </c>
      <c r="FM200">
        <v>-75.81835365853659</v>
      </c>
      <c r="FN200">
        <v>-1.393534494773619</v>
      </c>
      <c r="FO200">
        <v>0.282473959168923</v>
      </c>
      <c r="FP200">
        <v>0</v>
      </c>
      <c r="FQ200">
        <v>793.2346764705883</v>
      </c>
      <c r="FR200">
        <v>-4.874087087373963</v>
      </c>
      <c r="FS200">
        <v>0.524708418781786</v>
      </c>
      <c r="FT200">
        <v>0</v>
      </c>
      <c r="FU200">
        <v>6.506494634146342</v>
      </c>
      <c r="FV200">
        <v>-1.03409958188152</v>
      </c>
      <c r="FW200">
        <v>0.1031850280805704</v>
      </c>
      <c r="FX200">
        <v>0</v>
      </c>
      <c r="FY200">
        <v>0</v>
      </c>
      <c r="FZ200">
        <v>3</v>
      </c>
      <c r="GA200" t="s">
        <v>462</v>
      </c>
      <c r="GB200">
        <v>2.98254</v>
      </c>
      <c r="GC200">
        <v>2.71571</v>
      </c>
      <c r="GD200">
        <v>0.212014</v>
      </c>
      <c r="GE200">
        <v>0.216482</v>
      </c>
      <c r="GF200">
        <v>0.105512</v>
      </c>
      <c r="GG200">
        <v>0.0828324</v>
      </c>
      <c r="GH200">
        <v>24929.6</v>
      </c>
      <c r="GI200">
        <v>24913.2</v>
      </c>
      <c r="GJ200">
        <v>29405.3</v>
      </c>
      <c r="GK200">
        <v>29407</v>
      </c>
      <c r="GL200">
        <v>34836.9</v>
      </c>
      <c r="GM200">
        <v>35857.4</v>
      </c>
      <c r="GN200">
        <v>41412</v>
      </c>
      <c r="GO200">
        <v>41900.2</v>
      </c>
      <c r="GP200">
        <v>1.95847</v>
      </c>
      <c r="GQ200">
        <v>1.90705</v>
      </c>
      <c r="GR200">
        <v>0.103511</v>
      </c>
      <c r="GS200">
        <v>0</v>
      </c>
      <c r="GT200">
        <v>25.6407</v>
      </c>
      <c r="GU200">
        <v>999.9</v>
      </c>
      <c r="GV200">
        <v>41.9</v>
      </c>
      <c r="GW200">
        <v>30.4</v>
      </c>
      <c r="GX200">
        <v>20.1354</v>
      </c>
      <c r="GY200">
        <v>63.6329</v>
      </c>
      <c r="GZ200">
        <v>33.3413</v>
      </c>
      <c r="HA200">
        <v>1</v>
      </c>
      <c r="HB200">
        <v>-0.0333689</v>
      </c>
      <c r="HC200">
        <v>0.5702700000000001</v>
      </c>
      <c r="HD200">
        <v>20.3841</v>
      </c>
      <c r="HE200">
        <v>5.21624</v>
      </c>
      <c r="HF200">
        <v>12.0099</v>
      </c>
      <c r="HG200">
        <v>4.98875</v>
      </c>
      <c r="HH200">
        <v>3.28865</v>
      </c>
      <c r="HI200">
        <v>9999</v>
      </c>
      <c r="HJ200">
        <v>9999</v>
      </c>
      <c r="HK200">
        <v>9999</v>
      </c>
      <c r="HL200">
        <v>173.1</v>
      </c>
      <c r="HM200">
        <v>1.86713</v>
      </c>
      <c r="HN200">
        <v>1.86615</v>
      </c>
      <c r="HO200">
        <v>1.86569</v>
      </c>
      <c r="HP200">
        <v>1.86554</v>
      </c>
      <c r="HQ200">
        <v>1.86737</v>
      </c>
      <c r="HR200">
        <v>1.86994</v>
      </c>
      <c r="HS200">
        <v>1.86856</v>
      </c>
      <c r="HT200">
        <v>1.86996</v>
      </c>
      <c r="HU200">
        <v>0</v>
      </c>
      <c r="HV200">
        <v>0</v>
      </c>
      <c r="HW200">
        <v>0</v>
      </c>
      <c r="HX200">
        <v>0</v>
      </c>
      <c r="HY200" t="s">
        <v>421</v>
      </c>
      <c r="HZ200" t="s">
        <v>422</v>
      </c>
      <c r="IA200" t="s">
        <v>423</v>
      </c>
      <c r="IB200" t="s">
        <v>423</v>
      </c>
      <c r="IC200" t="s">
        <v>423</v>
      </c>
      <c r="ID200" t="s">
        <v>423</v>
      </c>
      <c r="IE200">
        <v>0</v>
      </c>
      <c r="IF200">
        <v>100</v>
      </c>
      <c r="IG200">
        <v>100</v>
      </c>
      <c r="IH200">
        <v>-4.4</v>
      </c>
      <c r="II200">
        <v>-0.0804</v>
      </c>
      <c r="IJ200">
        <v>-1.577111384215205</v>
      </c>
      <c r="IK200">
        <v>-0.002609718516926934</v>
      </c>
      <c r="IL200">
        <v>7.477057286243006E-07</v>
      </c>
      <c r="IM200">
        <v>-2.446628426827821E-10</v>
      </c>
      <c r="IN200">
        <v>-0.2036813970316619</v>
      </c>
      <c r="IO200">
        <v>-0.007460779758470672</v>
      </c>
      <c r="IP200">
        <v>0.0009378809001863145</v>
      </c>
      <c r="IQ200">
        <v>-1.681860573090938E-05</v>
      </c>
      <c r="IR200">
        <v>18</v>
      </c>
      <c r="IS200">
        <v>2242</v>
      </c>
      <c r="IT200">
        <v>1</v>
      </c>
      <c r="IU200">
        <v>24</v>
      </c>
      <c r="IV200">
        <v>2547.2</v>
      </c>
      <c r="IW200">
        <v>2547.2</v>
      </c>
      <c r="IX200">
        <v>2.83447</v>
      </c>
      <c r="IY200">
        <v>2.19849</v>
      </c>
      <c r="IZ200">
        <v>1.39648</v>
      </c>
      <c r="JA200">
        <v>2.33765</v>
      </c>
      <c r="JB200">
        <v>1.49536</v>
      </c>
      <c r="JC200">
        <v>2.27783</v>
      </c>
      <c r="JD200">
        <v>34.5777</v>
      </c>
      <c r="JE200">
        <v>14.456</v>
      </c>
      <c r="JF200">
        <v>18</v>
      </c>
      <c r="JG200">
        <v>523.0700000000001</v>
      </c>
      <c r="JH200">
        <v>445.607</v>
      </c>
      <c r="JI200">
        <v>24.9997</v>
      </c>
      <c r="JJ200">
        <v>26.9248</v>
      </c>
      <c r="JK200">
        <v>30</v>
      </c>
      <c r="JL200">
        <v>26.8788</v>
      </c>
      <c r="JM200">
        <v>26.8157</v>
      </c>
      <c r="JN200">
        <v>56.7194</v>
      </c>
      <c r="JO200">
        <v>11.0906</v>
      </c>
      <c r="JP200">
        <v>26.8082</v>
      </c>
      <c r="JQ200">
        <v>25</v>
      </c>
      <c r="JR200">
        <v>1470.38</v>
      </c>
      <c r="JS200">
        <v>17.2297</v>
      </c>
      <c r="JT200">
        <v>100.546</v>
      </c>
      <c r="JU200">
        <v>100.635</v>
      </c>
    </row>
    <row r="201" spans="1:281">
      <c r="A201">
        <v>185</v>
      </c>
      <c r="B201">
        <v>1659115397.5</v>
      </c>
      <c r="C201">
        <v>3039.400000095367</v>
      </c>
      <c r="D201" t="s">
        <v>794</v>
      </c>
      <c r="E201" t="s">
        <v>795</v>
      </c>
      <c r="F201">
        <v>5</v>
      </c>
      <c r="G201" t="s">
        <v>619</v>
      </c>
      <c r="H201" t="s">
        <v>416</v>
      </c>
      <c r="I201">
        <v>1659115389.678571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1484.837859566597</v>
      </c>
      <c r="AK201">
        <v>1424.482969696969</v>
      </c>
      <c r="AL201">
        <v>3.469754777090783</v>
      </c>
      <c r="AM201">
        <v>65.11702429361108</v>
      </c>
      <c r="AN201">
        <f>(AP201 - AO201 + DI201*1E3/(8.314*(DK201+273.15)) * AR201/DH201 * AQ201) * DH201/(100*CV201) * 1000/(1000 - AP201)</f>
        <v>0</v>
      </c>
      <c r="AO201">
        <v>17.00884035972965</v>
      </c>
      <c r="AP201">
        <v>23.32894666666666</v>
      </c>
      <c r="AQ201">
        <v>0.006970922032173666</v>
      </c>
      <c r="AR201">
        <v>88.44605130014408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417</v>
      </c>
      <c r="AY201" t="s">
        <v>417</v>
      </c>
      <c r="AZ201">
        <v>0</v>
      </c>
      <c r="BA201">
        <v>0</v>
      </c>
      <c r="BB201">
        <f>1-AZ201/BA201</f>
        <v>0</v>
      </c>
      <c r="BC201">
        <v>0</v>
      </c>
      <c r="BD201" t="s">
        <v>417</v>
      </c>
      <c r="BE201" t="s">
        <v>417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417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6</v>
      </c>
      <c r="CW201">
        <v>0.5</v>
      </c>
      <c r="CX201" t="s">
        <v>418</v>
      </c>
      <c r="CY201">
        <v>2</v>
      </c>
      <c r="CZ201" t="b">
        <v>1</v>
      </c>
      <c r="DA201">
        <v>1659115389.678571</v>
      </c>
      <c r="DB201">
        <v>1366.6025</v>
      </c>
      <c r="DC201">
        <v>1442.628928571428</v>
      </c>
      <c r="DD201">
        <v>23.28093928571429</v>
      </c>
      <c r="DE201">
        <v>16.910675</v>
      </c>
      <c r="DF201">
        <v>1370.982142857143</v>
      </c>
      <c r="DG201">
        <v>23.36148928571428</v>
      </c>
      <c r="DH201">
        <v>500.0582857142858</v>
      </c>
      <c r="DI201">
        <v>90.71700714285714</v>
      </c>
      <c r="DJ201">
        <v>0.09995684285714287</v>
      </c>
      <c r="DK201">
        <v>27.40479285714286</v>
      </c>
      <c r="DL201">
        <v>27.324675</v>
      </c>
      <c r="DM201">
        <v>999.9000000000002</v>
      </c>
      <c r="DN201">
        <v>0</v>
      </c>
      <c r="DO201">
        <v>0</v>
      </c>
      <c r="DP201">
        <v>10012.54642857143</v>
      </c>
      <c r="DQ201">
        <v>0</v>
      </c>
      <c r="DR201">
        <v>7.475599999999998</v>
      </c>
      <c r="DS201">
        <v>-76.02761428571428</v>
      </c>
      <c r="DT201">
        <v>1399.176428571428</v>
      </c>
      <c r="DU201">
        <v>1467.446071428572</v>
      </c>
      <c r="DV201">
        <v>6.370265000000001</v>
      </c>
      <c r="DW201">
        <v>1442.628928571428</v>
      </c>
      <c r="DX201">
        <v>16.910675</v>
      </c>
      <c r="DY201">
        <v>2.111976071428571</v>
      </c>
      <c r="DZ201">
        <v>1.534085357142857</v>
      </c>
      <c r="EA201">
        <v>18.30978571428571</v>
      </c>
      <c r="EB201">
        <v>13.31196071428571</v>
      </c>
      <c r="EC201">
        <v>2000.003571428571</v>
      </c>
      <c r="ED201">
        <v>0.9799986071428572</v>
      </c>
      <c r="EE201">
        <v>0.02000109285714286</v>
      </c>
      <c r="EF201">
        <v>0</v>
      </c>
      <c r="EG201">
        <v>792.5966785714287</v>
      </c>
      <c r="EH201">
        <v>5.00097</v>
      </c>
      <c r="EI201">
        <v>15878.08214285714</v>
      </c>
      <c r="EJ201">
        <v>16707.6</v>
      </c>
      <c r="EK201">
        <v>39.25</v>
      </c>
      <c r="EL201">
        <v>39.66485714285714</v>
      </c>
      <c r="EM201">
        <v>39.15821428571428</v>
      </c>
      <c r="EN201">
        <v>39.38828571428571</v>
      </c>
      <c r="EO201">
        <v>39.81424999999999</v>
      </c>
      <c r="EP201">
        <v>1955.102857142857</v>
      </c>
      <c r="EQ201">
        <v>39.90071428571429</v>
      </c>
      <c r="ER201">
        <v>0</v>
      </c>
      <c r="ES201">
        <v>1659115397.6</v>
      </c>
      <c r="ET201">
        <v>0</v>
      </c>
      <c r="EU201">
        <v>792.5481538461538</v>
      </c>
      <c r="EV201">
        <v>-5.113709407071935</v>
      </c>
      <c r="EW201">
        <v>-113.6205128959013</v>
      </c>
      <c r="EX201">
        <v>15877.11538461538</v>
      </c>
      <c r="EY201">
        <v>15</v>
      </c>
      <c r="EZ201">
        <v>0</v>
      </c>
      <c r="FA201" t="s">
        <v>419</v>
      </c>
      <c r="FB201">
        <v>1658962562</v>
      </c>
      <c r="FC201">
        <v>1658962559</v>
      </c>
      <c r="FD201">
        <v>0</v>
      </c>
      <c r="FE201">
        <v>0.025</v>
      </c>
      <c r="FF201">
        <v>-0.013</v>
      </c>
      <c r="FG201">
        <v>-1.97</v>
      </c>
      <c r="FH201">
        <v>-0.111</v>
      </c>
      <c r="FI201">
        <v>420</v>
      </c>
      <c r="FJ201">
        <v>18</v>
      </c>
      <c r="FK201">
        <v>0.6899999999999999</v>
      </c>
      <c r="FL201">
        <v>0.5</v>
      </c>
      <c r="FM201">
        <v>-75.90400000000001</v>
      </c>
      <c r="FN201">
        <v>-1.615080675421958</v>
      </c>
      <c r="FO201">
        <v>0.2826098733236336</v>
      </c>
      <c r="FP201">
        <v>0</v>
      </c>
      <c r="FQ201">
        <v>792.8229117647061</v>
      </c>
      <c r="FR201">
        <v>-5.007593586337627</v>
      </c>
      <c r="FS201">
        <v>0.5397755725161295</v>
      </c>
      <c r="FT201">
        <v>0</v>
      </c>
      <c r="FU201">
        <v>6.407259999999999</v>
      </c>
      <c r="FV201">
        <v>-0.9328252908067759</v>
      </c>
      <c r="FW201">
        <v>0.09045097039280454</v>
      </c>
      <c r="FX201">
        <v>0</v>
      </c>
      <c r="FY201">
        <v>0</v>
      </c>
      <c r="FZ201">
        <v>3</v>
      </c>
      <c r="GA201" t="s">
        <v>462</v>
      </c>
      <c r="GB201">
        <v>2.9828</v>
      </c>
      <c r="GC201">
        <v>2.71571</v>
      </c>
      <c r="GD201">
        <v>0.213436</v>
      </c>
      <c r="GE201">
        <v>0.217849</v>
      </c>
      <c r="GF201">
        <v>0.105615</v>
      </c>
      <c r="GG201">
        <v>0.08326509999999999</v>
      </c>
      <c r="GH201">
        <v>24885</v>
      </c>
      <c r="GI201">
        <v>24869.9</v>
      </c>
      <c r="GJ201">
        <v>29405.7</v>
      </c>
      <c r="GK201">
        <v>29407.1</v>
      </c>
      <c r="GL201">
        <v>34833.2</v>
      </c>
      <c r="GM201">
        <v>35840.4</v>
      </c>
      <c r="GN201">
        <v>41412.4</v>
      </c>
      <c r="GO201">
        <v>41900.4</v>
      </c>
      <c r="GP201">
        <v>1.95865</v>
      </c>
      <c r="GQ201">
        <v>1.90707</v>
      </c>
      <c r="GR201">
        <v>0.103861</v>
      </c>
      <c r="GS201">
        <v>0</v>
      </c>
      <c r="GT201">
        <v>25.6441</v>
      </c>
      <c r="GU201">
        <v>999.9</v>
      </c>
      <c r="GV201">
        <v>41.9</v>
      </c>
      <c r="GW201">
        <v>30.4</v>
      </c>
      <c r="GX201">
        <v>20.1348</v>
      </c>
      <c r="GY201">
        <v>63.7429</v>
      </c>
      <c r="GZ201">
        <v>33.0809</v>
      </c>
      <c r="HA201">
        <v>1</v>
      </c>
      <c r="HB201">
        <v>-0.0334451</v>
      </c>
      <c r="HC201">
        <v>0.570308</v>
      </c>
      <c r="HD201">
        <v>20.3841</v>
      </c>
      <c r="HE201">
        <v>5.21579</v>
      </c>
      <c r="HF201">
        <v>12.0099</v>
      </c>
      <c r="HG201">
        <v>4.9888</v>
      </c>
      <c r="HH201">
        <v>3.28858</v>
      </c>
      <c r="HI201">
        <v>9999</v>
      </c>
      <c r="HJ201">
        <v>9999</v>
      </c>
      <c r="HK201">
        <v>9999</v>
      </c>
      <c r="HL201">
        <v>173.1</v>
      </c>
      <c r="HM201">
        <v>1.86714</v>
      </c>
      <c r="HN201">
        <v>1.86615</v>
      </c>
      <c r="HO201">
        <v>1.86569</v>
      </c>
      <c r="HP201">
        <v>1.86555</v>
      </c>
      <c r="HQ201">
        <v>1.86738</v>
      </c>
      <c r="HR201">
        <v>1.86993</v>
      </c>
      <c r="HS201">
        <v>1.86858</v>
      </c>
      <c r="HT201">
        <v>1.86998</v>
      </c>
      <c r="HU201">
        <v>0</v>
      </c>
      <c r="HV201">
        <v>0</v>
      </c>
      <c r="HW201">
        <v>0</v>
      </c>
      <c r="HX201">
        <v>0</v>
      </c>
      <c r="HY201" t="s">
        <v>421</v>
      </c>
      <c r="HZ201" t="s">
        <v>422</v>
      </c>
      <c r="IA201" t="s">
        <v>423</v>
      </c>
      <c r="IB201" t="s">
        <v>423</v>
      </c>
      <c r="IC201" t="s">
        <v>423</v>
      </c>
      <c r="ID201" t="s">
        <v>423</v>
      </c>
      <c r="IE201">
        <v>0</v>
      </c>
      <c r="IF201">
        <v>100</v>
      </c>
      <c r="IG201">
        <v>100</v>
      </c>
      <c r="IH201">
        <v>-4.43</v>
      </c>
      <c r="II201">
        <v>-0.0801</v>
      </c>
      <c r="IJ201">
        <v>-1.577111384215205</v>
      </c>
      <c r="IK201">
        <v>-0.002609718516926934</v>
      </c>
      <c r="IL201">
        <v>7.477057286243006E-07</v>
      </c>
      <c r="IM201">
        <v>-2.446628426827821E-10</v>
      </c>
      <c r="IN201">
        <v>-0.2036813970316619</v>
      </c>
      <c r="IO201">
        <v>-0.007460779758470672</v>
      </c>
      <c r="IP201">
        <v>0.0009378809001863145</v>
      </c>
      <c r="IQ201">
        <v>-1.681860573090938E-05</v>
      </c>
      <c r="IR201">
        <v>18</v>
      </c>
      <c r="IS201">
        <v>2242</v>
      </c>
      <c r="IT201">
        <v>1</v>
      </c>
      <c r="IU201">
        <v>24</v>
      </c>
      <c r="IV201">
        <v>2547.3</v>
      </c>
      <c r="IW201">
        <v>2547.3</v>
      </c>
      <c r="IX201">
        <v>2.85767</v>
      </c>
      <c r="IY201">
        <v>2.19238</v>
      </c>
      <c r="IZ201">
        <v>1.39648</v>
      </c>
      <c r="JA201">
        <v>2.33765</v>
      </c>
      <c r="JB201">
        <v>1.49536</v>
      </c>
      <c r="JC201">
        <v>2.41333</v>
      </c>
      <c r="JD201">
        <v>34.5777</v>
      </c>
      <c r="JE201">
        <v>14.4735</v>
      </c>
      <c r="JF201">
        <v>18</v>
      </c>
      <c r="JG201">
        <v>523.186</v>
      </c>
      <c r="JH201">
        <v>445.622</v>
      </c>
      <c r="JI201">
        <v>24.9998</v>
      </c>
      <c r="JJ201">
        <v>26.9242</v>
      </c>
      <c r="JK201">
        <v>30</v>
      </c>
      <c r="JL201">
        <v>26.8788</v>
      </c>
      <c r="JM201">
        <v>26.8157</v>
      </c>
      <c r="JN201">
        <v>57.1588</v>
      </c>
      <c r="JO201">
        <v>10.7803</v>
      </c>
      <c r="JP201">
        <v>27.1796</v>
      </c>
      <c r="JQ201">
        <v>25</v>
      </c>
      <c r="JR201">
        <v>1490.42</v>
      </c>
      <c r="JS201">
        <v>17.2802</v>
      </c>
      <c r="JT201">
        <v>100.547</v>
      </c>
      <c r="JU201">
        <v>100.636</v>
      </c>
    </row>
    <row r="202" spans="1:281">
      <c r="A202">
        <v>186</v>
      </c>
      <c r="B202">
        <v>1659115403</v>
      </c>
      <c r="C202">
        <v>3044.900000095367</v>
      </c>
      <c r="D202" t="s">
        <v>796</v>
      </c>
      <c r="E202" t="s">
        <v>797</v>
      </c>
      <c r="F202">
        <v>5</v>
      </c>
      <c r="G202" t="s">
        <v>619</v>
      </c>
      <c r="H202" t="s">
        <v>416</v>
      </c>
      <c r="I202">
        <v>1659115395.25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1503.766746175844</v>
      </c>
      <c r="AK202">
        <v>1443.289757575757</v>
      </c>
      <c r="AL202">
        <v>3.422729587673631</v>
      </c>
      <c r="AM202">
        <v>65.11702429361108</v>
      </c>
      <c r="AN202">
        <f>(AP202 - AO202 + DI202*1E3/(8.314*(DK202+273.15)) * AR202/DH202 * AQ202) * DH202/(100*CV202) * 1000/(1000 - AP202)</f>
        <v>0</v>
      </c>
      <c r="AO202">
        <v>17.17349509209064</v>
      </c>
      <c r="AP202">
        <v>23.37819272727273</v>
      </c>
      <c r="AQ202">
        <v>0.009192739555301895</v>
      </c>
      <c r="AR202">
        <v>88.44605130014408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417</v>
      </c>
      <c r="AY202" t="s">
        <v>417</v>
      </c>
      <c r="AZ202">
        <v>0</v>
      </c>
      <c r="BA202">
        <v>0</v>
      </c>
      <c r="BB202">
        <f>1-AZ202/BA202</f>
        <v>0</v>
      </c>
      <c r="BC202">
        <v>0</v>
      </c>
      <c r="BD202" t="s">
        <v>417</v>
      </c>
      <c r="BE202" t="s">
        <v>417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417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6</v>
      </c>
      <c r="CW202">
        <v>0.5</v>
      </c>
      <c r="CX202" t="s">
        <v>418</v>
      </c>
      <c r="CY202">
        <v>2</v>
      </c>
      <c r="CZ202" t="b">
        <v>1</v>
      </c>
      <c r="DA202">
        <v>1659115395.25</v>
      </c>
      <c r="DB202">
        <v>1385.298214285714</v>
      </c>
      <c r="DC202">
        <v>1461.292857142857</v>
      </c>
      <c r="DD202">
        <v>23.31840714285714</v>
      </c>
      <c r="DE202">
        <v>17.04363928571428</v>
      </c>
      <c r="DF202">
        <v>1389.713928571429</v>
      </c>
      <c r="DG202">
        <v>23.398625</v>
      </c>
      <c r="DH202">
        <v>500.0694642857142</v>
      </c>
      <c r="DI202">
        <v>90.71709642857142</v>
      </c>
      <c r="DJ202">
        <v>0.09998806071428572</v>
      </c>
      <c r="DK202">
        <v>27.40924642857143</v>
      </c>
      <c r="DL202">
        <v>27.33849285714286</v>
      </c>
      <c r="DM202">
        <v>999.9000000000002</v>
      </c>
      <c r="DN202">
        <v>0</v>
      </c>
      <c r="DO202">
        <v>0</v>
      </c>
      <c r="DP202">
        <v>10008.49</v>
      </c>
      <c r="DQ202">
        <v>0</v>
      </c>
      <c r="DR202">
        <v>7.475599999999998</v>
      </c>
      <c r="DS202">
        <v>-75.99608214285715</v>
      </c>
      <c r="DT202">
        <v>1418.371785714286</v>
      </c>
      <c r="DU202">
        <v>1486.632142857143</v>
      </c>
      <c r="DV202">
        <v>6.274772500000002</v>
      </c>
      <c r="DW202">
        <v>1461.292857142857</v>
      </c>
      <c r="DX202">
        <v>17.04363928571428</v>
      </c>
      <c r="DY202">
        <v>2.115377142857143</v>
      </c>
      <c r="DZ202">
        <v>1.546149285714286</v>
      </c>
      <c r="EA202">
        <v>18.33543214285714</v>
      </c>
      <c r="EB202">
        <v>13.43202857142857</v>
      </c>
      <c r="EC202">
        <v>1999.981785714286</v>
      </c>
      <c r="ED202">
        <v>0.9799983928571431</v>
      </c>
      <c r="EE202">
        <v>0.02000130714285715</v>
      </c>
      <c r="EF202">
        <v>0</v>
      </c>
      <c r="EG202">
        <v>791.9922142857143</v>
      </c>
      <c r="EH202">
        <v>5.00097</v>
      </c>
      <c r="EI202">
        <v>15867.375</v>
      </c>
      <c r="EJ202">
        <v>16707.41428571429</v>
      </c>
      <c r="EK202">
        <v>39.25</v>
      </c>
      <c r="EL202">
        <v>39.64492857142857</v>
      </c>
      <c r="EM202">
        <v>39.15157142857142</v>
      </c>
      <c r="EN202">
        <v>39.38164285714286</v>
      </c>
      <c r="EO202">
        <v>39.8165</v>
      </c>
      <c r="EP202">
        <v>1955.080714285714</v>
      </c>
      <c r="EQ202">
        <v>39.90107142857143</v>
      </c>
      <c r="ER202">
        <v>0</v>
      </c>
      <c r="ES202">
        <v>1659115403</v>
      </c>
      <c r="ET202">
        <v>0</v>
      </c>
      <c r="EU202">
        <v>791.9469200000001</v>
      </c>
      <c r="EV202">
        <v>-6.940076924705385</v>
      </c>
      <c r="EW202">
        <v>-112.2769229746468</v>
      </c>
      <c r="EX202">
        <v>15866.344</v>
      </c>
      <c r="EY202">
        <v>15</v>
      </c>
      <c r="EZ202">
        <v>0</v>
      </c>
      <c r="FA202" t="s">
        <v>419</v>
      </c>
      <c r="FB202">
        <v>1658962562</v>
      </c>
      <c r="FC202">
        <v>1658962559</v>
      </c>
      <c r="FD202">
        <v>0</v>
      </c>
      <c r="FE202">
        <v>0.025</v>
      </c>
      <c r="FF202">
        <v>-0.013</v>
      </c>
      <c r="FG202">
        <v>-1.97</v>
      </c>
      <c r="FH202">
        <v>-0.111</v>
      </c>
      <c r="FI202">
        <v>420</v>
      </c>
      <c r="FJ202">
        <v>18</v>
      </c>
      <c r="FK202">
        <v>0.6899999999999999</v>
      </c>
      <c r="FL202">
        <v>0.5</v>
      </c>
      <c r="FM202">
        <v>-76.028795</v>
      </c>
      <c r="FN202">
        <v>0.3546033771109723</v>
      </c>
      <c r="FO202">
        <v>0.09254340589690903</v>
      </c>
      <c r="FP202">
        <v>1</v>
      </c>
      <c r="FQ202">
        <v>792.3418823529412</v>
      </c>
      <c r="FR202">
        <v>-5.996088620007537</v>
      </c>
      <c r="FS202">
        <v>0.6361803649495891</v>
      </c>
      <c r="FT202">
        <v>0</v>
      </c>
      <c r="FU202">
        <v>6.3244915</v>
      </c>
      <c r="FV202">
        <v>-1.02644893058161</v>
      </c>
      <c r="FW202">
        <v>0.09923719480492181</v>
      </c>
      <c r="FX202">
        <v>0</v>
      </c>
      <c r="FY202">
        <v>1</v>
      </c>
      <c r="FZ202">
        <v>3</v>
      </c>
      <c r="GA202" t="s">
        <v>426</v>
      </c>
      <c r="GB202">
        <v>2.9826</v>
      </c>
      <c r="GC202">
        <v>2.71574</v>
      </c>
      <c r="GD202">
        <v>0.21515</v>
      </c>
      <c r="GE202">
        <v>0.219497</v>
      </c>
      <c r="GF202">
        <v>0.105769</v>
      </c>
      <c r="GG202">
        <v>0.0836703</v>
      </c>
      <c r="GH202">
        <v>24830.8</v>
      </c>
      <c r="GI202">
        <v>24817.4</v>
      </c>
      <c r="GJ202">
        <v>29405.7</v>
      </c>
      <c r="GK202">
        <v>29407.1</v>
      </c>
      <c r="GL202">
        <v>34827</v>
      </c>
      <c r="GM202">
        <v>35824.3</v>
      </c>
      <c r="GN202">
        <v>41412.3</v>
      </c>
      <c r="GO202">
        <v>41900.2</v>
      </c>
      <c r="GP202">
        <v>1.95853</v>
      </c>
      <c r="GQ202">
        <v>1.90747</v>
      </c>
      <c r="GR202">
        <v>0.103988</v>
      </c>
      <c r="GS202">
        <v>0</v>
      </c>
      <c r="GT202">
        <v>25.6477</v>
      </c>
      <c r="GU202">
        <v>999.9</v>
      </c>
      <c r="GV202">
        <v>41.9</v>
      </c>
      <c r="GW202">
        <v>30.4</v>
      </c>
      <c r="GX202">
        <v>20.1349</v>
      </c>
      <c r="GY202">
        <v>63.5929</v>
      </c>
      <c r="GZ202">
        <v>33.4014</v>
      </c>
      <c r="HA202">
        <v>1</v>
      </c>
      <c r="HB202">
        <v>-0.0334527</v>
      </c>
      <c r="HC202">
        <v>0.5714900000000001</v>
      </c>
      <c r="HD202">
        <v>20.3841</v>
      </c>
      <c r="HE202">
        <v>5.21624</v>
      </c>
      <c r="HF202">
        <v>12.0099</v>
      </c>
      <c r="HG202">
        <v>4.9889</v>
      </c>
      <c r="HH202">
        <v>3.28865</v>
      </c>
      <c r="HI202">
        <v>9999</v>
      </c>
      <c r="HJ202">
        <v>9999</v>
      </c>
      <c r="HK202">
        <v>9999</v>
      </c>
      <c r="HL202">
        <v>173.1</v>
      </c>
      <c r="HM202">
        <v>1.86713</v>
      </c>
      <c r="HN202">
        <v>1.86615</v>
      </c>
      <c r="HO202">
        <v>1.86569</v>
      </c>
      <c r="HP202">
        <v>1.86554</v>
      </c>
      <c r="HQ202">
        <v>1.86738</v>
      </c>
      <c r="HR202">
        <v>1.86994</v>
      </c>
      <c r="HS202">
        <v>1.86857</v>
      </c>
      <c r="HT202">
        <v>1.86998</v>
      </c>
      <c r="HU202">
        <v>0</v>
      </c>
      <c r="HV202">
        <v>0</v>
      </c>
      <c r="HW202">
        <v>0</v>
      </c>
      <c r="HX202">
        <v>0</v>
      </c>
      <c r="HY202" t="s">
        <v>421</v>
      </c>
      <c r="HZ202" t="s">
        <v>422</v>
      </c>
      <c r="IA202" t="s">
        <v>423</v>
      </c>
      <c r="IB202" t="s">
        <v>423</v>
      </c>
      <c r="IC202" t="s">
        <v>423</v>
      </c>
      <c r="ID202" t="s">
        <v>423</v>
      </c>
      <c r="IE202">
        <v>0</v>
      </c>
      <c r="IF202">
        <v>100</v>
      </c>
      <c r="IG202">
        <v>100</v>
      </c>
      <c r="IH202">
        <v>-4.47</v>
      </c>
      <c r="II202">
        <v>-0.07969999999999999</v>
      </c>
      <c r="IJ202">
        <v>-1.577111384215205</v>
      </c>
      <c r="IK202">
        <v>-0.002609718516926934</v>
      </c>
      <c r="IL202">
        <v>7.477057286243006E-07</v>
      </c>
      <c r="IM202">
        <v>-2.446628426827821E-10</v>
      </c>
      <c r="IN202">
        <v>-0.2036813970316619</v>
      </c>
      <c r="IO202">
        <v>-0.007460779758470672</v>
      </c>
      <c r="IP202">
        <v>0.0009378809001863145</v>
      </c>
      <c r="IQ202">
        <v>-1.681860573090938E-05</v>
      </c>
      <c r="IR202">
        <v>18</v>
      </c>
      <c r="IS202">
        <v>2242</v>
      </c>
      <c r="IT202">
        <v>1</v>
      </c>
      <c r="IU202">
        <v>24</v>
      </c>
      <c r="IV202">
        <v>2547.3</v>
      </c>
      <c r="IW202">
        <v>2547.4</v>
      </c>
      <c r="IX202">
        <v>2.88574</v>
      </c>
      <c r="IY202">
        <v>2.19849</v>
      </c>
      <c r="IZ202">
        <v>1.39771</v>
      </c>
      <c r="JA202">
        <v>2.33765</v>
      </c>
      <c r="JB202">
        <v>1.49536</v>
      </c>
      <c r="JC202">
        <v>2.28027</v>
      </c>
      <c r="JD202">
        <v>34.5777</v>
      </c>
      <c r="JE202">
        <v>14.4472</v>
      </c>
      <c r="JF202">
        <v>18</v>
      </c>
      <c r="JG202">
        <v>523.098</v>
      </c>
      <c r="JH202">
        <v>445.867</v>
      </c>
      <c r="JI202">
        <v>25</v>
      </c>
      <c r="JJ202">
        <v>26.9225</v>
      </c>
      <c r="JK202">
        <v>30</v>
      </c>
      <c r="JL202">
        <v>26.8782</v>
      </c>
      <c r="JM202">
        <v>26.8157</v>
      </c>
      <c r="JN202">
        <v>57.7444</v>
      </c>
      <c r="JO202">
        <v>10.4846</v>
      </c>
      <c r="JP202">
        <v>27.1796</v>
      </c>
      <c r="JQ202">
        <v>25</v>
      </c>
      <c r="JR202">
        <v>1503.78</v>
      </c>
      <c r="JS202">
        <v>17.3287</v>
      </c>
      <c r="JT202">
        <v>100.547</v>
      </c>
      <c r="JU202">
        <v>100.635</v>
      </c>
    </row>
    <row r="203" spans="1:281">
      <c r="A203">
        <v>187</v>
      </c>
      <c r="B203">
        <v>1659115407.5</v>
      </c>
      <c r="C203">
        <v>3049.400000095367</v>
      </c>
      <c r="D203" t="s">
        <v>798</v>
      </c>
      <c r="E203" t="s">
        <v>799</v>
      </c>
      <c r="F203">
        <v>5</v>
      </c>
      <c r="G203" t="s">
        <v>619</v>
      </c>
      <c r="H203" t="s">
        <v>416</v>
      </c>
      <c r="I203">
        <v>1659115399.678571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1519.292994305645</v>
      </c>
      <c r="AK203">
        <v>1458.85412121212</v>
      </c>
      <c r="AL203">
        <v>3.458305293422101</v>
      </c>
      <c r="AM203">
        <v>65.11702429361108</v>
      </c>
      <c r="AN203">
        <f>(AP203 - AO203 + DI203*1E3/(8.314*(DK203+273.15)) * AR203/DH203 * AQ203) * DH203/(100*CV203) * 1000/(1000 - AP203)</f>
        <v>0</v>
      </c>
      <c r="AO203">
        <v>17.24617619345713</v>
      </c>
      <c r="AP203">
        <v>23.40773030303029</v>
      </c>
      <c r="AQ203">
        <v>0.006989479538513718</v>
      </c>
      <c r="AR203">
        <v>88.44605130014408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417</v>
      </c>
      <c r="AY203" t="s">
        <v>417</v>
      </c>
      <c r="AZ203">
        <v>0</v>
      </c>
      <c r="BA203">
        <v>0</v>
      </c>
      <c r="BB203">
        <f>1-AZ203/BA203</f>
        <v>0</v>
      </c>
      <c r="BC203">
        <v>0</v>
      </c>
      <c r="BD203" t="s">
        <v>417</v>
      </c>
      <c r="BE203" t="s">
        <v>417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417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6</v>
      </c>
      <c r="CW203">
        <v>0.5</v>
      </c>
      <c r="CX203" t="s">
        <v>418</v>
      </c>
      <c r="CY203">
        <v>2</v>
      </c>
      <c r="CZ203" t="b">
        <v>1</v>
      </c>
      <c r="DA203">
        <v>1659115399.678571</v>
      </c>
      <c r="DB203">
        <v>1400.149642857143</v>
      </c>
      <c r="DC203">
        <v>1476.171428571428</v>
      </c>
      <c r="DD203">
        <v>23.35227857142857</v>
      </c>
      <c r="DE203">
        <v>17.14311785714286</v>
      </c>
      <c r="DF203">
        <v>1404.594285714286</v>
      </c>
      <c r="DG203">
        <v>23.4322</v>
      </c>
      <c r="DH203">
        <v>500.0499285714286</v>
      </c>
      <c r="DI203">
        <v>90.71656785714285</v>
      </c>
      <c r="DJ203">
        <v>0.09998654642857142</v>
      </c>
      <c r="DK203">
        <v>27.41064642857143</v>
      </c>
      <c r="DL203">
        <v>27.34626428571428</v>
      </c>
      <c r="DM203">
        <v>999.9000000000002</v>
      </c>
      <c r="DN203">
        <v>0</v>
      </c>
      <c r="DO203">
        <v>0</v>
      </c>
      <c r="DP203">
        <v>10009.73714285714</v>
      </c>
      <c r="DQ203">
        <v>0</v>
      </c>
      <c r="DR203">
        <v>7.475599999999998</v>
      </c>
      <c r="DS203">
        <v>-76.023825</v>
      </c>
      <c r="DT203">
        <v>1433.627142857143</v>
      </c>
      <c r="DU203">
        <v>1501.921071428571</v>
      </c>
      <c r="DV203">
        <v>6.209168214285714</v>
      </c>
      <c r="DW203">
        <v>1476.171428571428</v>
      </c>
      <c r="DX203">
        <v>17.14311785714286</v>
      </c>
      <c r="DY203">
        <v>2.1184375</v>
      </c>
      <c r="DZ203">
        <v>1.555163571428571</v>
      </c>
      <c r="EA203">
        <v>18.35848214285715</v>
      </c>
      <c r="EB203">
        <v>13.52133928571429</v>
      </c>
      <c r="EC203">
        <v>1999.972142857143</v>
      </c>
      <c r="ED203">
        <v>0.9799985000000001</v>
      </c>
      <c r="EE203">
        <v>0.0200012</v>
      </c>
      <c r="EF203">
        <v>0</v>
      </c>
      <c r="EG203">
        <v>791.543357142857</v>
      </c>
      <c r="EH203">
        <v>5.00097</v>
      </c>
      <c r="EI203">
        <v>15859.07142857143</v>
      </c>
      <c r="EJ203">
        <v>16707.32142857143</v>
      </c>
      <c r="EK203">
        <v>39.25</v>
      </c>
      <c r="EL203">
        <v>39.63385714285715</v>
      </c>
      <c r="EM203">
        <v>39.13828571428571</v>
      </c>
      <c r="EN203">
        <v>39.38607142857143</v>
      </c>
      <c r="EO203">
        <v>39.81424999999999</v>
      </c>
      <c r="EP203">
        <v>1955.071428571429</v>
      </c>
      <c r="EQ203">
        <v>39.90071428571429</v>
      </c>
      <c r="ER203">
        <v>0</v>
      </c>
      <c r="ES203">
        <v>1659115407.8</v>
      </c>
      <c r="ET203">
        <v>0</v>
      </c>
      <c r="EU203">
        <v>791.4532</v>
      </c>
      <c r="EV203">
        <v>-7.417923090697421</v>
      </c>
      <c r="EW203">
        <v>-110.738461757754</v>
      </c>
      <c r="EX203">
        <v>15857.344</v>
      </c>
      <c r="EY203">
        <v>15</v>
      </c>
      <c r="EZ203">
        <v>0</v>
      </c>
      <c r="FA203" t="s">
        <v>419</v>
      </c>
      <c r="FB203">
        <v>1658962562</v>
      </c>
      <c r="FC203">
        <v>1658962559</v>
      </c>
      <c r="FD203">
        <v>0</v>
      </c>
      <c r="FE203">
        <v>0.025</v>
      </c>
      <c r="FF203">
        <v>-0.013</v>
      </c>
      <c r="FG203">
        <v>-1.97</v>
      </c>
      <c r="FH203">
        <v>-0.111</v>
      </c>
      <c r="FI203">
        <v>420</v>
      </c>
      <c r="FJ203">
        <v>18</v>
      </c>
      <c r="FK203">
        <v>0.6899999999999999</v>
      </c>
      <c r="FL203">
        <v>0.5</v>
      </c>
      <c r="FM203">
        <v>-76.00465249999999</v>
      </c>
      <c r="FN203">
        <v>-0.2058225140712362</v>
      </c>
      <c r="FO203">
        <v>0.06134869594172407</v>
      </c>
      <c r="FP203">
        <v>1</v>
      </c>
      <c r="FQ203">
        <v>791.7987647058824</v>
      </c>
      <c r="FR203">
        <v>-6.555294122483913</v>
      </c>
      <c r="FS203">
        <v>0.6904844445504069</v>
      </c>
      <c r="FT203">
        <v>0</v>
      </c>
      <c r="FU203">
        <v>6.2486455</v>
      </c>
      <c r="FV203">
        <v>-0.9293338086303976</v>
      </c>
      <c r="FW203">
        <v>0.09067152201628692</v>
      </c>
      <c r="FX203">
        <v>0</v>
      </c>
      <c r="FY203">
        <v>1</v>
      </c>
      <c r="FZ203">
        <v>3</v>
      </c>
      <c r="GA203" t="s">
        <v>426</v>
      </c>
      <c r="GB203">
        <v>2.98257</v>
      </c>
      <c r="GC203">
        <v>2.71552</v>
      </c>
      <c r="GD203">
        <v>0.21655</v>
      </c>
      <c r="GE203">
        <v>0.220837</v>
      </c>
      <c r="GF203">
        <v>0.105858</v>
      </c>
      <c r="GG203">
        <v>0.0838604</v>
      </c>
      <c r="GH203">
        <v>24786.3</v>
      </c>
      <c r="GI203">
        <v>24774.9</v>
      </c>
      <c r="GJ203">
        <v>29405.4</v>
      </c>
      <c r="GK203">
        <v>29407.2</v>
      </c>
      <c r="GL203">
        <v>34823.3</v>
      </c>
      <c r="GM203">
        <v>35816.9</v>
      </c>
      <c r="GN203">
        <v>41411.9</v>
      </c>
      <c r="GO203">
        <v>41900.4</v>
      </c>
      <c r="GP203">
        <v>1.9582</v>
      </c>
      <c r="GQ203">
        <v>1.90745</v>
      </c>
      <c r="GR203">
        <v>0.104867</v>
      </c>
      <c r="GS203">
        <v>0</v>
      </c>
      <c r="GT203">
        <v>25.6491</v>
      </c>
      <c r="GU203">
        <v>999.9</v>
      </c>
      <c r="GV203">
        <v>41.9</v>
      </c>
      <c r="GW203">
        <v>30.4</v>
      </c>
      <c r="GX203">
        <v>20.1344</v>
      </c>
      <c r="GY203">
        <v>63.6729</v>
      </c>
      <c r="GZ203">
        <v>33.5096</v>
      </c>
      <c r="HA203">
        <v>1</v>
      </c>
      <c r="HB203">
        <v>-0.0335163</v>
      </c>
      <c r="HC203">
        <v>0.571759</v>
      </c>
      <c r="HD203">
        <v>20.384</v>
      </c>
      <c r="HE203">
        <v>5.21624</v>
      </c>
      <c r="HF203">
        <v>12.0099</v>
      </c>
      <c r="HG203">
        <v>4.9889</v>
      </c>
      <c r="HH203">
        <v>3.28855</v>
      </c>
      <c r="HI203">
        <v>9999</v>
      </c>
      <c r="HJ203">
        <v>9999</v>
      </c>
      <c r="HK203">
        <v>9999</v>
      </c>
      <c r="HL203">
        <v>173.1</v>
      </c>
      <c r="HM203">
        <v>1.86714</v>
      </c>
      <c r="HN203">
        <v>1.86615</v>
      </c>
      <c r="HO203">
        <v>1.86569</v>
      </c>
      <c r="HP203">
        <v>1.86555</v>
      </c>
      <c r="HQ203">
        <v>1.86738</v>
      </c>
      <c r="HR203">
        <v>1.86994</v>
      </c>
      <c r="HS203">
        <v>1.86859</v>
      </c>
      <c r="HT203">
        <v>1.86997</v>
      </c>
      <c r="HU203">
        <v>0</v>
      </c>
      <c r="HV203">
        <v>0</v>
      </c>
      <c r="HW203">
        <v>0</v>
      </c>
      <c r="HX203">
        <v>0</v>
      </c>
      <c r="HY203" t="s">
        <v>421</v>
      </c>
      <c r="HZ203" t="s">
        <v>422</v>
      </c>
      <c r="IA203" t="s">
        <v>423</v>
      </c>
      <c r="IB203" t="s">
        <v>423</v>
      </c>
      <c r="IC203" t="s">
        <v>423</v>
      </c>
      <c r="ID203" t="s">
        <v>423</v>
      </c>
      <c r="IE203">
        <v>0</v>
      </c>
      <c r="IF203">
        <v>100</v>
      </c>
      <c r="IG203">
        <v>100</v>
      </c>
      <c r="IH203">
        <v>-4.5</v>
      </c>
      <c r="II203">
        <v>-0.0794</v>
      </c>
      <c r="IJ203">
        <v>-1.577111384215205</v>
      </c>
      <c r="IK203">
        <v>-0.002609718516926934</v>
      </c>
      <c r="IL203">
        <v>7.477057286243006E-07</v>
      </c>
      <c r="IM203">
        <v>-2.446628426827821E-10</v>
      </c>
      <c r="IN203">
        <v>-0.2036813970316619</v>
      </c>
      <c r="IO203">
        <v>-0.007460779758470672</v>
      </c>
      <c r="IP203">
        <v>0.0009378809001863145</v>
      </c>
      <c r="IQ203">
        <v>-1.681860573090938E-05</v>
      </c>
      <c r="IR203">
        <v>18</v>
      </c>
      <c r="IS203">
        <v>2242</v>
      </c>
      <c r="IT203">
        <v>1</v>
      </c>
      <c r="IU203">
        <v>24</v>
      </c>
      <c r="IV203">
        <v>2547.4</v>
      </c>
      <c r="IW203">
        <v>2547.5</v>
      </c>
      <c r="IX203">
        <v>2.90894</v>
      </c>
      <c r="IY203">
        <v>2.19116</v>
      </c>
      <c r="IZ203">
        <v>1.39648</v>
      </c>
      <c r="JA203">
        <v>2.33765</v>
      </c>
      <c r="JB203">
        <v>1.49536</v>
      </c>
      <c r="JC203">
        <v>2.40234</v>
      </c>
      <c r="JD203">
        <v>34.6006</v>
      </c>
      <c r="JE203">
        <v>14.4735</v>
      </c>
      <c r="JF203">
        <v>18</v>
      </c>
      <c r="JG203">
        <v>522.8680000000001</v>
      </c>
      <c r="JH203">
        <v>445.852</v>
      </c>
      <c r="JI203">
        <v>25.0001</v>
      </c>
      <c r="JJ203">
        <v>26.9225</v>
      </c>
      <c r="JK203">
        <v>29.9999</v>
      </c>
      <c r="JL203">
        <v>26.8765</v>
      </c>
      <c r="JM203">
        <v>26.8157</v>
      </c>
      <c r="JN203">
        <v>58.1891</v>
      </c>
      <c r="JO203">
        <v>10.4846</v>
      </c>
      <c r="JP203">
        <v>27.5593</v>
      </c>
      <c r="JQ203">
        <v>25</v>
      </c>
      <c r="JR203">
        <v>1523.82</v>
      </c>
      <c r="JS203">
        <v>17.3608</v>
      </c>
      <c r="JT203">
        <v>100.546</v>
      </c>
      <c r="JU203">
        <v>100.636</v>
      </c>
    </row>
    <row r="204" spans="1:281">
      <c r="A204">
        <v>188</v>
      </c>
      <c r="B204">
        <v>1659115413</v>
      </c>
      <c r="C204">
        <v>3054.900000095367</v>
      </c>
      <c r="D204" t="s">
        <v>800</v>
      </c>
      <c r="E204" t="s">
        <v>801</v>
      </c>
      <c r="F204">
        <v>5</v>
      </c>
      <c r="G204" t="s">
        <v>619</v>
      </c>
      <c r="H204" t="s">
        <v>416</v>
      </c>
      <c r="I204">
        <v>1659115405.25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1538.044144169192</v>
      </c>
      <c r="AK204">
        <v>1477.674787878788</v>
      </c>
      <c r="AL204">
        <v>3.410970439825577</v>
      </c>
      <c r="AM204">
        <v>65.11702429361108</v>
      </c>
      <c r="AN204">
        <f>(AP204 - AO204 + DI204*1E3/(8.314*(DK204+273.15)) * AR204/DH204 * AQ204) * DH204/(100*CV204) * 1000/(1000 - AP204)</f>
        <v>0</v>
      </c>
      <c r="AO204">
        <v>17.28362205855922</v>
      </c>
      <c r="AP204">
        <v>23.41737939393939</v>
      </c>
      <c r="AQ204">
        <v>0.0008605593450394131</v>
      </c>
      <c r="AR204">
        <v>88.44605130014408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417</v>
      </c>
      <c r="AY204" t="s">
        <v>417</v>
      </c>
      <c r="AZ204">
        <v>0</v>
      </c>
      <c r="BA204">
        <v>0</v>
      </c>
      <c r="BB204">
        <f>1-AZ204/BA204</f>
        <v>0</v>
      </c>
      <c r="BC204">
        <v>0</v>
      </c>
      <c r="BD204" t="s">
        <v>417</v>
      </c>
      <c r="BE204" t="s">
        <v>417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417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6</v>
      </c>
      <c r="CW204">
        <v>0.5</v>
      </c>
      <c r="CX204" t="s">
        <v>418</v>
      </c>
      <c r="CY204">
        <v>2</v>
      </c>
      <c r="CZ204" t="b">
        <v>1</v>
      </c>
      <c r="DA204">
        <v>1659115405.25</v>
      </c>
      <c r="DB204">
        <v>1418.8125</v>
      </c>
      <c r="DC204">
        <v>1494.816071428572</v>
      </c>
      <c r="DD204">
        <v>23.38987857142857</v>
      </c>
      <c r="DE204">
        <v>17.238075</v>
      </c>
      <c r="DF204">
        <v>1423.294642857143</v>
      </c>
      <c r="DG204">
        <v>23.46947142857143</v>
      </c>
      <c r="DH204">
        <v>500.06675</v>
      </c>
      <c r="DI204">
        <v>90.71680714285716</v>
      </c>
      <c r="DJ204">
        <v>0.1000040821428572</v>
      </c>
      <c r="DK204">
        <v>27.41162500000001</v>
      </c>
      <c r="DL204">
        <v>27.35576428571429</v>
      </c>
      <c r="DM204">
        <v>999.9000000000002</v>
      </c>
      <c r="DN204">
        <v>0</v>
      </c>
      <c r="DO204">
        <v>0</v>
      </c>
      <c r="DP204">
        <v>10003.39178571428</v>
      </c>
      <c r="DQ204">
        <v>0</v>
      </c>
      <c r="DR204">
        <v>7.475599999999998</v>
      </c>
      <c r="DS204">
        <v>-76.00432500000001</v>
      </c>
      <c r="DT204">
        <v>1452.793571428572</v>
      </c>
      <c r="DU204">
        <v>1521.037142857143</v>
      </c>
      <c r="DV204">
        <v>6.151809285714286</v>
      </c>
      <c r="DW204">
        <v>1494.816071428572</v>
      </c>
      <c r="DX204">
        <v>17.238075</v>
      </c>
      <c r="DY204">
        <v>2.121855</v>
      </c>
      <c r="DZ204">
        <v>1.563782142857143</v>
      </c>
      <c r="EA204">
        <v>18.38418571428571</v>
      </c>
      <c r="EB204">
        <v>13.60641428571428</v>
      </c>
      <c r="EC204">
        <v>1999.959285714286</v>
      </c>
      <c r="ED204">
        <v>0.9799985000000001</v>
      </c>
      <c r="EE204">
        <v>0.0200012</v>
      </c>
      <c r="EF204">
        <v>0</v>
      </c>
      <c r="EG204">
        <v>790.9712500000002</v>
      </c>
      <c r="EH204">
        <v>5.00097</v>
      </c>
      <c r="EI204">
        <v>15849.02142857143</v>
      </c>
      <c r="EJ204">
        <v>16707.22857142857</v>
      </c>
      <c r="EK204">
        <v>39.25</v>
      </c>
      <c r="EL204">
        <v>39.63164285714286</v>
      </c>
      <c r="EM204">
        <v>39.13828571428571</v>
      </c>
      <c r="EN204">
        <v>39.39271428571428</v>
      </c>
      <c r="EO204">
        <v>39.81424999999999</v>
      </c>
      <c r="EP204">
        <v>1955.058571428572</v>
      </c>
      <c r="EQ204">
        <v>39.90071428571429</v>
      </c>
      <c r="ER204">
        <v>0</v>
      </c>
      <c r="ES204">
        <v>1659115413.2</v>
      </c>
      <c r="ET204">
        <v>0</v>
      </c>
      <c r="EU204">
        <v>790.9611538461539</v>
      </c>
      <c r="EV204">
        <v>-4.67473504563576</v>
      </c>
      <c r="EW204">
        <v>-101.8598291640713</v>
      </c>
      <c r="EX204">
        <v>15848.41538461538</v>
      </c>
      <c r="EY204">
        <v>15</v>
      </c>
      <c r="EZ204">
        <v>0</v>
      </c>
      <c r="FA204" t="s">
        <v>419</v>
      </c>
      <c r="FB204">
        <v>1658962562</v>
      </c>
      <c r="FC204">
        <v>1658962559</v>
      </c>
      <c r="FD204">
        <v>0</v>
      </c>
      <c r="FE204">
        <v>0.025</v>
      </c>
      <c r="FF204">
        <v>-0.013</v>
      </c>
      <c r="FG204">
        <v>-1.97</v>
      </c>
      <c r="FH204">
        <v>-0.111</v>
      </c>
      <c r="FI204">
        <v>420</v>
      </c>
      <c r="FJ204">
        <v>18</v>
      </c>
      <c r="FK204">
        <v>0.6899999999999999</v>
      </c>
      <c r="FL204">
        <v>0.5</v>
      </c>
      <c r="FM204">
        <v>-76.00534878048781</v>
      </c>
      <c r="FN204">
        <v>0.2384320557492455</v>
      </c>
      <c r="FO204">
        <v>0.06136238270070656</v>
      </c>
      <c r="FP204">
        <v>1</v>
      </c>
      <c r="FQ204">
        <v>791.296705882353</v>
      </c>
      <c r="FR204">
        <v>-5.977876246604286</v>
      </c>
      <c r="FS204">
        <v>0.6539440761038169</v>
      </c>
      <c r="FT204">
        <v>0</v>
      </c>
      <c r="FU204">
        <v>6.187000975609756</v>
      </c>
      <c r="FV204">
        <v>-0.6039846689895526</v>
      </c>
      <c r="FW204">
        <v>0.06429422668027077</v>
      </c>
      <c r="FX204">
        <v>0</v>
      </c>
      <c r="FY204">
        <v>1</v>
      </c>
      <c r="FZ204">
        <v>3</v>
      </c>
      <c r="GA204" t="s">
        <v>426</v>
      </c>
      <c r="GB204">
        <v>2.98264</v>
      </c>
      <c r="GC204">
        <v>2.71565</v>
      </c>
      <c r="GD204">
        <v>0.218246</v>
      </c>
      <c r="GE204">
        <v>0.22248</v>
      </c>
      <c r="GF204">
        <v>0.105885</v>
      </c>
      <c r="GG204">
        <v>0.0839502</v>
      </c>
      <c r="GH204">
        <v>24733.2</v>
      </c>
      <c r="GI204">
        <v>24722.8</v>
      </c>
      <c r="GJ204">
        <v>29406</v>
      </c>
      <c r="GK204">
        <v>29407.2</v>
      </c>
      <c r="GL204">
        <v>34822.7</v>
      </c>
      <c r="GM204">
        <v>35813.6</v>
      </c>
      <c r="GN204">
        <v>41412.6</v>
      </c>
      <c r="GO204">
        <v>41900.6</v>
      </c>
      <c r="GP204">
        <v>1.95835</v>
      </c>
      <c r="GQ204">
        <v>1.90772</v>
      </c>
      <c r="GR204">
        <v>0.105031</v>
      </c>
      <c r="GS204">
        <v>0</v>
      </c>
      <c r="GT204">
        <v>25.6491</v>
      </c>
      <c r="GU204">
        <v>999.9</v>
      </c>
      <c r="GV204">
        <v>41.9</v>
      </c>
      <c r="GW204">
        <v>30.4</v>
      </c>
      <c r="GX204">
        <v>20.1362</v>
      </c>
      <c r="GY204">
        <v>63.7929</v>
      </c>
      <c r="GZ204">
        <v>33.2212</v>
      </c>
      <c r="HA204">
        <v>1</v>
      </c>
      <c r="HB204">
        <v>-0.0339507</v>
      </c>
      <c r="HC204">
        <v>0.572454</v>
      </c>
      <c r="HD204">
        <v>20.3841</v>
      </c>
      <c r="HE204">
        <v>5.21564</v>
      </c>
      <c r="HF204">
        <v>12.0099</v>
      </c>
      <c r="HG204">
        <v>4.9886</v>
      </c>
      <c r="HH204">
        <v>3.2885</v>
      </c>
      <c r="HI204">
        <v>9999</v>
      </c>
      <c r="HJ204">
        <v>9999</v>
      </c>
      <c r="HK204">
        <v>9999</v>
      </c>
      <c r="HL204">
        <v>173.1</v>
      </c>
      <c r="HM204">
        <v>1.86714</v>
      </c>
      <c r="HN204">
        <v>1.86615</v>
      </c>
      <c r="HO204">
        <v>1.86569</v>
      </c>
      <c r="HP204">
        <v>1.86556</v>
      </c>
      <c r="HQ204">
        <v>1.86737</v>
      </c>
      <c r="HR204">
        <v>1.86993</v>
      </c>
      <c r="HS204">
        <v>1.86857</v>
      </c>
      <c r="HT204">
        <v>1.86999</v>
      </c>
      <c r="HU204">
        <v>0</v>
      </c>
      <c r="HV204">
        <v>0</v>
      </c>
      <c r="HW204">
        <v>0</v>
      </c>
      <c r="HX204">
        <v>0</v>
      </c>
      <c r="HY204" t="s">
        <v>421</v>
      </c>
      <c r="HZ204" t="s">
        <v>422</v>
      </c>
      <c r="IA204" t="s">
        <v>423</v>
      </c>
      <c r="IB204" t="s">
        <v>423</v>
      </c>
      <c r="IC204" t="s">
        <v>423</v>
      </c>
      <c r="ID204" t="s">
        <v>423</v>
      </c>
      <c r="IE204">
        <v>0</v>
      </c>
      <c r="IF204">
        <v>100</v>
      </c>
      <c r="IG204">
        <v>100</v>
      </c>
      <c r="IH204">
        <v>-4.54</v>
      </c>
      <c r="II204">
        <v>-0.0793</v>
      </c>
      <c r="IJ204">
        <v>-1.577111384215205</v>
      </c>
      <c r="IK204">
        <v>-0.002609718516926934</v>
      </c>
      <c r="IL204">
        <v>7.477057286243006E-07</v>
      </c>
      <c r="IM204">
        <v>-2.446628426827821E-10</v>
      </c>
      <c r="IN204">
        <v>-0.2036813970316619</v>
      </c>
      <c r="IO204">
        <v>-0.007460779758470672</v>
      </c>
      <c r="IP204">
        <v>0.0009378809001863145</v>
      </c>
      <c r="IQ204">
        <v>-1.681860573090938E-05</v>
      </c>
      <c r="IR204">
        <v>18</v>
      </c>
      <c r="IS204">
        <v>2242</v>
      </c>
      <c r="IT204">
        <v>1</v>
      </c>
      <c r="IU204">
        <v>24</v>
      </c>
      <c r="IV204">
        <v>2547.5</v>
      </c>
      <c r="IW204">
        <v>2547.6</v>
      </c>
      <c r="IX204">
        <v>2.93701</v>
      </c>
      <c r="IY204">
        <v>2.19971</v>
      </c>
      <c r="IZ204">
        <v>1.39771</v>
      </c>
      <c r="JA204">
        <v>2.33765</v>
      </c>
      <c r="JB204">
        <v>1.49536</v>
      </c>
      <c r="JC204">
        <v>2.30469</v>
      </c>
      <c r="JD204">
        <v>34.6006</v>
      </c>
      <c r="JE204">
        <v>14.456</v>
      </c>
      <c r="JF204">
        <v>18</v>
      </c>
      <c r="JG204">
        <v>522.967</v>
      </c>
      <c r="JH204">
        <v>446.002</v>
      </c>
      <c r="JI204">
        <v>25</v>
      </c>
      <c r="JJ204">
        <v>26.9225</v>
      </c>
      <c r="JK204">
        <v>29.9999</v>
      </c>
      <c r="JL204">
        <v>26.8765</v>
      </c>
      <c r="JM204">
        <v>26.8135</v>
      </c>
      <c r="JN204">
        <v>58.7707</v>
      </c>
      <c r="JO204">
        <v>9.91717</v>
      </c>
      <c r="JP204">
        <v>27.5593</v>
      </c>
      <c r="JQ204">
        <v>25</v>
      </c>
      <c r="JR204">
        <v>1537.2</v>
      </c>
      <c r="JS204">
        <v>17.4272</v>
      </c>
      <c r="JT204">
        <v>100.547</v>
      </c>
      <c r="JU204">
        <v>100.636</v>
      </c>
    </row>
    <row r="205" spans="1:281">
      <c r="A205">
        <v>189</v>
      </c>
      <c r="B205">
        <v>1659115417.5</v>
      </c>
      <c r="C205">
        <v>3059.400000095367</v>
      </c>
      <c r="D205" t="s">
        <v>802</v>
      </c>
      <c r="E205" t="s">
        <v>803</v>
      </c>
      <c r="F205">
        <v>5</v>
      </c>
      <c r="G205" t="s">
        <v>619</v>
      </c>
      <c r="H205" t="s">
        <v>416</v>
      </c>
      <c r="I205">
        <v>1659115409.678571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1553.357273864596</v>
      </c>
      <c r="AK205">
        <v>1492.997272727272</v>
      </c>
      <c r="AL205">
        <v>3.412852009095205</v>
      </c>
      <c r="AM205">
        <v>65.11702429361108</v>
      </c>
      <c r="AN205">
        <f>(AP205 - AO205 + DI205*1E3/(8.314*(DK205+273.15)) * AR205/DH205 * AQ205) * DH205/(100*CV205) * 1000/(1000 - AP205)</f>
        <v>0</v>
      </c>
      <c r="AO205">
        <v>17.31076284669658</v>
      </c>
      <c r="AP205">
        <v>23.41185999999999</v>
      </c>
      <c r="AQ205">
        <v>-0.0001888641371933223</v>
      </c>
      <c r="AR205">
        <v>88.44605130014408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417</v>
      </c>
      <c r="AY205" t="s">
        <v>417</v>
      </c>
      <c r="AZ205">
        <v>0</v>
      </c>
      <c r="BA205">
        <v>0</v>
      </c>
      <c r="BB205">
        <f>1-AZ205/BA205</f>
        <v>0</v>
      </c>
      <c r="BC205">
        <v>0</v>
      </c>
      <c r="BD205" t="s">
        <v>417</v>
      </c>
      <c r="BE205" t="s">
        <v>417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417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6</v>
      </c>
      <c r="CW205">
        <v>0.5</v>
      </c>
      <c r="CX205" t="s">
        <v>418</v>
      </c>
      <c r="CY205">
        <v>2</v>
      </c>
      <c r="CZ205" t="b">
        <v>1</v>
      </c>
      <c r="DA205">
        <v>1659115409.678571</v>
      </c>
      <c r="DB205">
        <v>1433.6125</v>
      </c>
      <c r="DC205">
        <v>1509.629285714286</v>
      </c>
      <c r="DD205">
        <v>23.40766785714285</v>
      </c>
      <c r="DE205">
        <v>17.28144285714286</v>
      </c>
      <c r="DF205">
        <v>1438.125</v>
      </c>
      <c r="DG205">
        <v>23.48712142857143</v>
      </c>
      <c r="DH205">
        <v>500.0501071428572</v>
      </c>
      <c r="DI205">
        <v>90.71742499999998</v>
      </c>
      <c r="DJ205">
        <v>0.1000091428571429</v>
      </c>
      <c r="DK205">
        <v>27.41153928571428</v>
      </c>
      <c r="DL205">
        <v>27.36368214285715</v>
      </c>
      <c r="DM205">
        <v>999.9000000000002</v>
      </c>
      <c r="DN205">
        <v>0</v>
      </c>
      <c r="DO205">
        <v>0</v>
      </c>
      <c r="DP205">
        <v>10000.98107142857</v>
      </c>
      <c r="DQ205">
        <v>0</v>
      </c>
      <c r="DR205">
        <v>7.475599999999998</v>
      </c>
      <c r="DS205">
        <v>-76.01717857142857</v>
      </c>
      <c r="DT205">
        <v>1467.975</v>
      </c>
      <c r="DU205">
        <v>1536.178214285714</v>
      </c>
      <c r="DV205">
        <v>6.126237142857142</v>
      </c>
      <c r="DW205">
        <v>1509.629285714286</v>
      </c>
      <c r="DX205">
        <v>17.28144285714286</v>
      </c>
      <c r="DY205">
        <v>2.123483571428571</v>
      </c>
      <c r="DZ205">
        <v>1.567726785714286</v>
      </c>
      <c r="EA205">
        <v>18.396425</v>
      </c>
      <c r="EB205">
        <v>13.64517142857143</v>
      </c>
      <c r="EC205">
        <v>1999.969642857143</v>
      </c>
      <c r="ED205">
        <v>0.9799987142857144</v>
      </c>
      <c r="EE205">
        <v>0.02000098571428571</v>
      </c>
      <c r="EF205">
        <v>0</v>
      </c>
      <c r="EG205">
        <v>790.6068571428571</v>
      </c>
      <c r="EH205">
        <v>5.00097</v>
      </c>
      <c r="EI205">
        <v>15841.63214285714</v>
      </c>
      <c r="EJ205">
        <v>16707.31785714285</v>
      </c>
      <c r="EK205">
        <v>39.25</v>
      </c>
      <c r="EL205">
        <v>39.63164285714286</v>
      </c>
      <c r="EM205">
        <v>39.1405</v>
      </c>
      <c r="EN205">
        <v>39.38607142857143</v>
      </c>
      <c r="EO205">
        <v>39.81424999999999</v>
      </c>
      <c r="EP205">
        <v>1955.068928571429</v>
      </c>
      <c r="EQ205">
        <v>39.90071428571429</v>
      </c>
      <c r="ER205">
        <v>0</v>
      </c>
      <c r="ES205">
        <v>1659115417.4</v>
      </c>
      <c r="ET205">
        <v>0</v>
      </c>
      <c r="EU205">
        <v>790.60176</v>
      </c>
      <c r="EV205">
        <v>-4.956153833731477</v>
      </c>
      <c r="EW205">
        <v>-96.78461524768579</v>
      </c>
      <c r="EX205">
        <v>15840.884</v>
      </c>
      <c r="EY205">
        <v>15</v>
      </c>
      <c r="EZ205">
        <v>0</v>
      </c>
      <c r="FA205" t="s">
        <v>419</v>
      </c>
      <c r="FB205">
        <v>1658962562</v>
      </c>
      <c r="FC205">
        <v>1658962559</v>
      </c>
      <c r="FD205">
        <v>0</v>
      </c>
      <c r="FE205">
        <v>0.025</v>
      </c>
      <c r="FF205">
        <v>-0.013</v>
      </c>
      <c r="FG205">
        <v>-1.97</v>
      </c>
      <c r="FH205">
        <v>-0.111</v>
      </c>
      <c r="FI205">
        <v>420</v>
      </c>
      <c r="FJ205">
        <v>18</v>
      </c>
      <c r="FK205">
        <v>0.6899999999999999</v>
      </c>
      <c r="FL205">
        <v>0.5</v>
      </c>
      <c r="FM205">
        <v>-76.00947073170732</v>
      </c>
      <c r="FN205">
        <v>-0.06924878048781112</v>
      </c>
      <c r="FO205">
        <v>0.0674122817351028</v>
      </c>
      <c r="FP205">
        <v>1</v>
      </c>
      <c r="FQ205">
        <v>790.9400588235294</v>
      </c>
      <c r="FR205">
        <v>-5.132161957072628</v>
      </c>
      <c r="FS205">
        <v>0.5726376506070285</v>
      </c>
      <c r="FT205">
        <v>0</v>
      </c>
      <c r="FU205">
        <v>6.148386341463414</v>
      </c>
      <c r="FV205">
        <v>-0.3755841114982601</v>
      </c>
      <c r="FW205">
        <v>0.03938564439203816</v>
      </c>
      <c r="FX205">
        <v>0</v>
      </c>
      <c r="FY205">
        <v>1</v>
      </c>
      <c r="FZ205">
        <v>3</v>
      </c>
      <c r="GA205" t="s">
        <v>426</v>
      </c>
      <c r="GB205">
        <v>2.9826</v>
      </c>
      <c r="GC205">
        <v>2.71565</v>
      </c>
      <c r="GD205">
        <v>0.219617</v>
      </c>
      <c r="GE205">
        <v>0.223805</v>
      </c>
      <c r="GF205">
        <v>0.105863</v>
      </c>
      <c r="GG205">
        <v>0.0840868</v>
      </c>
      <c r="GH205">
        <v>24689.9</v>
      </c>
      <c r="GI205">
        <v>24681.1</v>
      </c>
      <c r="GJ205">
        <v>29406.2</v>
      </c>
      <c r="GK205">
        <v>29407.8</v>
      </c>
      <c r="GL205">
        <v>34823.9</v>
      </c>
      <c r="GM205">
        <v>35808.9</v>
      </c>
      <c r="GN205">
        <v>41412.9</v>
      </c>
      <c r="GO205">
        <v>41901.5</v>
      </c>
      <c r="GP205">
        <v>1.9584</v>
      </c>
      <c r="GQ205">
        <v>1.9078</v>
      </c>
      <c r="GR205">
        <v>0.105388</v>
      </c>
      <c r="GS205">
        <v>0</v>
      </c>
      <c r="GT205">
        <v>25.6512</v>
      </c>
      <c r="GU205">
        <v>999.9</v>
      </c>
      <c r="GV205">
        <v>41.9</v>
      </c>
      <c r="GW205">
        <v>30.4</v>
      </c>
      <c r="GX205">
        <v>20.1362</v>
      </c>
      <c r="GY205">
        <v>63.7529</v>
      </c>
      <c r="GZ205">
        <v>33.5737</v>
      </c>
      <c r="HA205">
        <v>1</v>
      </c>
      <c r="HB205">
        <v>-0.0338872</v>
      </c>
      <c r="HC205">
        <v>0.573066</v>
      </c>
      <c r="HD205">
        <v>20.3839</v>
      </c>
      <c r="HE205">
        <v>5.21549</v>
      </c>
      <c r="HF205">
        <v>12.0099</v>
      </c>
      <c r="HG205">
        <v>4.9887</v>
      </c>
      <c r="HH205">
        <v>3.2885</v>
      </c>
      <c r="HI205">
        <v>9999</v>
      </c>
      <c r="HJ205">
        <v>9999</v>
      </c>
      <c r="HK205">
        <v>9999</v>
      </c>
      <c r="HL205">
        <v>173.1</v>
      </c>
      <c r="HM205">
        <v>1.86713</v>
      </c>
      <c r="HN205">
        <v>1.86615</v>
      </c>
      <c r="HO205">
        <v>1.86569</v>
      </c>
      <c r="HP205">
        <v>1.86557</v>
      </c>
      <c r="HQ205">
        <v>1.86737</v>
      </c>
      <c r="HR205">
        <v>1.86992</v>
      </c>
      <c r="HS205">
        <v>1.86858</v>
      </c>
      <c r="HT205">
        <v>1.86997</v>
      </c>
      <c r="HU205">
        <v>0</v>
      </c>
      <c r="HV205">
        <v>0</v>
      </c>
      <c r="HW205">
        <v>0</v>
      </c>
      <c r="HX205">
        <v>0</v>
      </c>
      <c r="HY205" t="s">
        <v>421</v>
      </c>
      <c r="HZ205" t="s">
        <v>422</v>
      </c>
      <c r="IA205" t="s">
        <v>423</v>
      </c>
      <c r="IB205" t="s">
        <v>423</v>
      </c>
      <c r="IC205" t="s">
        <v>423</v>
      </c>
      <c r="ID205" t="s">
        <v>423</v>
      </c>
      <c r="IE205">
        <v>0</v>
      </c>
      <c r="IF205">
        <v>100</v>
      </c>
      <c r="IG205">
        <v>100</v>
      </c>
      <c r="IH205">
        <v>-4.56</v>
      </c>
      <c r="II205">
        <v>-0.0794</v>
      </c>
      <c r="IJ205">
        <v>-1.577111384215205</v>
      </c>
      <c r="IK205">
        <v>-0.002609718516926934</v>
      </c>
      <c r="IL205">
        <v>7.477057286243006E-07</v>
      </c>
      <c r="IM205">
        <v>-2.446628426827821E-10</v>
      </c>
      <c r="IN205">
        <v>-0.2036813970316619</v>
      </c>
      <c r="IO205">
        <v>-0.007460779758470672</v>
      </c>
      <c r="IP205">
        <v>0.0009378809001863145</v>
      </c>
      <c r="IQ205">
        <v>-1.681860573090938E-05</v>
      </c>
      <c r="IR205">
        <v>18</v>
      </c>
      <c r="IS205">
        <v>2242</v>
      </c>
      <c r="IT205">
        <v>1</v>
      </c>
      <c r="IU205">
        <v>24</v>
      </c>
      <c r="IV205">
        <v>2547.6</v>
      </c>
      <c r="IW205">
        <v>2547.6</v>
      </c>
      <c r="IX205">
        <v>2.95898</v>
      </c>
      <c r="IY205">
        <v>2.18872</v>
      </c>
      <c r="IZ205">
        <v>1.39648</v>
      </c>
      <c r="JA205">
        <v>2.33765</v>
      </c>
      <c r="JB205">
        <v>1.49536</v>
      </c>
      <c r="JC205">
        <v>2.40234</v>
      </c>
      <c r="JD205">
        <v>34.6006</v>
      </c>
      <c r="JE205">
        <v>14.4735</v>
      </c>
      <c r="JF205">
        <v>18</v>
      </c>
      <c r="JG205">
        <v>523</v>
      </c>
      <c r="JH205">
        <v>446.048</v>
      </c>
      <c r="JI205">
        <v>25.0001</v>
      </c>
      <c r="JJ205">
        <v>26.9219</v>
      </c>
      <c r="JK205">
        <v>30.0001</v>
      </c>
      <c r="JL205">
        <v>26.8765</v>
      </c>
      <c r="JM205">
        <v>26.8135</v>
      </c>
      <c r="JN205">
        <v>59.2086</v>
      </c>
      <c r="JO205">
        <v>9.638210000000001</v>
      </c>
      <c r="JP205">
        <v>27.937</v>
      </c>
      <c r="JQ205">
        <v>25</v>
      </c>
      <c r="JR205">
        <v>1557.24</v>
      </c>
      <c r="JS205">
        <v>17.4841</v>
      </c>
      <c r="JT205">
        <v>100.548</v>
      </c>
      <c r="JU205">
        <v>100.638</v>
      </c>
    </row>
    <row r="206" spans="1:281">
      <c r="A206">
        <v>190</v>
      </c>
      <c r="B206">
        <v>1659115423</v>
      </c>
      <c r="C206">
        <v>3064.900000095367</v>
      </c>
      <c r="D206" t="s">
        <v>804</v>
      </c>
      <c r="E206" t="s">
        <v>805</v>
      </c>
      <c r="F206">
        <v>5</v>
      </c>
      <c r="G206" t="s">
        <v>619</v>
      </c>
      <c r="H206" t="s">
        <v>416</v>
      </c>
      <c r="I206">
        <v>1659115415.25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1572.19608959909</v>
      </c>
      <c r="AK206">
        <v>1511.77296969697</v>
      </c>
      <c r="AL206">
        <v>3.402424864350048</v>
      </c>
      <c r="AM206">
        <v>65.11702429361108</v>
      </c>
      <c r="AN206">
        <f>(AP206 - AO206 + DI206*1E3/(8.314*(DK206+273.15)) * AR206/DH206 * AQ206) * DH206/(100*CV206) * 1000/(1000 - AP206)</f>
        <v>0</v>
      </c>
      <c r="AO206">
        <v>17.37052082957157</v>
      </c>
      <c r="AP206">
        <v>23.41004666666666</v>
      </c>
      <c r="AQ206">
        <v>-5.99890459384462E-05</v>
      </c>
      <c r="AR206">
        <v>88.44605130014408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417</v>
      </c>
      <c r="AY206" t="s">
        <v>417</v>
      </c>
      <c r="AZ206">
        <v>0</v>
      </c>
      <c r="BA206">
        <v>0</v>
      </c>
      <c r="BB206">
        <f>1-AZ206/BA206</f>
        <v>0</v>
      </c>
      <c r="BC206">
        <v>0</v>
      </c>
      <c r="BD206" t="s">
        <v>417</v>
      </c>
      <c r="BE206" t="s">
        <v>417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417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6</v>
      </c>
      <c r="CW206">
        <v>0.5</v>
      </c>
      <c r="CX206" t="s">
        <v>418</v>
      </c>
      <c r="CY206">
        <v>2</v>
      </c>
      <c r="CZ206" t="b">
        <v>1</v>
      </c>
      <c r="DA206">
        <v>1659115415.25</v>
      </c>
      <c r="DB206">
        <v>1452.226428571428</v>
      </c>
      <c r="DC206">
        <v>1528.258571428571</v>
      </c>
      <c r="DD206">
        <v>23.41361785714286</v>
      </c>
      <c r="DE206">
        <v>17.33023928571429</v>
      </c>
      <c r="DF206">
        <v>1456.775714285714</v>
      </c>
      <c r="DG206">
        <v>23.49302142857143</v>
      </c>
      <c r="DH206">
        <v>500.0575</v>
      </c>
      <c r="DI206">
        <v>90.71785714285714</v>
      </c>
      <c r="DJ206">
        <v>0.09995824285714286</v>
      </c>
      <c r="DK206">
        <v>27.41348571428571</v>
      </c>
      <c r="DL206">
        <v>27.37355</v>
      </c>
      <c r="DM206">
        <v>999.9000000000002</v>
      </c>
      <c r="DN206">
        <v>0</v>
      </c>
      <c r="DO206">
        <v>0</v>
      </c>
      <c r="DP206">
        <v>10004.73321428572</v>
      </c>
      <c r="DQ206">
        <v>0</v>
      </c>
      <c r="DR206">
        <v>7.475599999999998</v>
      </c>
      <c r="DS206">
        <v>-76.03229285714285</v>
      </c>
      <c r="DT206">
        <v>1487.044285714285</v>
      </c>
      <c r="DU206">
        <v>1555.2125</v>
      </c>
      <c r="DV206">
        <v>6.083382500000001</v>
      </c>
      <c r="DW206">
        <v>1528.258571428571</v>
      </c>
      <c r="DX206">
        <v>17.33023928571429</v>
      </c>
      <c r="DY206">
        <v>2.124033928571428</v>
      </c>
      <c r="DZ206">
        <v>1.572161785714286</v>
      </c>
      <c r="EA206">
        <v>18.40056428571429</v>
      </c>
      <c r="EB206">
        <v>13.68858214285714</v>
      </c>
      <c r="EC206">
        <v>1999.985714285714</v>
      </c>
      <c r="ED206">
        <v>0.979999142857143</v>
      </c>
      <c r="EE206">
        <v>0.02000055714285714</v>
      </c>
      <c r="EF206">
        <v>0</v>
      </c>
      <c r="EG206">
        <v>790.2159285714284</v>
      </c>
      <c r="EH206">
        <v>5.00097</v>
      </c>
      <c r="EI206">
        <v>15832.71428571429</v>
      </c>
      <c r="EJ206">
        <v>16707.46071428572</v>
      </c>
      <c r="EK206">
        <v>39.25</v>
      </c>
      <c r="EL206">
        <v>39.62721428571428</v>
      </c>
      <c r="EM206">
        <v>39.13385714285715</v>
      </c>
      <c r="EN206">
        <v>39.38607142857143</v>
      </c>
      <c r="EO206">
        <v>39.81874999999999</v>
      </c>
      <c r="EP206">
        <v>1955.085357142857</v>
      </c>
      <c r="EQ206">
        <v>39.90035714285715</v>
      </c>
      <c r="ER206">
        <v>0</v>
      </c>
      <c r="ES206">
        <v>1659115422.8</v>
      </c>
      <c r="ET206">
        <v>0</v>
      </c>
      <c r="EU206">
        <v>790.2278461538461</v>
      </c>
      <c r="EV206">
        <v>-4.64512820688442</v>
      </c>
      <c r="EW206">
        <v>-93.43931625570409</v>
      </c>
      <c r="EX206">
        <v>15832.65</v>
      </c>
      <c r="EY206">
        <v>15</v>
      </c>
      <c r="EZ206">
        <v>0</v>
      </c>
      <c r="FA206" t="s">
        <v>419</v>
      </c>
      <c r="FB206">
        <v>1658962562</v>
      </c>
      <c r="FC206">
        <v>1658962559</v>
      </c>
      <c r="FD206">
        <v>0</v>
      </c>
      <c r="FE206">
        <v>0.025</v>
      </c>
      <c r="FF206">
        <v>-0.013</v>
      </c>
      <c r="FG206">
        <v>-1.97</v>
      </c>
      <c r="FH206">
        <v>-0.111</v>
      </c>
      <c r="FI206">
        <v>420</v>
      </c>
      <c r="FJ206">
        <v>18</v>
      </c>
      <c r="FK206">
        <v>0.6899999999999999</v>
      </c>
      <c r="FL206">
        <v>0.5</v>
      </c>
      <c r="FM206">
        <v>-76.01887560975609</v>
      </c>
      <c r="FN206">
        <v>-0.3229902439024667</v>
      </c>
      <c r="FO206">
        <v>0.07032132098875653</v>
      </c>
      <c r="FP206">
        <v>1</v>
      </c>
      <c r="FQ206">
        <v>790.4905882352941</v>
      </c>
      <c r="FR206">
        <v>-4.020809777644852</v>
      </c>
      <c r="FS206">
        <v>0.4565757535011307</v>
      </c>
      <c r="FT206">
        <v>0</v>
      </c>
      <c r="FU206">
        <v>6.109486097560975</v>
      </c>
      <c r="FV206">
        <v>-0.4101008362369131</v>
      </c>
      <c r="FW206">
        <v>0.04270676406573196</v>
      </c>
      <c r="FX206">
        <v>0</v>
      </c>
      <c r="FY206">
        <v>1</v>
      </c>
      <c r="FZ206">
        <v>3</v>
      </c>
      <c r="GA206" t="s">
        <v>426</v>
      </c>
      <c r="GB206">
        <v>2.98297</v>
      </c>
      <c r="GC206">
        <v>2.71609</v>
      </c>
      <c r="GD206">
        <v>0.221277</v>
      </c>
      <c r="GE206">
        <v>0.225413</v>
      </c>
      <c r="GF206">
        <v>0.105862</v>
      </c>
      <c r="GG206">
        <v>0.0844772</v>
      </c>
      <c r="GH206">
        <v>24636.9</v>
      </c>
      <c r="GI206">
        <v>24629.9</v>
      </c>
      <c r="GJ206">
        <v>29405.5</v>
      </c>
      <c r="GK206">
        <v>29407.7</v>
      </c>
      <c r="GL206">
        <v>34823.3</v>
      </c>
      <c r="GM206">
        <v>35793</v>
      </c>
      <c r="GN206">
        <v>41412</v>
      </c>
      <c r="GO206">
        <v>41900.9</v>
      </c>
      <c r="GP206">
        <v>1.95863</v>
      </c>
      <c r="GQ206">
        <v>1.90785</v>
      </c>
      <c r="GR206">
        <v>0.106163</v>
      </c>
      <c r="GS206">
        <v>0</v>
      </c>
      <c r="GT206">
        <v>25.6512</v>
      </c>
      <c r="GU206">
        <v>999.9</v>
      </c>
      <c r="GV206">
        <v>41.9</v>
      </c>
      <c r="GW206">
        <v>30.4</v>
      </c>
      <c r="GX206">
        <v>20.1333</v>
      </c>
      <c r="GY206">
        <v>63.4529</v>
      </c>
      <c r="GZ206">
        <v>33.1931</v>
      </c>
      <c r="HA206">
        <v>1</v>
      </c>
      <c r="HB206">
        <v>-0.0338948</v>
      </c>
      <c r="HC206">
        <v>0.573584</v>
      </c>
      <c r="HD206">
        <v>20.3839</v>
      </c>
      <c r="HE206">
        <v>5.21459</v>
      </c>
      <c r="HF206">
        <v>12.0099</v>
      </c>
      <c r="HG206">
        <v>4.98845</v>
      </c>
      <c r="HH206">
        <v>3.28835</v>
      </c>
      <c r="HI206">
        <v>9999</v>
      </c>
      <c r="HJ206">
        <v>9999</v>
      </c>
      <c r="HK206">
        <v>9999</v>
      </c>
      <c r="HL206">
        <v>173.1</v>
      </c>
      <c r="HM206">
        <v>1.86711</v>
      </c>
      <c r="HN206">
        <v>1.86615</v>
      </c>
      <c r="HO206">
        <v>1.86569</v>
      </c>
      <c r="HP206">
        <v>1.86556</v>
      </c>
      <c r="HQ206">
        <v>1.86738</v>
      </c>
      <c r="HR206">
        <v>1.86994</v>
      </c>
      <c r="HS206">
        <v>1.86857</v>
      </c>
      <c r="HT206">
        <v>1.86999</v>
      </c>
      <c r="HU206">
        <v>0</v>
      </c>
      <c r="HV206">
        <v>0</v>
      </c>
      <c r="HW206">
        <v>0</v>
      </c>
      <c r="HX206">
        <v>0</v>
      </c>
      <c r="HY206" t="s">
        <v>421</v>
      </c>
      <c r="HZ206" t="s">
        <v>422</v>
      </c>
      <c r="IA206" t="s">
        <v>423</v>
      </c>
      <c r="IB206" t="s">
        <v>423</v>
      </c>
      <c r="IC206" t="s">
        <v>423</v>
      </c>
      <c r="ID206" t="s">
        <v>423</v>
      </c>
      <c r="IE206">
        <v>0</v>
      </c>
      <c r="IF206">
        <v>100</v>
      </c>
      <c r="IG206">
        <v>100</v>
      </c>
      <c r="IH206">
        <v>-4.6</v>
      </c>
      <c r="II206">
        <v>-0.0795</v>
      </c>
      <c r="IJ206">
        <v>-1.577111384215205</v>
      </c>
      <c r="IK206">
        <v>-0.002609718516926934</v>
      </c>
      <c r="IL206">
        <v>7.477057286243006E-07</v>
      </c>
      <c r="IM206">
        <v>-2.446628426827821E-10</v>
      </c>
      <c r="IN206">
        <v>-0.2036813970316619</v>
      </c>
      <c r="IO206">
        <v>-0.007460779758470672</v>
      </c>
      <c r="IP206">
        <v>0.0009378809001863145</v>
      </c>
      <c r="IQ206">
        <v>-1.681860573090938E-05</v>
      </c>
      <c r="IR206">
        <v>18</v>
      </c>
      <c r="IS206">
        <v>2242</v>
      </c>
      <c r="IT206">
        <v>1</v>
      </c>
      <c r="IU206">
        <v>24</v>
      </c>
      <c r="IV206">
        <v>2547.7</v>
      </c>
      <c r="IW206">
        <v>2547.7</v>
      </c>
      <c r="IX206">
        <v>2.98828</v>
      </c>
      <c r="IY206">
        <v>2.19727</v>
      </c>
      <c r="IZ206">
        <v>1.39648</v>
      </c>
      <c r="JA206">
        <v>2.33765</v>
      </c>
      <c r="JB206">
        <v>1.49536</v>
      </c>
      <c r="JC206">
        <v>2.32788</v>
      </c>
      <c r="JD206">
        <v>34.6006</v>
      </c>
      <c r="JE206">
        <v>14.456</v>
      </c>
      <c r="JF206">
        <v>18</v>
      </c>
      <c r="JG206">
        <v>523.148</v>
      </c>
      <c r="JH206">
        <v>446.079</v>
      </c>
      <c r="JI206">
        <v>25</v>
      </c>
      <c r="JJ206">
        <v>26.9202</v>
      </c>
      <c r="JK206">
        <v>30.0001</v>
      </c>
      <c r="JL206">
        <v>26.8765</v>
      </c>
      <c r="JM206">
        <v>26.8135</v>
      </c>
      <c r="JN206">
        <v>59.7909</v>
      </c>
      <c r="JO206">
        <v>8.793659999999999</v>
      </c>
      <c r="JP206">
        <v>28.3155</v>
      </c>
      <c r="JQ206">
        <v>25</v>
      </c>
      <c r="JR206">
        <v>1570.59</v>
      </c>
      <c r="JS206">
        <v>17.7023</v>
      </c>
      <c r="JT206">
        <v>100.546</v>
      </c>
      <c r="JU206">
        <v>100.637</v>
      </c>
    </row>
    <row r="207" spans="1:281">
      <c r="A207">
        <v>191</v>
      </c>
      <c r="B207">
        <v>1659115427.5</v>
      </c>
      <c r="C207">
        <v>3069.400000095367</v>
      </c>
      <c r="D207" t="s">
        <v>806</v>
      </c>
      <c r="E207" t="s">
        <v>807</v>
      </c>
      <c r="F207">
        <v>5</v>
      </c>
      <c r="G207" t="s">
        <v>619</v>
      </c>
      <c r="H207" t="s">
        <v>416</v>
      </c>
      <c r="I207">
        <v>1659115419.678571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1587.806013030989</v>
      </c>
      <c r="AK207">
        <v>1527.362666666667</v>
      </c>
      <c r="AL207">
        <v>3.483337324024422</v>
      </c>
      <c r="AM207">
        <v>65.11702429361108</v>
      </c>
      <c r="AN207">
        <f>(AP207 - AO207 + DI207*1E3/(8.314*(DK207+273.15)) * AR207/DH207 * AQ207) * DH207/(100*CV207) * 1000/(1000 - AP207)</f>
        <v>0</v>
      </c>
      <c r="AO207">
        <v>17.49955982399149</v>
      </c>
      <c r="AP207">
        <v>23.43465696969697</v>
      </c>
      <c r="AQ207">
        <v>0.0004094082610149374</v>
      </c>
      <c r="AR207">
        <v>88.44605130014408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417</v>
      </c>
      <c r="AY207" t="s">
        <v>417</v>
      </c>
      <c r="AZ207">
        <v>0</v>
      </c>
      <c r="BA207">
        <v>0</v>
      </c>
      <c r="BB207">
        <f>1-AZ207/BA207</f>
        <v>0</v>
      </c>
      <c r="BC207">
        <v>0</v>
      </c>
      <c r="BD207" t="s">
        <v>417</v>
      </c>
      <c r="BE207" t="s">
        <v>417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417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6</v>
      </c>
      <c r="CW207">
        <v>0.5</v>
      </c>
      <c r="CX207" t="s">
        <v>418</v>
      </c>
      <c r="CY207">
        <v>2</v>
      </c>
      <c r="CZ207" t="b">
        <v>1</v>
      </c>
      <c r="DA207">
        <v>1659115419.678571</v>
      </c>
      <c r="DB207">
        <v>1467.000714285714</v>
      </c>
      <c r="DC207">
        <v>1543.104285714286</v>
      </c>
      <c r="DD207">
        <v>23.41535357142857</v>
      </c>
      <c r="DE207">
        <v>17.39809642857143</v>
      </c>
      <c r="DF207">
        <v>1471.578571428571</v>
      </c>
      <c r="DG207">
        <v>23.49474642857143</v>
      </c>
      <c r="DH207">
        <v>500.0494642857143</v>
      </c>
      <c r="DI207">
        <v>90.71715714285713</v>
      </c>
      <c r="DJ207">
        <v>0.09993072500000001</v>
      </c>
      <c r="DK207">
        <v>27.41546071428571</v>
      </c>
      <c r="DL207">
        <v>27.380075</v>
      </c>
      <c r="DM207">
        <v>999.9000000000002</v>
      </c>
      <c r="DN207">
        <v>0</v>
      </c>
      <c r="DO207">
        <v>0</v>
      </c>
      <c r="DP207">
        <v>10009.77678571429</v>
      </c>
      <c r="DQ207">
        <v>0</v>
      </c>
      <c r="DR207">
        <v>7.475599999999998</v>
      </c>
      <c r="DS207">
        <v>-76.10374642857143</v>
      </c>
      <c r="DT207">
        <v>1502.175357142857</v>
      </c>
      <c r="DU207">
        <v>1570.428571428572</v>
      </c>
      <c r="DV207">
        <v>6.017258928571429</v>
      </c>
      <c r="DW207">
        <v>1543.104285714286</v>
      </c>
      <c r="DX207">
        <v>17.39809642857143</v>
      </c>
      <c r="DY207">
        <v>2.124175</v>
      </c>
      <c r="DZ207">
        <v>1.578305714285714</v>
      </c>
      <c r="EA207">
        <v>18.40163571428571</v>
      </c>
      <c r="EB207">
        <v>13.74845357142857</v>
      </c>
      <c r="EC207">
        <v>2000.001428571429</v>
      </c>
      <c r="ED207">
        <v>0.9799993571428571</v>
      </c>
      <c r="EE207">
        <v>0.02000034285714286</v>
      </c>
      <c r="EF207">
        <v>0</v>
      </c>
      <c r="EG207">
        <v>789.8748214285714</v>
      </c>
      <c r="EH207">
        <v>5.00097</v>
      </c>
      <c r="EI207">
        <v>15825.58214285714</v>
      </c>
      <c r="EJ207">
        <v>16707.59285714286</v>
      </c>
      <c r="EK207">
        <v>39.25</v>
      </c>
      <c r="EL207">
        <v>39.62721428571428</v>
      </c>
      <c r="EM207">
        <v>39.12942857142857</v>
      </c>
      <c r="EN207">
        <v>39.38607142857143</v>
      </c>
      <c r="EO207">
        <v>39.81874999999999</v>
      </c>
      <c r="EP207">
        <v>1955.101071428572</v>
      </c>
      <c r="EQ207">
        <v>39.90035714285715</v>
      </c>
      <c r="ER207">
        <v>0</v>
      </c>
      <c r="ES207">
        <v>1659115427.6</v>
      </c>
      <c r="ET207">
        <v>0</v>
      </c>
      <c r="EU207">
        <v>789.8250769230768</v>
      </c>
      <c r="EV207">
        <v>-5.134358966039718</v>
      </c>
      <c r="EW207">
        <v>-100.5504273718855</v>
      </c>
      <c r="EX207">
        <v>15824.88076923077</v>
      </c>
      <c r="EY207">
        <v>15</v>
      </c>
      <c r="EZ207">
        <v>0</v>
      </c>
      <c r="FA207" t="s">
        <v>419</v>
      </c>
      <c r="FB207">
        <v>1658962562</v>
      </c>
      <c r="FC207">
        <v>1658962559</v>
      </c>
      <c r="FD207">
        <v>0</v>
      </c>
      <c r="FE207">
        <v>0.025</v>
      </c>
      <c r="FF207">
        <v>-0.013</v>
      </c>
      <c r="FG207">
        <v>-1.97</v>
      </c>
      <c r="FH207">
        <v>-0.111</v>
      </c>
      <c r="FI207">
        <v>420</v>
      </c>
      <c r="FJ207">
        <v>18</v>
      </c>
      <c r="FK207">
        <v>0.6899999999999999</v>
      </c>
      <c r="FL207">
        <v>0.5</v>
      </c>
      <c r="FM207">
        <v>-76.06554000000001</v>
      </c>
      <c r="FN207">
        <v>-0.9102439024389677</v>
      </c>
      <c r="FO207">
        <v>0.1041828531957141</v>
      </c>
      <c r="FP207">
        <v>0</v>
      </c>
      <c r="FQ207">
        <v>790.0785882352942</v>
      </c>
      <c r="FR207">
        <v>-4.824690601339475</v>
      </c>
      <c r="FS207">
        <v>0.5230303735217476</v>
      </c>
      <c r="FT207">
        <v>0</v>
      </c>
      <c r="FU207">
        <v>6.04547075</v>
      </c>
      <c r="FV207">
        <v>-0.8577063039399719</v>
      </c>
      <c r="FW207">
        <v>0.08654213821565479</v>
      </c>
      <c r="FX207">
        <v>0</v>
      </c>
      <c r="FY207">
        <v>0</v>
      </c>
      <c r="FZ207">
        <v>3</v>
      </c>
      <c r="GA207" t="s">
        <v>462</v>
      </c>
      <c r="GB207">
        <v>2.98271</v>
      </c>
      <c r="GC207">
        <v>2.71566</v>
      </c>
      <c r="GD207">
        <v>0.222641</v>
      </c>
      <c r="GE207">
        <v>0.226736</v>
      </c>
      <c r="GF207">
        <v>0.105942</v>
      </c>
      <c r="GG207">
        <v>0.08488859999999999</v>
      </c>
      <c r="GH207">
        <v>24593.8</v>
      </c>
      <c r="GI207">
        <v>24587.5</v>
      </c>
      <c r="GJ207">
        <v>29405.6</v>
      </c>
      <c r="GK207">
        <v>29407.3</v>
      </c>
      <c r="GL207">
        <v>34819.8</v>
      </c>
      <c r="GM207">
        <v>35776.4</v>
      </c>
      <c r="GN207">
        <v>41411.7</v>
      </c>
      <c r="GO207">
        <v>41900.6</v>
      </c>
      <c r="GP207">
        <v>1.95815</v>
      </c>
      <c r="GQ207">
        <v>1.90847</v>
      </c>
      <c r="GR207">
        <v>0.106245</v>
      </c>
      <c r="GS207">
        <v>0</v>
      </c>
      <c r="GT207">
        <v>25.6523</v>
      </c>
      <c r="GU207">
        <v>999.9</v>
      </c>
      <c r="GV207">
        <v>42</v>
      </c>
      <c r="GW207">
        <v>30.4</v>
      </c>
      <c r="GX207">
        <v>20.1823</v>
      </c>
      <c r="GY207">
        <v>63.4429</v>
      </c>
      <c r="GZ207">
        <v>33.0849</v>
      </c>
      <c r="HA207">
        <v>1</v>
      </c>
      <c r="HB207">
        <v>-0.0339329</v>
      </c>
      <c r="HC207">
        <v>0.573126</v>
      </c>
      <c r="HD207">
        <v>20.384</v>
      </c>
      <c r="HE207">
        <v>5.21579</v>
      </c>
      <c r="HF207">
        <v>12.0099</v>
      </c>
      <c r="HG207">
        <v>4.9885</v>
      </c>
      <c r="HH207">
        <v>3.28853</v>
      </c>
      <c r="HI207">
        <v>9999</v>
      </c>
      <c r="HJ207">
        <v>9999</v>
      </c>
      <c r="HK207">
        <v>9999</v>
      </c>
      <c r="HL207">
        <v>173.1</v>
      </c>
      <c r="HM207">
        <v>1.86716</v>
      </c>
      <c r="HN207">
        <v>1.86615</v>
      </c>
      <c r="HO207">
        <v>1.86568</v>
      </c>
      <c r="HP207">
        <v>1.86555</v>
      </c>
      <c r="HQ207">
        <v>1.86737</v>
      </c>
      <c r="HR207">
        <v>1.86995</v>
      </c>
      <c r="HS207">
        <v>1.86858</v>
      </c>
      <c r="HT207">
        <v>1.86998</v>
      </c>
      <c r="HU207">
        <v>0</v>
      </c>
      <c r="HV207">
        <v>0</v>
      </c>
      <c r="HW207">
        <v>0</v>
      </c>
      <c r="HX207">
        <v>0</v>
      </c>
      <c r="HY207" t="s">
        <v>421</v>
      </c>
      <c r="HZ207" t="s">
        <v>422</v>
      </c>
      <c r="IA207" t="s">
        <v>423</v>
      </c>
      <c r="IB207" t="s">
        <v>423</v>
      </c>
      <c r="IC207" t="s">
        <v>423</v>
      </c>
      <c r="ID207" t="s">
        <v>423</v>
      </c>
      <c r="IE207">
        <v>0</v>
      </c>
      <c r="IF207">
        <v>100</v>
      </c>
      <c r="IG207">
        <v>100</v>
      </c>
      <c r="IH207">
        <v>-4.63</v>
      </c>
      <c r="II207">
        <v>-0.07920000000000001</v>
      </c>
      <c r="IJ207">
        <v>-1.577111384215205</v>
      </c>
      <c r="IK207">
        <v>-0.002609718516926934</v>
      </c>
      <c r="IL207">
        <v>7.477057286243006E-07</v>
      </c>
      <c r="IM207">
        <v>-2.446628426827821E-10</v>
      </c>
      <c r="IN207">
        <v>-0.2036813970316619</v>
      </c>
      <c r="IO207">
        <v>-0.007460779758470672</v>
      </c>
      <c r="IP207">
        <v>0.0009378809001863145</v>
      </c>
      <c r="IQ207">
        <v>-1.681860573090938E-05</v>
      </c>
      <c r="IR207">
        <v>18</v>
      </c>
      <c r="IS207">
        <v>2242</v>
      </c>
      <c r="IT207">
        <v>1</v>
      </c>
      <c r="IU207">
        <v>24</v>
      </c>
      <c r="IV207">
        <v>2547.8</v>
      </c>
      <c r="IW207">
        <v>2547.8</v>
      </c>
      <c r="IX207">
        <v>3.01025</v>
      </c>
      <c r="IY207">
        <v>2.18628</v>
      </c>
      <c r="IZ207">
        <v>1.39648</v>
      </c>
      <c r="JA207">
        <v>2.33643</v>
      </c>
      <c r="JB207">
        <v>1.49536</v>
      </c>
      <c r="JC207">
        <v>2.40112</v>
      </c>
      <c r="JD207">
        <v>34.6006</v>
      </c>
      <c r="JE207">
        <v>14.4648</v>
      </c>
      <c r="JF207">
        <v>18</v>
      </c>
      <c r="JG207">
        <v>522.836</v>
      </c>
      <c r="JH207">
        <v>446.462</v>
      </c>
      <c r="JI207">
        <v>24.9999</v>
      </c>
      <c r="JJ207">
        <v>26.9202</v>
      </c>
      <c r="JK207">
        <v>30.0001</v>
      </c>
      <c r="JL207">
        <v>26.8765</v>
      </c>
      <c r="JM207">
        <v>26.8135</v>
      </c>
      <c r="JN207">
        <v>60.2209</v>
      </c>
      <c r="JO207">
        <v>8.16586</v>
      </c>
      <c r="JP207">
        <v>28.3155</v>
      </c>
      <c r="JQ207">
        <v>25</v>
      </c>
      <c r="JR207">
        <v>1590.63</v>
      </c>
      <c r="JS207">
        <v>17.7697</v>
      </c>
      <c r="JT207">
        <v>100.546</v>
      </c>
      <c r="JU207">
        <v>100.636</v>
      </c>
    </row>
    <row r="208" spans="1:281">
      <c r="A208">
        <v>192</v>
      </c>
      <c r="B208">
        <v>1659115432.5</v>
      </c>
      <c r="C208">
        <v>3074.400000095367</v>
      </c>
      <c r="D208" t="s">
        <v>808</v>
      </c>
      <c r="E208" t="s">
        <v>809</v>
      </c>
      <c r="F208">
        <v>5</v>
      </c>
      <c r="G208" t="s">
        <v>619</v>
      </c>
      <c r="H208" t="s">
        <v>416</v>
      </c>
      <c r="I208">
        <v>1659115424.981482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1604.893896215868</v>
      </c>
      <c r="AK208">
        <v>1544.407878787879</v>
      </c>
      <c r="AL208">
        <v>3.405031270470565</v>
      </c>
      <c r="AM208">
        <v>65.11702429361108</v>
      </c>
      <c r="AN208">
        <f>(AP208 - AO208 + DI208*1E3/(8.314*(DK208+273.15)) * AR208/DH208 * AQ208) * DH208/(100*CV208) * 1000/(1000 - AP208)</f>
        <v>0</v>
      </c>
      <c r="AO208">
        <v>17.6007084301192</v>
      </c>
      <c r="AP208">
        <v>23.46507212121211</v>
      </c>
      <c r="AQ208">
        <v>0.006981237147005463</v>
      </c>
      <c r="AR208">
        <v>88.44605130014408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417</v>
      </c>
      <c r="AY208" t="s">
        <v>417</v>
      </c>
      <c r="AZ208">
        <v>0</v>
      </c>
      <c r="BA208">
        <v>0</v>
      </c>
      <c r="BB208">
        <f>1-AZ208/BA208</f>
        <v>0</v>
      </c>
      <c r="BC208">
        <v>0</v>
      </c>
      <c r="BD208" t="s">
        <v>417</v>
      </c>
      <c r="BE208" t="s">
        <v>417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417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6</v>
      </c>
      <c r="CW208">
        <v>0.5</v>
      </c>
      <c r="CX208" t="s">
        <v>418</v>
      </c>
      <c r="CY208">
        <v>2</v>
      </c>
      <c r="CZ208" t="b">
        <v>1</v>
      </c>
      <c r="DA208">
        <v>1659115424.981482</v>
      </c>
      <c r="DB208">
        <v>1484.731851851851</v>
      </c>
      <c r="DC208">
        <v>1560.857777777778</v>
      </c>
      <c r="DD208">
        <v>23.42865185185185</v>
      </c>
      <c r="DE208">
        <v>17.49992222222222</v>
      </c>
      <c r="DF208">
        <v>1489.345185185185</v>
      </c>
      <c r="DG208">
        <v>23.50791851851852</v>
      </c>
      <c r="DH208">
        <v>500.0657777777777</v>
      </c>
      <c r="DI208">
        <v>90.7156074074074</v>
      </c>
      <c r="DJ208">
        <v>0.09992806296296299</v>
      </c>
      <c r="DK208">
        <v>27.41935925925926</v>
      </c>
      <c r="DL208">
        <v>27.39008148148148</v>
      </c>
      <c r="DM208">
        <v>999.9000000000001</v>
      </c>
      <c r="DN208">
        <v>0</v>
      </c>
      <c r="DO208">
        <v>0</v>
      </c>
      <c r="DP208">
        <v>10004.6762962963</v>
      </c>
      <c r="DQ208">
        <v>0</v>
      </c>
      <c r="DR208">
        <v>7.475599999999998</v>
      </c>
      <c r="DS208">
        <v>-76.12651481481481</v>
      </c>
      <c r="DT208">
        <v>1520.352962962963</v>
      </c>
      <c r="DU208">
        <v>1588.661481481481</v>
      </c>
      <c r="DV208">
        <v>5.928717037037038</v>
      </c>
      <c r="DW208">
        <v>1560.857777777778</v>
      </c>
      <c r="DX208">
        <v>17.49992222222222</v>
      </c>
      <c r="DY208">
        <v>2.125344074074075</v>
      </c>
      <c r="DZ208">
        <v>1.587516296296296</v>
      </c>
      <c r="EA208">
        <v>18.41041851851852</v>
      </c>
      <c r="EB208">
        <v>13.83795185185186</v>
      </c>
      <c r="EC208">
        <v>1999.983703703704</v>
      </c>
      <c r="ED208">
        <v>0.9799993333333333</v>
      </c>
      <c r="EE208">
        <v>0.02000036666666667</v>
      </c>
      <c r="EF208">
        <v>0</v>
      </c>
      <c r="EG208">
        <v>789.4248518518517</v>
      </c>
      <c r="EH208">
        <v>5.00097</v>
      </c>
      <c r="EI208">
        <v>15816.75555555556</v>
      </c>
      <c r="EJ208">
        <v>16707.44444444445</v>
      </c>
      <c r="EK208">
        <v>39.25</v>
      </c>
      <c r="EL208">
        <v>39.62729629629629</v>
      </c>
      <c r="EM208">
        <v>39.125</v>
      </c>
      <c r="EN208">
        <v>39.38418518518519</v>
      </c>
      <c r="EO208">
        <v>39.819</v>
      </c>
      <c r="EP208">
        <v>1955.083703703704</v>
      </c>
      <c r="EQ208">
        <v>39.9</v>
      </c>
      <c r="ER208">
        <v>0</v>
      </c>
      <c r="ES208">
        <v>1659115432.4</v>
      </c>
      <c r="ET208">
        <v>0</v>
      </c>
      <c r="EU208">
        <v>789.4172307692307</v>
      </c>
      <c r="EV208">
        <v>-5.424205122963312</v>
      </c>
      <c r="EW208">
        <v>-103.1213675439478</v>
      </c>
      <c r="EX208">
        <v>15816.88076923077</v>
      </c>
      <c r="EY208">
        <v>15</v>
      </c>
      <c r="EZ208">
        <v>0</v>
      </c>
      <c r="FA208" t="s">
        <v>419</v>
      </c>
      <c r="FB208">
        <v>1658962562</v>
      </c>
      <c r="FC208">
        <v>1658962559</v>
      </c>
      <c r="FD208">
        <v>0</v>
      </c>
      <c r="FE208">
        <v>0.025</v>
      </c>
      <c r="FF208">
        <v>-0.013</v>
      </c>
      <c r="FG208">
        <v>-1.97</v>
      </c>
      <c r="FH208">
        <v>-0.111</v>
      </c>
      <c r="FI208">
        <v>420</v>
      </c>
      <c r="FJ208">
        <v>18</v>
      </c>
      <c r="FK208">
        <v>0.6899999999999999</v>
      </c>
      <c r="FL208">
        <v>0.5</v>
      </c>
      <c r="FM208">
        <v>-76.093215</v>
      </c>
      <c r="FN208">
        <v>-0.520219136960395</v>
      </c>
      <c r="FO208">
        <v>0.08667655550954806</v>
      </c>
      <c r="FP208">
        <v>0</v>
      </c>
      <c r="FQ208">
        <v>789.7181470588234</v>
      </c>
      <c r="FR208">
        <v>-5.475798317883444</v>
      </c>
      <c r="FS208">
        <v>0.5798133133808749</v>
      </c>
      <c r="FT208">
        <v>0</v>
      </c>
      <c r="FU208">
        <v>5.98927475</v>
      </c>
      <c r="FV208">
        <v>-1.039383151969967</v>
      </c>
      <c r="FW208">
        <v>0.1014492555415637</v>
      </c>
      <c r="FX208">
        <v>0</v>
      </c>
      <c r="FY208">
        <v>0</v>
      </c>
      <c r="FZ208">
        <v>3</v>
      </c>
      <c r="GA208" t="s">
        <v>462</v>
      </c>
      <c r="GB208">
        <v>2.98273</v>
      </c>
      <c r="GC208">
        <v>2.7156</v>
      </c>
      <c r="GD208">
        <v>0.224134</v>
      </c>
      <c r="GE208">
        <v>0.228185</v>
      </c>
      <c r="GF208">
        <v>0.106032</v>
      </c>
      <c r="GG208">
        <v>0.0851565</v>
      </c>
      <c r="GH208">
        <v>24546.3</v>
      </c>
      <c r="GI208">
        <v>24541.6</v>
      </c>
      <c r="GJ208">
        <v>29405.3</v>
      </c>
      <c r="GK208">
        <v>29407.5</v>
      </c>
      <c r="GL208">
        <v>34816</v>
      </c>
      <c r="GM208">
        <v>35765.8</v>
      </c>
      <c r="GN208">
        <v>41411.3</v>
      </c>
      <c r="GO208">
        <v>41900.6</v>
      </c>
      <c r="GP208">
        <v>1.95828</v>
      </c>
      <c r="GQ208">
        <v>1.90842</v>
      </c>
      <c r="GR208">
        <v>0.106961</v>
      </c>
      <c r="GS208">
        <v>0</v>
      </c>
      <c r="GT208">
        <v>25.655</v>
      </c>
      <c r="GU208">
        <v>999.9</v>
      </c>
      <c r="GV208">
        <v>42</v>
      </c>
      <c r="GW208">
        <v>30.4</v>
      </c>
      <c r="GX208">
        <v>20.1848</v>
      </c>
      <c r="GY208">
        <v>63.3629</v>
      </c>
      <c r="GZ208">
        <v>33.2171</v>
      </c>
      <c r="HA208">
        <v>1</v>
      </c>
      <c r="HB208">
        <v>-0.0339533</v>
      </c>
      <c r="HC208">
        <v>0.5729030000000001</v>
      </c>
      <c r="HD208">
        <v>20.3839</v>
      </c>
      <c r="HE208">
        <v>5.21519</v>
      </c>
      <c r="HF208">
        <v>12.0099</v>
      </c>
      <c r="HG208">
        <v>4.9883</v>
      </c>
      <c r="HH208">
        <v>3.28845</v>
      </c>
      <c r="HI208">
        <v>9999</v>
      </c>
      <c r="HJ208">
        <v>9999</v>
      </c>
      <c r="HK208">
        <v>9999</v>
      </c>
      <c r="HL208">
        <v>173.1</v>
      </c>
      <c r="HM208">
        <v>1.86716</v>
      </c>
      <c r="HN208">
        <v>1.86615</v>
      </c>
      <c r="HO208">
        <v>1.86569</v>
      </c>
      <c r="HP208">
        <v>1.86556</v>
      </c>
      <c r="HQ208">
        <v>1.86737</v>
      </c>
      <c r="HR208">
        <v>1.86995</v>
      </c>
      <c r="HS208">
        <v>1.86857</v>
      </c>
      <c r="HT208">
        <v>1.86998</v>
      </c>
      <c r="HU208">
        <v>0</v>
      </c>
      <c r="HV208">
        <v>0</v>
      </c>
      <c r="HW208">
        <v>0</v>
      </c>
      <c r="HX208">
        <v>0</v>
      </c>
      <c r="HY208" t="s">
        <v>421</v>
      </c>
      <c r="HZ208" t="s">
        <v>422</v>
      </c>
      <c r="IA208" t="s">
        <v>423</v>
      </c>
      <c r="IB208" t="s">
        <v>423</v>
      </c>
      <c r="IC208" t="s">
        <v>423</v>
      </c>
      <c r="ID208" t="s">
        <v>423</v>
      </c>
      <c r="IE208">
        <v>0</v>
      </c>
      <c r="IF208">
        <v>100</v>
      </c>
      <c r="IG208">
        <v>100</v>
      </c>
      <c r="IH208">
        <v>-4.67</v>
      </c>
      <c r="II208">
        <v>-0.079</v>
      </c>
      <c r="IJ208">
        <v>-1.577111384215205</v>
      </c>
      <c r="IK208">
        <v>-0.002609718516926934</v>
      </c>
      <c r="IL208">
        <v>7.477057286243006E-07</v>
      </c>
      <c r="IM208">
        <v>-2.446628426827821E-10</v>
      </c>
      <c r="IN208">
        <v>-0.2036813970316619</v>
      </c>
      <c r="IO208">
        <v>-0.007460779758470672</v>
      </c>
      <c r="IP208">
        <v>0.0009378809001863145</v>
      </c>
      <c r="IQ208">
        <v>-1.681860573090938E-05</v>
      </c>
      <c r="IR208">
        <v>18</v>
      </c>
      <c r="IS208">
        <v>2242</v>
      </c>
      <c r="IT208">
        <v>1</v>
      </c>
      <c r="IU208">
        <v>24</v>
      </c>
      <c r="IV208">
        <v>2547.8</v>
      </c>
      <c r="IW208">
        <v>2547.9</v>
      </c>
      <c r="IX208">
        <v>3.03711</v>
      </c>
      <c r="IY208">
        <v>2.19849</v>
      </c>
      <c r="IZ208">
        <v>1.39771</v>
      </c>
      <c r="JA208">
        <v>2.33765</v>
      </c>
      <c r="JB208">
        <v>1.49536</v>
      </c>
      <c r="JC208">
        <v>2.31323</v>
      </c>
      <c r="JD208">
        <v>34.6006</v>
      </c>
      <c r="JE208">
        <v>14.456</v>
      </c>
      <c r="JF208">
        <v>18</v>
      </c>
      <c r="JG208">
        <v>522.912</v>
      </c>
      <c r="JH208">
        <v>446.431</v>
      </c>
      <c r="JI208">
        <v>24.9999</v>
      </c>
      <c r="JJ208">
        <v>26.9202</v>
      </c>
      <c r="JK208">
        <v>30.0001</v>
      </c>
      <c r="JL208">
        <v>26.8759</v>
      </c>
      <c r="JM208">
        <v>26.8135</v>
      </c>
      <c r="JN208">
        <v>60.759</v>
      </c>
      <c r="JO208">
        <v>7.57171</v>
      </c>
      <c r="JP208">
        <v>28.6901</v>
      </c>
      <c r="JQ208">
        <v>25</v>
      </c>
      <c r="JR208">
        <v>1603.99</v>
      </c>
      <c r="JS208">
        <v>17.8451</v>
      </c>
      <c r="JT208">
        <v>100.545</v>
      </c>
      <c r="JU208">
        <v>100.637</v>
      </c>
    </row>
    <row r="209" spans="1:281">
      <c r="A209">
        <v>193</v>
      </c>
      <c r="B209">
        <v>1659118275</v>
      </c>
      <c r="C209">
        <v>5916.900000095367</v>
      </c>
      <c r="D209" t="s">
        <v>810</v>
      </c>
      <c r="E209" t="s">
        <v>811</v>
      </c>
      <c r="F209">
        <v>5</v>
      </c>
      <c r="G209" t="s">
        <v>812</v>
      </c>
      <c r="H209" t="s">
        <v>416</v>
      </c>
      <c r="I209">
        <v>1659118267.25</v>
      </c>
      <c r="J209">
        <f>(K209)/1000</f>
        <v>0</v>
      </c>
      <c r="K209">
        <f>IF(CZ209, AN209, AH209)</f>
        <v>0</v>
      </c>
      <c r="L209">
        <f>IF(CZ209, AI209, AG209)</f>
        <v>0</v>
      </c>
      <c r="M209">
        <f>DB209 - IF(AU209&gt;1, L209*CV209*100.0/(AW209*DP209), 0)</f>
        <v>0</v>
      </c>
      <c r="N209">
        <f>((T209-J209/2)*M209-L209)/(T209+J209/2)</f>
        <v>0</v>
      </c>
      <c r="O209">
        <f>N209*(DI209+DJ209)/1000.0</f>
        <v>0</v>
      </c>
      <c r="P209">
        <f>(DB209 - IF(AU209&gt;1, L209*CV209*100.0/(AW209*DP209), 0))*(DI209+DJ209)/1000.0</f>
        <v>0</v>
      </c>
      <c r="Q209">
        <f>2.0/((1/S209-1/R209)+SIGN(S209)*SQRT((1/S209-1/R209)*(1/S209-1/R209) + 4*CW209/((CW209+1)*(CW209+1))*(2*1/S209*1/R209-1/R209*1/R209)))</f>
        <v>0</v>
      </c>
      <c r="R209">
        <f>IF(LEFT(CX209,1)&lt;&gt;"0",IF(LEFT(CX209,1)="1",3.0,CY209),$D$5+$E$5*(DP209*DI209/($K$5*1000))+$F$5*(DP209*DI209/($K$5*1000))*MAX(MIN(CV209,$J$5),$I$5)*MAX(MIN(CV209,$J$5),$I$5)+$G$5*MAX(MIN(CV209,$J$5),$I$5)*(DP209*DI209/($K$5*1000))+$H$5*(DP209*DI209/($K$5*1000))*(DP209*DI209/($K$5*1000)))</f>
        <v>0</v>
      </c>
      <c r="S209">
        <f>J209*(1000-(1000*0.61365*exp(17.502*W209/(240.97+W209))/(DI209+DJ209)+DD209)/2)/(1000*0.61365*exp(17.502*W209/(240.97+W209))/(DI209+DJ209)-DD209)</f>
        <v>0</v>
      </c>
      <c r="T209">
        <f>1/((CW209+1)/(Q209/1.6)+1/(R209/1.37)) + CW209/((CW209+1)/(Q209/1.6) + CW209/(R209/1.37))</f>
        <v>0</v>
      </c>
      <c r="U209">
        <f>(CR209*CU209)</f>
        <v>0</v>
      </c>
      <c r="V209">
        <f>(DK209+(U209+2*0.95*5.67E-8*(((DK209+$B$7)+273)^4-(DK209+273)^4)-44100*J209)/(1.84*29.3*R209+8*0.95*5.67E-8*(DK209+273)^3))</f>
        <v>0</v>
      </c>
      <c r="W209">
        <f>($C$7*DL209+$D$7*DM209+$E$7*V209)</f>
        <v>0</v>
      </c>
      <c r="X209">
        <f>0.61365*exp(17.502*W209/(240.97+W209))</f>
        <v>0</v>
      </c>
      <c r="Y209">
        <f>(Z209/AA209*100)</f>
        <v>0</v>
      </c>
      <c r="Z209">
        <f>DD209*(DI209+DJ209)/1000</f>
        <v>0</v>
      </c>
      <c r="AA209">
        <f>0.61365*exp(17.502*DK209/(240.97+DK209))</f>
        <v>0</v>
      </c>
      <c r="AB209">
        <f>(X209-DD209*(DI209+DJ209)/1000)</f>
        <v>0</v>
      </c>
      <c r="AC209">
        <f>(-J209*44100)</f>
        <v>0</v>
      </c>
      <c r="AD209">
        <f>2*29.3*R209*0.92*(DK209-W209)</f>
        <v>0</v>
      </c>
      <c r="AE209">
        <f>2*0.95*5.67E-8*(((DK209+$B$7)+273)^4-(W209+273)^4)</f>
        <v>0</v>
      </c>
      <c r="AF209">
        <f>U209+AE209+AC209+AD209</f>
        <v>0</v>
      </c>
      <c r="AG209">
        <f>DH209*AU209*(DC209-DB209*(1000-AU209*DE209)/(1000-AU209*DD209))/(100*CV209)</f>
        <v>0</v>
      </c>
      <c r="AH209">
        <f>1000*DH209*AU209*(DD209-DE209)/(100*CV209*(1000-AU209*DD209))</f>
        <v>0</v>
      </c>
      <c r="AI209">
        <f>(AJ209 - AK209 - DI209*1E3/(8.314*(DK209+273.15)) * AM209/DH209 * AL209) * DH209/(100*CV209) * (1000 - DE209)/1000</f>
        <v>0</v>
      </c>
      <c r="AJ209">
        <v>427.4911513813269</v>
      </c>
      <c r="AK209">
        <v>405.5601030303029</v>
      </c>
      <c r="AL209">
        <v>0.0004410111605018127</v>
      </c>
      <c r="AM209">
        <v>65.05149679079638</v>
      </c>
      <c r="AN209">
        <f>(AP209 - AO209 + DI209*1E3/(8.314*(DK209+273.15)) * AR209/DH209 * AQ209) * DH209/(100*CV209) * 1000/(1000 - AP209)</f>
        <v>0</v>
      </c>
      <c r="AO209">
        <v>17.77906316298419</v>
      </c>
      <c r="AP209">
        <v>23.61730303030302</v>
      </c>
      <c r="AQ209">
        <v>-8.285891419806665E-05</v>
      </c>
      <c r="AR209">
        <v>88.7385490388201</v>
      </c>
      <c r="AS209">
        <v>9</v>
      </c>
      <c r="AT209">
        <v>2</v>
      </c>
      <c r="AU209">
        <f>IF(AS209*$H$13&gt;=AW209,1.0,(AW209/(AW209-AS209*$H$13)))</f>
        <v>0</v>
      </c>
      <c r="AV209">
        <f>(AU209-1)*100</f>
        <v>0</v>
      </c>
      <c r="AW209">
        <f>MAX(0,($B$13+$C$13*DP209)/(1+$D$13*DP209)*DI209/(DK209+273)*$E$13)</f>
        <v>0</v>
      </c>
      <c r="AX209" t="s">
        <v>417</v>
      </c>
      <c r="AY209" t="s">
        <v>417</v>
      </c>
      <c r="AZ209">
        <v>0</v>
      </c>
      <c r="BA209">
        <v>0</v>
      </c>
      <c r="BB209">
        <f>1-AZ209/BA209</f>
        <v>0</v>
      </c>
      <c r="BC209">
        <v>0</v>
      </c>
      <c r="BD209" t="s">
        <v>417</v>
      </c>
      <c r="BE209" t="s">
        <v>417</v>
      </c>
      <c r="BF209">
        <v>0</v>
      </c>
      <c r="BG209">
        <v>0</v>
      </c>
      <c r="BH209">
        <f>1-BF209/BG209</f>
        <v>0</v>
      </c>
      <c r="BI209">
        <v>0.5</v>
      </c>
      <c r="BJ209">
        <f>CS209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417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f>$B$11*DQ209+$C$11*DR209+$F$11*EC209*(1-EF209)</f>
        <v>0</v>
      </c>
      <c r="CS209">
        <f>CR209*CT209</f>
        <v>0</v>
      </c>
      <c r="CT209">
        <f>($B$11*$D$9+$C$11*$D$9+$F$11*((EP209+EH209)/MAX(EP209+EH209+EQ209, 0.1)*$I$9+EQ209/MAX(EP209+EH209+EQ209, 0.1)*$J$9))/($B$11+$C$11+$F$11)</f>
        <v>0</v>
      </c>
      <c r="CU209">
        <f>($B$11*$K$9+$C$11*$K$9+$F$11*((EP209+EH209)/MAX(EP209+EH209+EQ209, 0.1)*$P$9+EQ209/MAX(EP209+EH209+EQ209, 0.1)*$Q$9))/($B$11+$C$11+$F$11)</f>
        <v>0</v>
      </c>
      <c r="CV209">
        <v>6</v>
      </c>
      <c r="CW209">
        <v>0.5</v>
      </c>
      <c r="CX209" t="s">
        <v>418</v>
      </c>
      <c r="CY209">
        <v>2</v>
      </c>
      <c r="CZ209" t="b">
        <v>1</v>
      </c>
      <c r="DA209">
        <v>1659118267.25</v>
      </c>
      <c r="DB209">
        <v>395.9936</v>
      </c>
      <c r="DC209">
        <v>419.9087666666666</v>
      </c>
      <c r="DD209">
        <v>23.62337666666667</v>
      </c>
      <c r="DE209">
        <v>17.78944666666667</v>
      </c>
      <c r="DF209">
        <v>398.5075666666667</v>
      </c>
      <c r="DG209">
        <v>23.70096666666667</v>
      </c>
      <c r="DH209">
        <v>500.0252666666666</v>
      </c>
      <c r="DI209">
        <v>90.69768666666668</v>
      </c>
      <c r="DJ209">
        <v>0.09993039666666667</v>
      </c>
      <c r="DK209">
        <v>27.23773666666667</v>
      </c>
      <c r="DL209">
        <v>27.24098666666667</v>
      </c>
      <c r="DM209">
        <v>999.9000000000002</v>
      </c>
      <c r="DN209">
        <v>0</v>
      </c>
      <c r="DO209">
        <v>0</v>
      </c>
      <c r="DP209">
        <v>10000.58733333333</v>
      </c>
      <c r="DQ209">
        <v>0</v>
      </c>
      <c r="DR209">
        <v>8.383121666666666</v>
      </c>
      <c r="DS209">
        <v>-23.91489666666666</v>
      </c>
      <c r="DT209">
        <v>405.5748333333332</v>
      </c>
      <c r="DU209">
        <v>427.5139666666666</v>
      </c>
      <c r="DV209">
        <v>5.833920333333333</v>
      </c>
      <c r="DW209">
        <v>419.9087666666666</v>
      </c>
      <c r="DX209">
        <v>17.78944666666667</v>
      </c>
      <c r="DY209">
        <v>2.142585666666667</v>
      </c>
      <c r="DZ209">
        <v>1.613462333333333</v>
      </c>
      <c r="EA209">
        <v>18.53936666666667</v>
      </c>
      <c r="EB209">
        <v>14.08797</v>
      </c>
      <c r="EC209">
        <v>1999.985</v>
      </c>
      <c r="ED209">
        <v>0.9800036999999996</v>
      </c>
      <c r="EE209">
        <v>0.019996</v>
      </c>
      <c r="EF209">
        <v>0</v>
      </c>
      <c r="EG209">
        <v>692.5805000000001</v>
      </c>
      <c r="EH209">
        <v>5.000969999999999</v>
      </c>
      <c r="EI209">
        <v>13855.33333333334</v>
      </c>
      <c r="EJ209">
        <v>16707.46666666667</v>
      </c>
      <c r="EK209">
        <v>38.63533333333333</v>
      </c>
      <c r="EL209">
        <v>39.18699999999999</v>
      </c>
      <c r="EM209">
        <v>38.56619999999999</v>
      </c>
      <c r="EN209">
        <v>38.93699999999999</v>
      </c>
      <c r="EO209">
        <v>39.29339999999999</v>
      </c>
      <c r="EP209">
        <v>1955.094333333334</v>
      </c>
      <c r="EQ209">
        <v>39.89066666666668</v>
      </c>
      <c r="ER209">
        <v>0</v>
      </c>
      <c r="ES209">
        <v>1659118275.2</v>
      </c>
      <c r="ET209">
        <v>0</v>
      </c>
      <c r="EU209">
        <v>692.5908461538461</v>
      </c>
      <c r="EV209">
        <v>0.03747007166439584</v>
      </c>
      <c r="EW209">
        <v>-0.4376068871907539</v>
      </c>
      <c r="EX209">
        <v>13855.30769230769</v>
      </c>
      <c r="EY209">
        <v>15</v>
      </c>
      <c r="EZ209">
        <v>0</v>
      </c>
      <c r="FA209" t="s">
        <v>419</v>
      </c>
      <c r="FB209">
        <v>1658962562</v>
      </c>
      <c r="FC209">
        <v>1658962559</v>
      </c>
      <c r="FD209">
        <v>0</v>
      </c>
      <c r="FE209">
        <v>0.025</v>
      </c>
      <c r="FF209">
        <v>-0.013</v>
      </c>
      <c r="FG209">
        <v>-1.97</v>
      </c>
      <c r="FH209">
        <v>-0.111</v>
      </c>
      <c r="FI209">
        <v>420</v>
      </c>
      <c r="FJ209">
        <v>18</v>
      </c>
      <c r="FK209">
        <v>0.6899999999999999</v>
      </c>
      <c r="FL209">
        <v>0.5</v>
      </c>
      <c r="FM209">
        <v>-23.9204725</v>
      </c>
      <c r="FN209">
        <v>0.02156960600385596</v>
      </c>
      <c r="FO209">
        <v>0.02690974718851887</v>
      </c>
      <c r="FP209">
        <v>1</v>
      </c>
      <c r="FQ209">
        <v>692.5572647058823</v>
      </c>
      <c r="FR209">
        <v>0.677723446568014</v>
      </c>
      <c r="FS209">
        <v>0.2633565363246377</v>
      </c>
      <c r="FT209">
        <v>1</v>
      </c>
      <c r="FU209">
        <v>5.8325615</v>
      </c>
      <c r="FV209">
        <v>0.06377898686678703</v>
      </c>
      <c r="FW209">
        <v>0.008309628616851672</v>
      </c>
      <c r="FX209">
        <v>1</v>
      </c>
      <c r="FY209">
        <v>3</v>
      </c>
      <c r="FZ209">
        <v>3</v>
      </c>
      <c r="GA209" t="s">
        <v>420</v>
      </c>
      <c r="GB209">
        <v>2.98286</v>
      </c>
      <c r="GC209">
        <v>2.71559</v>
      </c>
      <c r="GD209">
        <v>0.0909958</v>
      </c>
      <c r="GE209">
        <v>0.09376569999999999</v>
      </c>
      <c r="GF209">
        <v>0.106589</v>
      </c>
      <c r="GG209">
        <v>0.0856213</v>
      </c>
      <c r="GH209">
        <v>28774.2</v>
      </c>
      <c r="GI209">
        <v>28826.5</v>
      </c>
      <c r="GJ209">
        <v>29419.4</v>
      </c>
      <c r="GK209">
        <v>29417.4</v>
      </c>
      <c r="GL209">
        <v>34806.7</v>
      </c>
      <c r="GM209">
        <v>35760.8</v>
      </c>
      <c r="GN209">
        <v>41430.8</v>
      </c>
      <c r="GO209">
        <v>41919</v>
      </c>
      <c r="GP209">
        <v>1.9272</v>
      </c>
      <c r="GQ209">
        <v>1.9074</v>
      </c>
      <c r="GR209">
        <v>0.114828</v>
      </c>
      <c r="GS209">
        <v>0</v>
      </c>
      <c r="GT209">
        <v>25.3673</v>
      </c>
      <c r="GU209">
        <v>999.9</v>
      </c>
      <c r="GV209">
        <v>51.8</v>
      </c>
      <c r="GW209">
        <v>31.1</v>
      </c>
      <c r="GX209">
        <v>25.9129</v>
      </c>
      <c r="GY209">
        <v>63.3894</v>
      </c>
      <c r="GZ209">
        <v>34.1466</v>
      </c>
      <c r="HA209">
        <v>1</v>
      </c>
      <c r="HB209">
        <v>-0.0696113</v>
      </c>
      <c r="HC209">
        <v>0.363535</v>
      </c>
      <c r="HD209">
        <v>20.3311</v>
      </c>
      <c r="HE209">
        <v>5.21609</v>
      </c>
      <c r="HF209">
        <v>12.0099</v>
      </c>
      <c r="HG209">
        <v>4.98895</v>
      </c>
      <c r="HH209">
        <v>3.2885</v>
      </c>
      <c r="HI209">
        <v>9999</v>
      </c>
      <c r="HJ209">
        <v>9999</v>
      </c>
      <c r="HK209">
        <v>9999</v>
      </c>
      <c r="HL209">
        <v>173.9</v>
      </c>
      <c r="HM209">
        <v>1.86783</v>
      </c>
      <c r="HN209">
        <v>1.86682</v>
      </c>
      <c r="HO209">
        <v>1.8663</v>
      </c>
      <c r="HP209">
        <v>1.86619</v>
      </c>
      <c r="HQ209">
        <v>1.86803</v>
      </c>
      <c r="HR209">
        <v>1.87047</v>
      </c>
      <c r="HS209">
        <v>1.8692</v>
      </c>
      <c r="HT209">
        <v>1.87059</v>
      </c>
      <c r="HU209">
        <v>0</v>
      </c>
      <c r="HV209">
        <v>0</v>
      </c>
      <c r="HW209">
        <v>0</v>
      </c>
      <c r="HX209">
        <v>0</v>
      </c>
      <c r="HY209" t="s">
        <v>421</v>
      </c>
      <c r="HZ209" t="s">
        <v>422</v>
      </c>
      <c r="IA209" t="s">
        <v>423</v>
      </c>
      <c r="IB209" t="s">
        <v>423</v>
      </c>
      <c r="IC209" t="s">
        <v>423</v>
      </c>
      <c r="ID209" t="s">
        <v>423</v>
      </c>
      <c r="IE209">
        <v>0</v>
      </c>
      <c r="IF209">
        <v>100</v>
      </c>
      <c r="IG209">
        <v>100</v>
      </c>
      <c r="IH209">
        <v>-2.514</v>
      </c>
      <c r="II209">
        <v>-0.07770000000000001</v>
      </c>
      <c r="IJ209">
        <v>-1.577111384215205</v>
      </c>
      <c r="IK209">
        <v>-0.002609718516926934</v>
      </c>
      <c r="IL209">
        <v>7.477057286243006E-07</v>
      </c>
      <c r="IM209">
        <v>-2.446628426827821E-10</v>
      </c>
      <c r="IN209">
        <v>-0.2036813970316619</v>
      </c>
      <c r="IO209">
        <v>-0.007460779758470672</v>
      </c>
      <c r="IP209">
        <v>0.0009378809001863145</v>
      </c>
      <c r="IQ209">
        <v>-1.681860573090938E-05</v>
      </c>
      <c r="IR209">
        <v>18</v>
      </c>
      <c r="IS209">
        <v>2242</v>
      </c>
      <c r="IT209">
        <v>1</v>
      </c>
      <c r="IU209">
        <v>24</v>
      </c>
      <c r="IV209">
        <v>2595.2</v>
      </c>
      <c r="IW209">
        <v>2595.3</v>
      </c>
      <c r="IX209">
        <v>1.04736</v>
      </c>
      <c r="IY209">
        <v>2.22168</v>
      </c>
      <c r="IZ209">
        <v>1.39648</v>
      </c>
      <c r="JA209">
        <v>2.34375</v>
      </c>
      <c r="JB209">
        <v>1.49536</v>
      </c>
      <c r="JC209">
        <v>2.34131</v>
      </c>
      <c r="JD209">
        <v>37.6745</v>
      </c>
      <c r="JE209">
        <v>23.9824</v>
      </c>
      <c r="JF209">
        <v>18</v>
      </c>
      <c r="JG209">
        <v>499.04</v>
      </c>
      <c r="JH209">
        <v>442.433</v>
      </c>
      <c r="JI209">
        <v>24.9998</v>
      </c>
      <c r="JJ209">
        <v>26.4712</v>
      </c>
      <c r="JK209">
        <v>30</v>
      </c>
      <c r="JL209">
        <v>26.4435</v>
      </c>
      <c r="JM209">
        <v>26.3839</v>
      </c>
      <c r="JN209">
        <v>20.8816</v>
      </c>
      <c r="JO209">
        <v>32.1685</v>
      </c>
      <c r="JP209">
        <v>67.35290000000001</v>
      </c>
      <c r="JQ209">
        <v>25</v>
      </c>
      <c r="JR209">
        <v>413.235</v>
      </c>
      <c r="JS209">
        <v>17.6859</v>
      </c>
      <c r="JT209">
        <v>100.592</v>
      </c>
      <c r="JU209">
        <v>100.676</v>
      </c>
    </row>
    <row r="210" spans="1:281">
      <c r="A210">
        <v>194</v>
      </c>
      <c r="B210">
        <v>1659118280</v>
      </c>
      <c r="C210">
        <v>5921.900000095367</v>
      </c>
      <c r="D210" t="s">
        <v>813</v>
      </c>
      <c r="E210" t="s">
        <v>814</v>
      </c>
      <c r="F210">
        <v>5</v>
      </c>
      <c r="G210" t="s">
        <v>812</v>
      </c>
      <c r="H210" t="s">
        <v>416</v>
      </c>
      <c r="I210">
        <v>1659118272.155172</v>
      </c>
      <c r="J210">
        <f>(K210)/1000</f>
        <v>0</v>
      </c>
      <c r="K210">
        <f>IF(CZ210, AN210, AH210)</f>
        <v>0</v>
      </c>
      <c r="L210">
        <f>IF(CZ210, AI210, AG210)</f>
        <v>0</v>
      </c>
      <c r="M210">
        <f>DB210 - IF(AU210&gt;1, L210*CV210*100.0/(AW210*DP210), 0)</f>
        <v>0</v>
      </c>
      <c r="N210">
        <f>((T210-J210/2)*M210-L210)/(T210+J210/2)</f>
        <v>0</v>
      </c>
      <c r="O210">
        <f>N210*(DI210+DJ210)/1000.0</f>
        <v>0</v>
      </c>
      <c r="P210">
        <f>(DB210 - IF(AU210&gt;1, L210*CV210*100.0/(AW210*DP210), 0))*(DI210+DJ210)/1000.0</f>
        <v>0</v>
      </c>
      <c r="Q210">
        <f>2.0/((1/S210-1/R210)+SIGN(S210)*SQRT((1/S210-1/R210)*(1/S210-1/R210) + 4*CW210/((CW210+1)*(CW210+1))*(2*1/S210*1/R210-1/R210*1/R210)))</f>
        <v>0</v>
      </c>
      <c r="R210">
        <f>IF(LEFT(CX210,1)&lt;&gt;"0",IF(LEFT(CX210,1)="1",3.0,CY210),$D$5+$E$5*(DP210*DI210/($K$5*1000))+$F$5*(DP210*DI210/($K$5*1000))*MAX(MIN(CV210,$J$5),$I$5)*MAX(MIN(CV210,$J$5),$I$5)+$G$5*MAX(MIN(CV210,$J$5),$I$5)*(DP210*DI210/($K$5*1000))+$H$5*(DP210*DI210/($K$5*1000))*(DP210*DI210/($K$5*1000)))</f>
        <v>0</v>
      </c>
      <c r="S210">
        <f>J210*(1000-(1000*0.61365*exp(17.502*W210/(240.97+W210))/(DI210+DJ210)+DD210)/2)/(1000*0.61365*exp(17.502*W210/(240.97+W210))/(DI210+DJ210)-DD210)</f>
        <v>0</v>
      </c>
      <c r="T210">
        <f>1/((CW210+1)/(Q210/1.6)+1/(R210/1.37)) + CW210/((CW210+1)/(Q210/1.6) + CW210/(R210/1.37))</f>
        <v>0</v>
      </c>
      <c r="U210">
        <f>(CR210*CU210)</f>
        <v>0</v>
      </c>
      <c r="V210">
        <f>(DK210+(U210+2*0.95*5.67E-8*(((DK210+$B$7)+273)^4-(DK210+273)^4)-44100*J210)/(1.84*29.3*R210+8*0.95*5.67E-8*(DK210+273)^3))</f>
        <v>0</v>
      </c>
      <c r="W210">
        <f>($C$7*DL210+$D$7*DM210+$E$7*V210)</f>
        <v>0</v>
      </c>
      <c r="X210">
        <f>0.61365*exp(17.502*W210/(240.97+W210))</f>
        <v>0</v>
      </c>
      <c r="Y210">
        <f>(Z210/AA210*100)</f>
        <v>0</v>
      </c>
      <c r="Z210">
        <f>DD210*(DI210+DJ210)/1000</f>
        <v>0</v>
      </c>
      <c r="AA210">
        <f>0.61365*exp(17.502*DK210/(240.97+DK210))</f>
        <v>0</v>
      </c>
      <c r="AB210">
        <f>(X210-DD210*(DI210+DJ210)/1000)</f>
        <v>0</v>
      </c>
      <c r="AC210">
        <f>(-J210*44100)</f>
        <v>0</v>
      </c>
      <c r="AD210">
        <f>2*29.3*R210*0.92*(DK210-W210)</f>
        <v>0</v>
      </c>
      <c r="AE210">
        <f>2*0.95*5.67E-8*(((DK210+$B$7)+273)^4-(W210+273)^4)</f>
        <v>0</v>
      </c>
      <c r="AF210">
        <f>U210+AE210+AC210+AD210</f>
        <v>0</v>
      </c>
      <c r="AG210">
        <f>DH210*AU210*(DC210-DB210*(1000-AU210*DE210)/(1000-AU210*DD210))/(100*CV210)</f>
        <v>0</v>
      </c>
      <c r="AH210">
        <f>1000*DH210*AU210*(DD210-DE210)/(100*CV210*(1000-AU210*DD210))</f>
        <v>0</v>
      </c>
      <c r="AI210">
        <f>(AJ210 - AK210 - DI210*1E3/(8.314*(DK210+273.15)) * AM210/DH210 * AL210) * DH210/(100*CV210) * (1000 - DE210)/1000</f>
        <v>0</v>
      </c>
      <c r="AJ210">
        <v>427.5913267671183</v>
      </c>
      <c r="AK210">
        <v>405.5392666666664</v>
      </c>
      <c r="AL210">
        <v>-0.000381137346579148</v>
      </c>
      <c r="AM210">
        <v>65.05149679079638</v>
      </c>
      <c r="AN210">
        <f>(AP210 - AO210 + DI210*1E3/(8.314*(DK210+273.15)) * AR210/DH210 * AQ210) * DH210/(100*CV210) * 1000/(1000 - AP210)</f>
        <v>0</v>
      </c>
      <c r="AO210">
        <v>17.74057179625722</v>
      </c>
      <c r="AP210">
        <v>23.6075587878788</v>
      </c>
      <c r="AQ210">
        <v>-0.0001211561467271087</v>
      </c>
      <c r="AR210">
        <v>88.7385490388201</v>
      </c>
      <c r="AS210">
        <v>9</v>
      </c>
      <c r="AT210">
        <v>2</v>
      </c>
      <c r="AU210">
        <f>IF(AS210*$H$13&gt;=AW210,1.0,(AW210/(AW210-AS210*$H$13)))</f>
        <v>0</v>
      </c>
      <c r="AV210">
        <f>(AU210-1)*100</f>
        <v>0</v>
      </c>
      <c r="AW210">
        <f>MAX(0,($B$13+$C$13*DP210)/(1+$D$13*DP210)*DI210/(DK210+273)*$E$13)</f>
        <v>0</v>
      </c>
      <c r="AX210" t="s">
        <v>417</v>
      </c>
      <c r="AY210" t="s">
        <v>417</v>
      </c>
      <c r="AZ210">
        <v>0</v>
      </c>
      <c r="BA210">
        <v>0</v>
      </c>
      <c r="BB210">
        <f>1-AZ210/BA210</f>
        <v>0</v>
      </c>
      <c r="BC210">
        <v>0</v>
      </c>
      <c r="BD210" t="s">
        <v>417</v>
      </c>
      <c r="BE210" t="s">
        <v>417</v>
      </c>
      <c r="BF210">
        <v>0</v>
      </c>
      <c r="BG210">
        <v>0</v>
      </c>
      <c r="BH210">
        <f>1-BF210/BG210</f>
        <v>0</v>
      </c>
      <c r="BI210">
        <v>0.5</v>
      </c>
      <c r="BJ210">
        <f>CS210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417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f>$B$11*DQ210+$C$11*DR210+$F$11*EC210*(1-EF210)</f>
        <v>0</v>
      </c>
      <c r="CS210">
        <f>CR210*CT210</f>
        <v>0</v>
      </c>
      <c r="CT210">
        <f>($B$11*$D$9+$C$11*$D$9+$F$11*((EP210+EH210)/MAX(EP210+EH210+EQ210, 0.1)*$I$9+EQ210/MAX(EP210+EH210+EQ210, 0.1)*$J$9))/($B$11+$C$11+$F$11)</f>
        <v>0</v>
      </c>
      <c r="CU210">
        <f>($B$11*$K$9+$C$11*$K$9+$F$11*((EP210+EH210)/MAX(EP210+EH210+EQ210, 0.1)*$P$9+EQ210/MAX(EP210+EH210+EQ210, 0.1)*$Q$9))/($B$11+$C$11+$F$11)</f>
        <v>0</v>
      </c>
      <c r="CV210">
        <v>6</v>
      </c>
      <c r="CW210">
        <v>0.5</v>
      </c>
      <c r="CX210" t="s">
        <v>418</v>
      </c>
      <c r="CY210">
        <v>2</v>
      </c>
      <c r="CZ210" t="b">
        <v>1</v>
      </c>
      <c r="DA210">
        <v>1659118272.155172</v>
      </c>
      <c r="DB210">
        <v>395.978724137931</v>
      </c>
      <c r="DC210">
        <v>419.7835172413793</v>
      </c>
      <c r="DD210">
        <v>23.61854827586208</v>
      </c>
      <c r="DE210">
        <v>17.76855862068965</v>
      </c>
      <c r="DF210">
        <v>398.4926206896552</v>
      </c>
      <c r="DG210">
        <v>23.69617931034482</v>
      </c>
      <c r="DH210">
        <v>500.0189655172413</v>
      </c>
      <c r="DI210">
        <v>90.69819999999999</v>
      </c>
      <c r="DJ210">
        <v>0.09992515172413792</v>
      </c>
      <c r="DK210">
        <v>27.23868965517241</v>
      </c>
      <c r="DL210">
        <v>27.24004137931035</v>
      </c>
      <c r="DM210">
        <v>999.9000000000002</v>
      </c>
      <c r="DN210">
        <v>0</v>
      </c>
      <c r="DO210">
        <v>0</v>
      </c>
      <c r="DP210">
        <v>10001.66517241379</v>
      </c>
      <c r="DQ210">
        <v>0</v>
      </c>
      <c r="DR210">
        <v>8.387522758620689</v>
      </c>
      <c r="DS210">
        <v>-23.80462413793104</v>
      </c>
      <c r="DT210">
        <v>405.5575172413793</v>
      </c>
      <c r="DU210">
        <v>427.3774482758621</v>
      </c>
      <c r="DV210">
        <v>5.849983448275862</v>
      </c>
      <c r="DW210">
        <v>419.7835172413793</v>
      </c>
      <c r="DX210">
        <v>17.76855862068965</v>
      </c>
      <c r="DY210">
        <v>2.14216</v>
      </c>
      <c r="DZ210">
        <v>1.611576551724138</v>
      </c>
      <c r="EA210">
        <v>18.53618620689655</v>
      </c>
      <c r="EB210">
        <v>14.06992413793104</v>
      </c>
      <c r="EC210">
        <v>2000.018275862068</v>
      </c>
      <c r="ED210">
        <v>0.9800041724137929</v>
      </c>
      <c r="EE210">
        <v>0.0199955275862069</v>
      </c>
      <c r="EF210">
        <v>0</v>
      </c>
      <c r="EG210">
        <v>692.531827586207</v>
      </c>
      <c r="EH210">
        <v>5.000969999999999</v>
      </c>
      <c r="EI210">
        <v>13855.71379310345</v>
      </c>
      <c r="EJ210">
        <v>16707.74827586207</v>
      </c>
      <c r="EK210">
        <v>38.64637931034481</v>
      </c>
      <c r="EL210">
        <v>39.18699999999999</v>
      </c>
      <c r="EM210">
        <v>38.57068965517242</v>
      </c>
      <c r="EN210">
        <v>38.93699999999999</v>
      </c>
      <c r="EO210">
        <v>39.29275862068965</v>
      </c>
      <c r="EP210">
        <v>1955.127586206896</v>
      </c>
      <c r="EQ210">
        <v>39.89068965517243</v>
      </c>
      <c r="ER210">
        <v>0</v>
      </c>
      <c r="ES210">
        <v>1659118280</v>
      </c>
      <c r="ET210">
        <v>0</v>
      </c>
      <c r="EU210">
        <v>692.5364615384614</v>
      </c>
      <c r="EV210">
        <v>-2.199521362598219</v>
      </c>
      <c r="EW210">
        <v>1.750427271241538</v>
      </c>
      <c r="EX210">
        <v>13855.5</v>
      </c>
      <c r="EY210">
        <v>15</v>
      </c>
      <c r="EZ210">
        <v>0</v>
      </c>
      <c r="FA210" t="s">
        <v>419</v>
      </c>
      <c r="FB210">
        <v>1658962562</v>
      </c>
      <c r="FC210">
        <v>1658962559</v>
      </c>
      <c r="FD210">
        <v>0</v>
      </c>
      <c r="FE210">
        <v>0.025</v>
      </c>
      <c r="FF210">
        <v>-0.013</v>
      </c>
      <c r="FG210">
        <v>-1.97</v>
      </c>
      <c r="FH210">
        <v>-0.111</v>
      </c>
      <c r="FI210">
        <v>420</v>
      </c>
      <c r="FJ210">
        <v>18</v>
      </c>
      <c r="FK210">
        <v>0.6899999999999999</v>
      </c>
      <c r="FL210">
        <v>0.5</v>
      </c>
      <c r="FM210">
        <v>-23.9057025</v>
      </c>
      <c r="FN210">
        <v>0.2281294559099375</v>
      </c>
      <c r="FO210">
        <v>0.1045556538105423</v>
      </c>
      <c r="FP210">
        <v>1</v>
      </c>
      <c r="FQ210">
        <v>692.5394411764706</v>
      </c>
      <c r="FR210">
        <v>-0.50381971241932</v>
      </c>
      <c r="FS210">
        <v>0.2892894125038973</v>
      </c>
      <c r="FT210">
        <v>1</v>
      </c>
      <c r="FU210">
        <v>5.840827</v>
      </c>
      <c r="FV210">
        <v>0.1512060787992394</v>
      </c>
      <c r="FW210">
        <v>0.01687560150039103</v>
      </c>
      <c r="FX210">
        <v>0</v>
      </c>
      <c r="FY210">
        <v>2</v>
      </c>
      <c r="FZ210">
        <v>3</v>
      </c>
      <c r="GA210" t="s">
        <v>431</v>
      </c>
      <c r="GB210">
        <v>2.98316</v>
      </c>
      <c r="GC210">
        <v>2.71567</v>
      </c>
      <c r="GD210">
        <v>0.0909787</v>
      </c>
      <c r="GE210">
        <v>0.0933237</v>
      </c>
      <c r="GF210">
        <v>0.106555</v>
      </c>
      <c r="GG210">
        <v>0.0854646</v>
      </c>
      <c r="GH210">
        <v>28774.1</v>
      </c>
      <c r="GI210">
        <v>28840.5</v>
      </c>
      <c r="GJ210">
        <v>29418.8</v>
      </c>
      <c r="GK210">
        <v>29417.4</v>
      </c>
      <c r="GL210">
        <v>34807.3</v>
      </c>
      <c r="GM210">
        <v>35766.8</v>
      </c>
      <c r="GN210">
        <v>41429.9</v>
      </c>
      <c r="GO210">
        <v>41918.8</v>
      </c>
      <c r="GP210">
        <v>1.9273</v>
      </c>
      <c r="GQ210">
        <v>1.90665</v>
      </c>
      <c r="GR210">
        <v>0.113659</v>
      </c>
      <c r="GS210">
        <v>0</v>
      </c>
      <c r="GT210">
        <v>25.3695</v>
      </c>
      <c r="GU210">
        <v>999.9</v>
      </c>
      <c r="GV210">
        <v>51.7</v>
      </c>
      <c r="GW210">
        <v>31.1</v>
      </c>
      <c r="GX210">
        <v>25.8614</v>
      </c>
      <c r="GY210">
        <v>63.6994</v>
      </c>
      <c r="GZ210">
        <v>34.2508</v>
      </c>
      <c r="HA210">
        <v>1</v>
      </c>
      <c r="HB210">
        <v>-0.06954780000000001</v>
      </c>
      <c r="HC210">
        <v>0.364668</v>
      </c>
      <c r="HD210">
        <v>20.3309</v>
      </c>
      <c r="HE210">
        <v>5.21639</v>
      </c>
      <c r="HF210">
        <v>12.0099</v>
      </c>
      <c r="HG210">
        <v>4.98925</v>
      </c>
      <c r="HH210">
        <v>3.28863</v>
      </c>
      <c r="HI210">
        <v>9999</v>
      </c>
      <c r="HJ210">
        <v>9999</v>
      </c>
      <c r="HK210">
        <v>9999</v>
      </c>
      <c r="HL210">
        <v>173.9</v>
      </c>
      <c r="HM210">
        <v>1.86783</v>
      </c>
      <c r="HN210">
        <v>1.86681</v>
      </c>
      <c r="HO210">
        <v>1.8663</v>
      </c>
      <c r="HP210">
        <v>1.86617</v>
      </c>
      <c r="HQ210">
        <v>1.86804</v>
      </c>
      <c r="HR210">
        <v>1.87048</v>
      </c>
      <c r="HS210">
        <v>1.8692</v>
      </c>
      <c r="HT210">
        <v>1.87058</v>
      </c>
      <c r="HU210">
        <v>0</v>
      </c>
      <c r="HV210">
        <v>0</v>
      </c>
      <c r="HW210">
        <v>0</v>
      </c>
      <c r="HX210">
        <v>0</v>
      </c>
      <c r="HY210" t="s">
        <v>421</v>
      </c>
      <c r="HZ210" t="s">
        <v>422</v>
      </c>
      <c r="IA210" t="s">
        <v>423</v>
      </c>
      <c r="IB210" t="s">
        <v>423</v>
      </c>
      <c r="IC210" t="s">
        <v>423</v>
      </c>
      <c r="ID210" t="s">
        <v>423</v>
      </c>
      <c r="IE210">
        <v>0</v>
      </c>
      <c r="IF210">
        <v>100</v>
      </c>
      <c r="IG210">
        <v>100</v>
      </c>
      <c r="IH210">
        <v>-2.513</v>
      </c>
      <c r="II210">
        <v>-0.07770000000000001</v>
      </c>
      <c r="IJ210">
        <v>-1.577111384215205</v>
      </c>
      <c r="IK210">
        <v>-0.002609718516926934</v>
      </c>
      <c r="IL210">
        <v>7.477057286243006E-07</v>
      </c>
      <c r="IM210">
        <v>-2.446628426827821E-10</v>
      </c>
      <c r="IN210">
        <v>-0.2036813970316619</v>
      </c>
      <c r="IO210">
        <v>-0.007460779758470672</v>
      </c>
      <c r="IP210">
        <v>0.0009378809001863145</v>
      </c>
      <c r="IQ210">
        <v>-1.681860573090938E-05</v>
      </c>
      <c r="IR210">
        <v>18</v>
      </c>
      <c r="IS210">
        <v>2242</v>
      </c>
      <c r="IT210">
        <v>1</v>
      </c>
      <c r="IU210">
        <v>24</v>
      </c>
      <c r="IV210">
        <v>2595.3</v>
      </c>
      <c r="IW210">
        <v>2595.3</v>
      </c>
      <c r="IX210">
        <v>1.01929</v>
      </c>
      <c r="IY210">
        <v>2.22046</v>
      </c>
      <c r="IZ210">
        <v>1.39648</v>
      </c>
      <c r="JA210">
        <v>2.34497</v>
      </c>
      <c r="JB210">
        <v>1.49536</v>
      </c>
      <c r="JC210">
        <v>2.34497</v>
      </c>
      <c r="JD210">
        <v>37.6745</v>
      </c>
      <c r="JE210">
        <v>23.9824</v>
      </c>
      <c r="JF210">
        <v>18</v>
      </c>
      <c r="JG210">
        <v>499.105</v>
      </c>
      <c r="JH210">
        <v>441.977</v>
      </c>
      <c r="JI210">
        <v>25</v>
      </c>
      <c r="JJ210">
        <v>26.4727</v>
      </c>
      <c r="JK210">
        <v>30.0002</v>
      </c>
      <c r="JL210">
        <v>26.4437</v>
      </c>
      <c r="JM210">
        <v>26.3839</v>
      </c>
      <c r="JN210">
        <v>20.3729</v>
      </c>
      <c r="JO210">
        <v>32.1685</v>
      </c>
      <c r="JP210">
        <v>67.35290000000001</v>
      </c>
      <c r="JQ210">
        <v>25</v>
      </c>
      <c r="JR210">
        <v>399.803</v>
      </c>
      <c r="JS210">
        <v>17.6518</v>
      </c>
      <c r="JT210">
        <v>100.59</v>
      </c>
      <c r="JU210">
        <v>100.676</v>
      </c>
    </row>
    <row r="211" spans="1:281">
      <c r="A211">
        <v>195</v>
      </c>
      <c r="B211">
        <v>1659118285</v>
      </c>
      <c r="C211">
        <v>5926.900000095367</v>
      </c>
      <c r="D211" t="s">
        <v>815</v>
      </c>
      <c r="E211" t="s">
        <v>816</v>
      </c>
      <c r="F211">
        <v>5</v>
      </c>
      <c r="G211" t="s">
        <v>812</v>
      </c>
      <c r="H211" t="s">
        <v>416</v>
      </c>
      <c r="I211">
        <v>1659118277.232143</v>
      </c>
      <c r="J211">
        <f>(K211)/1000</f>
        <v>0</v>
      </c>
      <c r="K211">
        <f>IF(CZ211, AN211, AH211)</f>
        <v>0</v>
      </c>
      <c r="L211">
        <f>IF(CZ211, AI211, AG211)</f>
        <v>0</v>
      </c>
      <c r="M211">
        <f>DB211 - IF(AU211&gt;1, L211*CV211*100.0/(AW211*DP211), 0)</f>
        <v>0</v>
      </c>
      <c r="N211">
        <f>((T211-J211/2)*M211-L211)/(T211+J211/2)</f>
        <v>0</v>
      </c>
      <c r="O211">
        <f>N211*(DI211+DJ211)/1000.0</f>
        <v>0</v>
      </c>
      <c r="P211">
        <f>(DB211 - IF(AU211&gt;1, L211*CV211*100.0/(AW211*DP211), 0))*(DI211+DJ211)/1000.0</f>
        <v>0</v>
      </c>
      <c r="Q211">
        <f>2.0/((1/S211-1/R211)+SIGN(S211)*SQRT((1/S211-1/R211)*(1/S211-1/R211) + 4*CW211/((CW211+1)*(CW211+1))*(2*1/S211*1/R211-1/R211*1/R211)))</f>
        <v>0</v>
      </c>
      <c r="R211">
        <f>IF(LEFT(CX211,1)&lt;&gt;"0",IF(LEFT(CX211,1)="1",3.0,CY211),$D$5+$E$5*(DP211*DI211/($K$5*1000))+$F$5*(DP211*DI211/($K$5*1000))*MAX(MIN(CV211,$J$5),$I$5)*MAX(MIN(CV211,$J$5),$I$5)+$G$5*MAX(MIN(CV211,$J$5),$I$5)*(DP211*DI211/($K$5*1000))+$H$5*(DP211*DI211/($K$5*1000))*(DP211*DI211/($K$5*1000)))</f>
        <v>0</v>
      </c>
      <c r="S211">
        <f>J211*(1000-(1000*0.61365*exp(17.502*W211/(240.97+W211))/(DI211+DJ211)+DD211)/2)/(1000*0.61365*exp(17.502*W211/(240.97+W211))/(DI211+DJ211)-DD211)</f>
        <v>0</v>
      </c>
      <c r="T211">
        <f>1/((CW211+1)/(Q211/1.6)+1/(R211/1.37)) + CW211/((CW211+1)/(Q211/1.6) + CW211/(R211/1.37))</f>
        <v>0</v>
      </c>
      <c r="U211">
        <f>(CR211*CU211)</f>
        <v>0</v>
      </c>
      <c r="V211">
        <f>(DK211+(U211+2*0.95*5.67E-8*(((DK211+$B$7)+273)^4-(DK211+273)^4)-44100*J211)/(1.84*29.3*R211+8*0.95*5.67E-8*(DK211+273)^3))</f>
        <v>0</v>
      </c>
      <c r="W211">
        <f>($C$7*DL211+$D$7*DM211+$E$7*V211)</f>
        <v>0</v>
      </c>
      <c r="X211">
        <f>0.61365*exp(17.502*W211/(240.97+W211))</f>
        <v>0</v>
      </c>
      <c r="Y211">
        <f>(Z211/AA211*100)</f>
        <v>0</v>
      </c>
      <c r="Z211">
        <f>DD211*(DI211+DJ211)/1000</f>
        <v>0</v>
      </c>
      <c r="AA211">
        <f>0.61365*exp(17.502*DK211/(240.97+DK211))</f>
        <v>0</v>
      </c>
      <c r="AB211">
        <f>(X211-DD211*(DI211+DJ211)/1000)</f>
        <v>0</v>
      </c>
      <c r="AC211">
        <f>(-J211*44100)</f>
        <v>0</v>
      </c>
      <c r="AD211">
        <f>2*29.3*R211*0.92*(DK211-W211)</f>
        <v>0</v>
      </c>
      <c r="AE211">
        <f>2*0.95*5.67E-8*(((DK211+$B$7)+273)^4-(W211+273)^4)</f>
        <v>0</v>
      </c>
      <c r="AF211">
        <f>U211+AE211+AC211+AD211</f>
        <v>0</v>
      </c>
      <c r="AG211">
        <f>DH211*AU211*(DC211-DB211*(1000-AU211*DE211)/(1000-AU211*DD211))/(100*CV211)</f>
        <v>0</v>
      </c>
      <c r="AH211">
        <f>1000*DH211*AU211*(DD211-DE211)/(100*CV211*(1000-AU211*DD211))</f>
        <v>0</v>
      </c>
      <c r="AI211">
        <f>(AJ211 - AK211 - DI211*1E3/(8.314*(DK211+273.15)) * AM211/DH211 * AL211) * DH211/(100*CV211) * (1000 - DE211)/1000</f>
        <v>0</v>
      </c>
      <c r="AJ211">
        <v>419.7235773614308</v>
      </c>
      <c r="AK211">
        <v>402.190812121212</v>
      </c>
      <c r="AL211">
        <v>-0.8639825998630204</v>
      </c>
      <c r="AM211">
        <v>65.05149679079638</v>
      </c>
      <c r="AN211">
        <f>(AP211 - AO211 + DI211*1E3/(8.314*(DK211+273.15)) * AR211/DH211 * AQ211) * DH211/(100*CV211) * 1000/(1000 - AP211)</f>
        <v>0</v>
      </c>
      <c r="AO211">
        <v>17.71896474466145</v>
      </c>
      <c r="AP211">
        <v>23.59845272727273</v>
      </c>
      <c r="AQ211">
        <v>-0.0001505348022473917</v>
      </c>
      <c r="AR211">
        <v>88.7385490388201</v>
      </c>
      <c r="AS211">
        <v>9</v>
      </c>
      <c r="AT211">
        <v>2</v>
      </c>
      <c r="AU211">
        <f>IF(AS211*$H$13&gt;=AW211,1.0,(AW211/(AW211-AS211*$H$13)))</f>
        <v>0</v>
      </c>
      <c r="AV211">
        <f>(AU211-1)*100</f>
        <v>0</v>
      </c>
      <c r="AW211">
        <f>MAX(0,($B$13+$C$13*DP211)/(1+$D$13*DP211)*DI211/(DK211+273)*$E$13)</f>
        <v>0</v>
      </c>
      <c r="AX211" t="s">
        <v>417</v>
      </c>
      <c r="AY211" t="s">
        <v>417</v>
      </c>
      <c r="AZ211">
        <v>0</v>
      </c>
      <c r="BA211">
        <v>0</v>
      </c>
      <c r="BB211">
        <f>1-AZ211/BA211</f>
        <v>0</v>
      </c>
      <c r="BC211">
        <v>0</v>
      </c>
      <c r="BD211" t="s">
        <v>417</v>
      </c>
      <c r="BE211" t="s">
        <v>417</v>
      </c>
      <c r="BF211">
        <v>0</v>
      </c>
      <c r="BG211">
        <v>0</v>
      </c>
      <c r="BH211">
        <f>1-BF211/BG211</f>
        <v>0</v>
      </c>
      <c r="BI211">
        <v>0.5</v>
      </c>
      <c r="BJ211">
        <f>CS211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417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f>$B$11*DQ211+$C$11*DR211+$F$11*EC211*(1-EF211)</f>
        <v>0</v>
      </c>
      <c r="CS211">
        <f>CR211*CT211</f>
        <v>0</v>
      </c>
      <c r="CT211">
        <f>($B$11*$D$9+$C$11*$D$9+$F$11*((EP211+EH211)/MAX(EP211+EH211+EQ211, 0.1)*$I$9+EQ211/MAX(EP211+EH211+EQ211, 0.1)*$J$9))/($B$11+$C$11+$F$11)</f>
        <v>0</v>
      </c>
      <c r="CU211">
        <f>($B$11*$K$9+$C$11*$K$9+$F$11*((EP211+EH211)/MAX(EP211+EH211+EQ211, 0.1)*$P$9+EQ211/MAX(EP211+EH211+EQ211, 0.1)*$Q$9))/($B$11+$C$11+$F$11)</f>
        <v>0</v>
      </c>
      <c r="CV211">
        <v>6</v>
      </c>
      <c r="CW211">
        <v>0.5</v>
      </c>
      <c r="CX211" t="s">
        <v>418</v>
      </c>
      <c r="CY211">
        <v>2</v>
      </c>
      <c r="CZ211" t="b">
        <v>1</v>
      </c>
      <c r="DA211">
        <v>1659118277.232143</v>
      </c>
      <c r="DB211">
        <v>395.5154999999999</v>
      </c>
      <c r="DC211">
        <v>416.9673214285714</v>
      </c>
      <c r="DD211">
        <v>23.610825</v>
      </c>
      <c r="DE211">
        <v>17.74544642857143</v>
      </c>
      <c r="DF211">
        <v>398.0283928571429</v>
      </c>
      <c r="DG211">
        <v>23.688525</v>
      </c>
      <c r="DH211">
        <v>500.0311071428572</v>
      </c>
      <c r="DI211">
        <v>90.69769999999998</v>
      </c>
      <c r="DJ211">
        <v>0.09995828571428571</v>
      </c>
      <c r="DK211">
        <v>27.24046785714285</v>
      </c>
      <c r="DL211">
        <v>27.23853214285714</v>
      </c>
      <c r="DM211">
        <v>999.9000000000002</v>
      </c>
      <c r="DN211">
        <v>0</v>
      </c>
      <c r="DO211">
        <v>0</v>
      </c>
      <c r="DP211">
        <v>9998.732142857143</v>
      </c>
      <c r="DQ211">
        <v>0</v>
      </c>
      <c r="DR211">
        <v>8.39424642857143</v>
      </c>
      <c r="DS211">
        <v>-21.45173571428571</v>
      </c>
      <c r="DT211">
        <v>405.0797857142857</v>
      </c>
      <c r="DU211">
        <v>424.5003571428571</v>
      </c>
      <c r="DV211">
        <v>5.865379642857143</v>
      </c>
      <c r="DW211">
        <v>416.9673214285714</v>
      </c>
      <c r="DX211">
        <v>17.74544642857143</v>
      </c>
      <c r="DY211">
        <v>2.141448214285714</v>
      </c>
      <c r="DZ211">
        <v>1.609471428571429</v>
      </c>
      <c r="EA211">
        <v>18.53088571428572</v>
      </c>
      <c r="EB211">
        <v>14.04976428571429</v>
      </c>
      <c r="EC211">
        <v>2000.0075</v>
      </c>
      <c r="ED211">
        <v>0.9800042499999998</v>
      </c>
      <c r="EE211">
        <v>0.01999545</v>
      </c>
      <c r="EF211">
        <v>0</v>
      </c>
      <c r="EG211">
        <v>692.49125</v>
      </c>
      <c r="EH211">
        <v>5.00097</v>
      </c>
      <c r="EI211">
        <v>13856.71785714286</v>
      </c>
      <c r="EJ211">
        <v>16707.66071428572</v>
      </c>
      <c r="EK211">
        <v>38.65157142857142</v>
      </c>
      <c r="EL211">
        <v>39.187</v>
      </c>
      <c r="EM211">
        <v>38.57549999999999</v>
      </c>
      <c r="EN211">
        <v>38.937</v>
      </c>
      <c r="EO211">
        <v>39.29428571428571</v>
      </c>
      <c r="EP211">
        <v>1955.117142857143</v>
      </c>
      <c r="EQ211">
        <v>39.89035714285716</v>
      </c>
      <c r="ER211">
        <v>0</v>
      </c>
      <c r="ES211">
        <v>1659118284.8</v>
      </c>
      <c r="ET211">
        <v>0</v>
      </c>
      <c r="EU211">
        <v>692.4848461538463</v>
      </c>
      <c r="EV211">
        <v>-0.3499487152746755</v>
      </c>
      <c r="EW211">
        <v>21.13162389256761</v>
      </c>
      <c r="EX211">
        <v>13856.53461538462</v>
      </c>
      <c r="EY211">
        <v>15</v>
      </c>
      <c r="EZ211">
        <v>0</v>
      </c>
      <c r="FA211" t="s">
        <v>419</v>
      </c>
      <c r="FB211">
        <v>1658962562</v>
      </c>
      <c r="FC211">
        <v>1658962559</v>
      </c>
      <c r="FD211">
        <v>0</v>
      </c>
      <c r="FE211">
        <v>0.025</v>
      </c>
      <c r="FF211">
        <v>-0.013</v>
      </c>
      <c r="FG211">
        <v>-1.97</v>
      </c>
      <c r="FH211">
        <v>-0.111</v>
      </c>
      <c r="FI211">
        <v>420</v>
      </c>
      <c r="FJ211">
        <v>18</v>
      </c>
      <c r="FK211">
        <v>0.6899999999999999</v>
      </c>
      <c r="FL211">
        <v>0.5</v>
      </c>
      <c r="FM211">
        <v>-22.1274125</v>
      </c>
      <c r="FN211">
        <v>25.53259249530954</v>
      </c>
      <c r="FO211">
        <v>3.247603087600723</v>
      </c>
      <c r="FP211">
        <v>0</v>
      </c>
      <c r="FQ211">
        <v>692.5417058823531</v>
      </c>
      <c r="FR211">
        <v>-0.8983346063381161</v>
      </c>
      <c r="FS211">
        <v>0.2838920185575668</v>
      </c>
      <c r="FT211">
        <v>1</v>
      </c>
      <c r="FU211">
        <v>5.858111</v>
      </c>
      <c r="FV211">
        <v>0.2031888180112426</v>
      </c>
      <c r="FW211">
        <v>0.02102639148784216</v>
      </c>
      <c r="FX211">
        <v>0</v>
      </c>
      <c r="FY211">
        <v>1</v>
      </c>
      <c r="FZ211">
        <v>3</v>
      </c>
      <c r="GA211" t="s">
        <v>426</v>
      </c>
      <c r="GB211">
        <v>2.98335</v>
      </c>
      <c r="GC211">
        <v>2.71566</v>
      </c>
      <c r="GD211">
        <v>0.09029719999999999</v>
      </c>
      <c r="GE211">
        <v>0.0910704</v>
      </c>
      <c r="GF211">
        <v>0.106528</v>
      </c>
      <c r="GG211">
        <v>0.08544359999999999</v>
      </c>
      <c r="GH211">
        <v>28796.3</v>
      </c>
      <c r="GI211">
        <v>28912.1</v>
      </c>
      <c r="GJ211">
        <v>29419.4</v>
      </c>
      <c r="GK211">
        <v>29417.3</v>
      </c>
      <c r="GL211">
        <v>34809.1</v>
      </c>
      <c r="GM211">
        <v>35767.6</v>
      </c>
      <c r="GN211">
        <v>41430.8</v>
      </c>
      <c r="GO211">
        <v>41918.8</v>
      </c>
      <c r="GP211">
        <v>1.92757</v>
      </c>
      <c r="GQ211">
        <v>1.90683</v>
      </c>
      <c r="GR211">
        <v>0.113301</v>
      </c>
      <c r="GS211">
        <v>0</v>
      </c>
      <c r="GT211">
        <v>25.3717</v>
      </c>
      <c r="GU211">
        <v>999.9</v>
      </c>
      <c r="GV211">
        <v>51.7</v>
      </c>
      <c r="GW211">
        <v>31.1</v>
      </c>
      <c r="GX211">
        <v>25.8645</v>
      </c>
      <c r="GY211">
        <v>63.6494</v>
      </c>
      <c r="GZ211">
        <v>33.6538</v>
      </c>
      <c r="HA211">
        <v>1</v>
      </c>
      <c r="HB211">
        <v>-0.0698679</v>
      </c>
      <c r="HC211">
        <v>0.365155</v>
      </c>
      <c r="HD211">
        <v>20.3309</v>
      </c>
      <c r="HE211">
        <v>5.21579</v>
      </c>
      <c r="HF211">
        <v>12.0099</v>
      </c>
      <c r="HG211">
        <v>4.9891</v>
      </c>
      <c r="HH211">
        <v>3.2885</v>
      </c>
      <c r="HI211">
        <v>9999</v>
      </c>
      <c r="HJ211">
        <v>9999</v>
      </c>
      <c r="HK211">
        <v>9999</v>
      </c>
      <c r="HL211">
        <v>173.9</v>
      </c>
      <c r="HM211">
        <v>1.86783</v>
      </c>
      <c r="HN211">
        <v>1.86682</v>
      </c>
      <c r="HO211">
        <v>1.8663</v>
      </c>
      <c r="HP211">
        <v>1.86618</v>
      </c>
      <c r="HQ211">
        <v>1.86802</v>
      </c>
      <c r="HR211">
        <v>1.87049</v>
      </c>
      <c r="HS211">
        <v>1.8692</v>
      </c>
      <c r="HT211">
        <v>1.87059</v>
      </c>
      <c r="HU211">
        <v>0</v>
      </c>
      <c r="HV211">
        <v>0</v>
      </c>
      <c r="HW211">
        <v>0</v>
      </c>
      <c r="HX211">
        <v>0</v>
      </c>
      <c r="HY211" t="s">
        <v>421</v>
      </c>
      <c r="HZ211" t="s">
        <v>422</v>
      </c>
      <c r="IA211" t="s">
        <v>423</v>
      </c>
      <c r="IB211" t="s">
        <v>423</v>
      </c>
      <c r="IC211" t="s">
        <v>423</v>
      </c>
      <c r="ID211" t="s">
        <v>423</v>
      </c>
      <c r="IE211">
        <v>0</v>
      </c>
      <c r="IF211">
        <v>100</v>
      </c>
      <c r="IG211">
        <v>100</v>
      </c>
      <c r="IH211">
        <v>-2.506</v>
      </c>
      <c r="II211">
        <v>-0.07779999999999999</v>
      </c>
      <c r="IJ211">
        <v>-1.577111384215205</v>
      </c>
      <c r="IK211">
        <v>-0.002609718516926934</v>
      </c>
      <c r="IL211">
        <v>7.477057286243006E-07</v>
      </c>
      <c r="IM211">
        <v>-2.446628426827821E-10</v>
      </c>
      <c r="IN211">
        <v>-0.2036813970316619</v>
      </c>
      <c r="IO211">
        <v>-0.007460779758470672</v>
      </c>
      <c r="IP211">
        <v>0.0009378809001863145</v>
      </c>
      <c r="IQ211">
        <v>-1.681860573090938E-05</v>
      </c>
      <c r="IR211">
        <v>18</v>
      </c>
      <c r="IS211">
        <v>2242</v>
      </c>
      <c r="IT211">
        <v>1</v>
      </c>
      <c r="IU211">
        <v>24</v>
      </c>
      <c r="IV211">
        <v>2595.4</v>
      </c>
      <c r="IW211">
        <v>2595.4</v>
      </c>
      <c r="IX211">
        <v>0.992432</v>
      </c>
      <c r="IY211">
        <v>2.22168</v>
      </c>
      <c r="IZ211">
        <v>1.39648</v>
      </c>
      <c r="JA211">
        <v>2.34375</v>
      </c>
      <c r="JB211">
        <v>1.49536</v>
      </c>
      <c r="JC211">
        <v>2.39136</v>
      </c>
      <c r="JD211">
        <v>37.6745</v>
      </c>
      <c r="JE211">
        <v>23.9824</v>
      </c>
      <c r="JF211">
        <v>18</v>
      </c>
      <c r="JG211">
        <v>499.279</v>
      </c>
      <c r="JH211">
        <v>442.083</v>
      </c>
      <c r="JI211">
        <v>25</v>
      </c>
      <c r="JJ211">
        <v>26.4734</v>
      </c>
      <c r="JK211">
        <v>30.0001</v>
      </c>
      <c r="JL211">
        <v>26.4437</v>
      </c>
      <c r="JM211">
        <v>26.3839</v>
      </c>
      <c r="JN211">
        <v>19.8227</v>
      </c>
      <c r="JO211">
        <v>32.1685</v>
      </c>
      <c r="JP211">
        <v>66.9774</v>
      </c>
      <c r="JQ211">
        <v>25</v>
      </c>
      <c r="JR211">
        <v>386.446</v>
      </c>
      <c r="JS211">
        <v>17.6141</v>
      </c>
      <c r="JT211">
        <v>100.592</v>
      </c>
      <c r="JU211">
        <v>100.676</v>
      </c>
    </row>
    <row r="212" spans="1:281">
      <c r="A212">
        <v>196</v>
      </c>
      <c r="B212">
        <v>1659118290</v>
      </c>
      <c r="C212">
        <v>5931.900000095367</v>
      </c>
      <c r="D212" t="s">
        <v>817</v>
      </c>
      <c r="E212" t="s">
        <v>818</v>
      </c>
      <c r="F212">
        <v>5</v>
      </c>
      <c r="G212" t="s">
        <v>812</v>
      </c>
      <c r="H212" t="s">
        <v>416</v>
      </c>
      <c r="I212">
        <v>1659118282.5</v>
      </c>
      <c r="J212">
        <f>(K212)/1000</f>
        <v>0</v>
      </c>
      <c r="K212">
        <f>IF(CZ212, AN212, AH212)</f>
        <v>0</v>
      </c>
      <c r="L212">
        <f>IF(CZ212, AI212, AG212)</f>
        <v>0</v>
      </c>
      <c r="M212">
        <f>DB212 - IF(AU212&gt;1, L212*CV212*100.0/(AW212*DP212), 0)</f>
        <v>0</v>
      </c>
      <c r="N212">
        <f>((T212-J212/2)*M212-L212)/(T212+J212/2)</f>
        <v>0</v>
      </c>
      <c r="O212">
        <f>N212*(DI212+DJ212)/1000.0</f>
        <v>0</v>
      </c>
      <c r="P212">
        <f>(DB212 - IF(AU212&gt;1, L212*CV212*100.0/(AW212*DP212), 0))*(DI212+DJ212)/1000.0</f>
        <v>0</v>
      </c>
      <c r="Q212">
        <f>2.0/((1/S212-1/R212)+SIGN(S212)*SQRT((1/S212-1/R212)*(1/S212-1/R212) + 4*CW212/((CW212+1)*(CW212+1))*(2*1/S212*1/R212-1/R212*1/R212)))</f>
        <v>0</v>
      </c>
      <c r="R212">
        <f>IF(LEFT(CX212,1)&lt;&gt;"0",IF(LEFT(CX212,1)="1",3.0,CY212),$D$5+$E$5*(DP212*DI212/($K$5*1000))+$F$5*(DP212*DI212/($K$5*1000))*MAX(MIN(CV212,$J$5),$I$5)*MAX(MIN(CV212,$J$5),$I$5)+$G$5*MAX(MIN(CV212,$J$5),$I$5)*(DP212*DI212/($K$5*1000))+$H$5*(DP212*DI212/($K$5*1000))*(DP212*DI212/($K$5*1000)))</f>
        <v>0</v>
      </c>
      <c r="S212">
        <f>J212*(1000-(1000*0.61365*exp(17.502*W212/(240.97+W212))/(DI212+DJ212)+DD212)/2)/(1000*0.61365*exp(17.502*W212/(240.97+W212))/(DI212+DJ212)-DD212)</f>
        <v>0</v>
      </c>
      <c r="T212">
        <f>1/((CW212+1)/(Q212/1.6)+1/(R212/1.37)) + CW212/((CW212+1)/(Q212/1.6) + CW212/(R212/1.37))</f>
        <v>0</v>
      </c>
      <c r="U212">
        <f>(CR212*CU212)</f>
        <v>0</v>
      </c>
      <c r="V212">
        <f>(DK212+(U212+2*0.95*5.67E-8*(((DK212+$B$7)+273)^4-(DK212+273)^4)-44100*J212)/(1.84*29.3*R212+8*0.95*5.67E-8*(DK212+273)^3))</f>
        <v>0</v>
      </c>
      <c r="W212">
        <f>($C$7*DL212+$D$7*DM212+$E$7*V212)</f>
        <v>0</v>
      </c>
      <c r="X212">
        <f>0.61365*exp(17.502*W212/(240.97+W212))</f>
        <v>0</v>
      </c>
      <c r="Y212">
        <f>(Z212/AA212*100)</f>
        <v>0</v>
      </c>
      <c r="Z212">
        <f>DD212*(DI212+DJ212)/1000</f>
        <v>0</v>
      </c>
      <c r="AA212">
        <f>0.61365*exp(17.502*DK212/(240.97+DK212))</f>
        <v>0</v>
      </c>
      <c r="AB212">
        <f>(X212-DD212*(DI212+DJ212)/1000)</f>
        <v>0</v>
      </c>
      <c r="AC212">
        <f>(-J212*44100)</f>
        <v>0</v>
      </c>
      <c r="AD212">
        <f>2*29.3*R212*0.92*(DK212-W212)</f>
        <v>0</v>
      </c>
      <c r="AE212">
        <f>2*0.95*5.67E-8*(((DK212+$B$7)+273)^4-(W212+273)^4)</f>
        <v>0</v>
      </c>
      <c r="AF212">
        <f>U212+AE212+AC212+AD212</f>
        <v>0</v>
      </c>
      <c r="AG212">
        <f>DH212*AU212*(DC212-DB212*(1000-AU212*DE212)/(1000-AU212*DD212))/(100*CV212)</f>
        <v>0</v>
      </c>
      <c r="AH212">
        <f>1000*DH212*AU212*(DD212-DE212)/(100*CV212*(1000-AU212*DD212))</f>
        <v>0</v>
      </c>
      <c r="AI212">
        <f>(AJ212 - AK212 - DI212*1E3/(8.314*(DK212+273.15)) * AM212/DH212 * AL212) * DH212/(100*CV212) * (1000 - DE212)/1000</f>
        <v>0</v>
      </c>
      <c r="AJ212">
        <v>405.3636634933113</v>
      </c>
      <c r="AK212">
        <v>393.2232060606059</v>
      </c>
      <c r="AL212">
        <v>-1.922917547391375</v>
      </c>
      <c r="AM212">
        <v>65.05149679079638</v>
      </c>
      <c r="AN212">
        <f>(AP212 - AO212 + DI212*1E3/(8.314*(DK212+273.15)) * AR212/DH212 * AQ212) * DH212/(100*CV212) * 1000/(1000 - AP212)</f>
        <v>0</v>
      </c>
      <c r="AO212">
        <v>17.70211112008085</v>
      </c>
      <c r="AP212">
        <v>23.58916303030303</v>
      </c>
      <c r="AQ212">
        <v>-0.0001017167775112482</v>
      </c>
      <c r="AR212">
        <v>88.7385490388201</v>
      </c>
      <c r="AS212">
        <v>9</v>
      </c>
      <c r="AT212">
        <v>2</v>
      </c>
      <c r="AU212">
        <f>IF(AS212*$H$13&gt;=AW212,1.0,(AW212/(AW212-AS212*$H$13)))</f>
        <v>0</v>
      </c>
      <c r="AV212">
        <f>(AU212-1)*100</f>
        <v>0</v>
      </c>
      <c r="AW212">
        <f>MAX(0,($B$13+$C$13*DP212)/(1+$D$13*DP212)*DI212/(DK212+273)*$E$13)</f>
        <v>0</v>
      </c>
      <c r="AX212" t="s">
        <v>417</v>
      </c>
      <c r="AY212" t="s">
        <v>417</v>
      </c>
      <c r="AZ212">
        <v>0</v>
      </c>
      <c r="BA212">
        <v>0</v>
      </c>
      <c r="BB212">
        <f>1-AZ212/BA212</f>
        <v>0</v>
      </c>
      <c r="BC212">
        <v>0</v>
      </c>
      <c r="BD212" t="s">
        <v>417</v>
      </c>
      <c r="BE212" t="s">
        <v>417</v>
      </c>
      <c r="BF212">
        <v>0</v>
      </c>
      <c r="BG212">
        <v>0</v>
      </c>
      <c r="BH212">
        <f>1-BF212/BG212</f>
        <v>0</v>
      </c>
      <c r="BI212">
        <v>0.5</v>
      </c>
      <c r="BJ212">
        <f>CS212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417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f>$B$11*DQ212+$C$11*DR212+$F$11*EC212*(1-EF212)</f>
        <v>0</v>
      </c>
      <c r="CS212">
        <f>CR212*CT212</f>
        <v>0</v>
      </c>
      <c r="CT212">
        <f>($B$11*$D$9+$C$11*$D$9+$F$11*((EP212+EH212)/MAX(EP212+EH212+EQ212, 0.1)*$I$9+EQ212/MAX(EP212+EH212+EQ212, 0.1)*$J$9))/($B$11+$C$11+$F$11)</f>
        <v>0</v>
      </c>
      <c r="CU212">
        <f>($B$11*$K$9+$C$11*$K$9+$F$11*((EP212+EH212)/MAX(EP212+EH212+EQ212, 0.1)*$P$9+EQ212/MAX(EP212+EH212+EQ212, 0.1)*$Q$9))/($B$11+$C$11+$F$11)</f>
        <v>0</v>
      </c>
      <c r="CV212">
        <v>6</v>
      </c>
      <c r="CW212">
        <v>0.5</v>
      </c>
      <c r="CX212" t="s">
        <v>418</v>
      </c>
      <c r="CY212">
        <v>2</v>
      </c>
      <c r="CZ212" t="b">
        <v>1</v>
      </c>
      <c r="DA212">
        <v>1659118282.5</v>
      </c>
      <c r="DB212">
        <v>392.7718148148147</v>
      </c>
      <c r="DC212">
        <v>409.2132222222222</v>
      </c>
      <c r="DD212">
        <v>23.60191851851852</v>
      </c>
      <c r="DE212">
        <v>17.71861481481481</v>
      </c>
      <c r="DF212">
        <v>395.2787777777777</v>
      </c>
      <c r="DG212">
        <v>23.6796888888889</v>
      </c>
      <c r="DH212">
        <v>500.0453333333332</v>
      </c>
      <c r="DI212">
        <v>90.6963962962963</v>
      </c>
      <c r="DJ212">
        <v>0.1000010740740741</v>
      </c>
      <c r="DK212">
        <v>27.24094814814815</v>
      </c>
      <c r="DL212">
        <v>27.23652222222222</v>
      </c>
      <c r="DM212">
        <v>999.9000000000001</v>
      </c>
      <c r="DN212">
        <v>0</v>
      </c>
      <c r="DO212">
        <v>0</v>
      </c>
      <c r="DP212">
        <v>9993.287407407408</v>
      </c>
      <c r="DQ212">
        <v>0</v>
      </c>
      <c r="DR212">
        <v>8.402249259259259</v>
      </c>
      <c r="DS212">
        <v>-16.44147296296296</v>
      </c>
      <c r="DT212">
        <v>402.2660740740741</v>
      </c>
      <c r="DU212">
        <v>416.5948888888889</v>
      </c>
      <c r="DV212">
        <v>5.883297037037037</v>
      </c>
      <c r="DW212">
        <v>409.2132222222222</v>
      </c>
      <c r="DX212">
        <v>17.71861481481481</v>
      </c>
      <c r="DY212">
        <v>2.140609629629629</v>
      </c>
      <c r="DZ212">
        <v>1.607014814814815</v>
      </c>
      <c r="EA212">
        <v>18.52461851851852</v>
      </c>
      <c r="EB212">
        <v>14.02622222222222</v>
      </c>
      <c r="EC212">
        <v>1999.998518518518</v>
      </c>
      <c r="ED212">
        <v>0.9800041111111111</v>
      </c>
      <c r="EE212">
        <v>0.01999558888888889</v>
      </c>
      <c r="EF212">
        <v>0</v>
      </c>
      <c r="EG212">
        <v>692.4722592592593</v>
      </c>
      <c r="EH212">
        <v>5.00097</v>
      </c>
      <c r="EI212">
        <v>13858</v>
      </c>
      <c r="EJ212">
        <v>16707.58888888889</v>
      </c>
      <c r="EK212">
        <v>38.64566666666666</v>
      </c>
      <c r="EL212">
        <v>39.187</v>
      </c>
      <c r="EM212">
        <v>38.57599999999999</v>
      </c>
      <c r="EN212">
        <v>38.937</v>
      </c>
      <c r="EO212">
        <v>39.29592592592593</v>
      </c>
      <c r="EP212">
        <v>1955.108148148148</v>
      </c>
      <c r="EQ212">
        <v>39.89037037037038</v>
      </c>
      <c r="ER212">
        <v>0</v>
      </c>
      <c r="ES212">
        <v>1659118290.2</v>
      </c>
      <c r="ET212">
        <v>0</v>
      </c>
      <c r="EU212">
        <v>692.4390400000001</v>
      </c>
      <c r="EV212">
        <v>0.3583846247490203</v>
      </c>
      <c r="EW212">
        <v>11.56923077960297</v>
      </c>
      <c r="EX212">
        <v>13857.768</v>
      </c>
      <c r="EY212">
        <v>15</v>
      </c>
      <c r="EZ212">
        <v>0</v>
      </c>
      <c r="FA212" t="s">
        <v>419</v>
      </c>
      <c r="FB212">
        <v>1658962562</v>
      </c>
      <c r="FC212">
        <v>1658962559</v>
      </c>
      <c r="FD212">
        <v>0</v>
      </c>
      <c r="FE212">
        <v>0.025</v>
      </c>
      <c r="FF212">
        <v>-0.013</v>
      </c>
      <c r="FG212">
        <v>-1.97</v>
      </c>
      <c r="FH212">
        <v>-0.111</v>
      </c>
      <c r="FI212">
        <v>420</v>
      </c>
      <c r="FJ212">
        <v>18</v>
      </c>
      <c r="FK212">
        <v>0.6899999999999999</v>
      </c>
      <c r="FL212">
        <v>0.5</v>
      </c>
      <c r="FM212">
        <v>-19.06636902439024</v>
      </c>
      <c r="FN212">
        <v>54.42699324041814</v>
      </c>
      <c r="FO212">
        <v>5.865191599678608</v>
      </c>
      <c r="FP212">
        <v>0</v>
      </c>
      <c r="FQ212">
        <v>692.4850882352941</v>
      </c>
      <c r="FR212">
        <v>-0.2398319315686537</v>
      </c>
      <c r="FS212">
        <v>0.2693280710612852</v>
      </c>
      <c r="FT212">
        <v>1</v>
      </c>
      <c r="FU212">
        <v>5.870225365853658</v>
      </c>
      <c r="FV212">
        <v>0.1887165156794319</v>
      </c>
      <c r="FW212">
        <v>0.02024305880404932</v>
      </c>
      <c r="FX212">
        <v>0</v>
      </c>
      <c r="FY212">
        <v>1</v>
      </c>
      <c r="FZ212">
        <v>3</v>
      </c>
      <c r="GA212" t="s">
        <v>426</v>
      </c>
      <c r="GB212">
        <v>2.9832</v>
      </c>
      <c r="GC212">
        <v>2.71536</v>
      </c>
      <c r="GD212">
        <v>0.08867269999999999</v>
      </c>
      <c r="GE212">
        <v>0.0884852</v>
      </c>
      <c r="GF212">
        <v>0.106497</v>
      </c>
      <c r="GG212">
        <v>0.085366</v>
      </c>
      <c r="GH212">
        <v>28847.1</v>
      </c>
      <c r="GI212">
        <v>28993.9</v>
      </c>
      <c r="GJ212">
        <v>29418.8</v>
      </c>
      <c r="GK212">
        <v>29416.9</v>
      </c>
      <c r="GL212">
        <v>34809.4</v>
      </c>
      <c r="GM212">
        <v>35770.4</v>
      </c>
      <c r="GN212">
        <v>41429.8</v>
      </c>
      <c r="GO212">
        <v>41918.5</v>
      </c>
      <c r="GP212">
        <v>1.9278</v>
      </c>
      <c r="GQ212">
        <v>1.90635</v>
      </c>
      <c r="GR212">
        <v>0.114985</v>
      </c>
      <c r="GS212">
        <v>0</v>
      </c>
      <c r="GT212">
        <v>25.3738</v>
      </c>
      <c r="GU212">
        <v>999.9</v>
      </c>
      <c r="GV212">
        <v>51.6</v>
      </c>
      <c r="GW212">
        <v>31.1</v>
      </c>
      <c r="GX212">
        <v>25.814</v>
      </c>
      <c r="GY212">
        <v>63.5694</v>
      </c>
      <c r="GZ212">
        <v>34.2147</v>
      </c>
      <c r="HA212">
        <v>1</v>
      </c>
      <c r="HB212">
        <v>-0.0696316</v>
      </c>
      <c r="HC212">
        <v>0.365441</v>
      </c>
      <c r="HD212">
        <v>20.3309</v>
      </c>
      <c r="HE212">
        <v>5.21549</v>
      </c>
      <c r="HF212">
        <v>12.0099</v>
      </c>
      <c r="HG212">
        <v>4.98855</v>
      </c>
      <c r="HH212">
        <v>3.28842</v>
      </c>
      <c r="HI212">
        <v>9999</v>
      </c>
      <c r="HJ212">
        <v>9999</v>
      </c>
      <c r="HK212">
        <v>9999</v>
      </c>
      <c r="HL212">
        <v>173.9</v>
      </c>
      <c r="HM212">
        <v>1.86783</v>
      </c>
      <c r="HN212">
        <v>1.86681</v>
      </c>
      <c r="HO212">
        <v>1.8663</v>
      </c>
      <c r="HP212">
        <v>1.86617</v>
      </c>
      <c r="HQ212">
        <v>1.86802</v>
      </c>
      <c r="HR212">
        <v>1.87051</v>
      </c>
      <c r="HS212">
        <v>1.8692</v>
      </c>
      <c r="HT212">
        <v>1.8706</v>
      </c>
      <c r="HU212">
        <v>0</v>
      </c>
      <c r="HV212">
        <v>0</v>
      </c>
      <c r="HW212">
        <v>0</v>
      </c>
      <c r="HX212">
        <v>0</v>
      </c>
      <c r="HY212" t="s">
        <v>421</v>
      </c>
      <c r="HZ212" t="s">
        <v>422</v>
      </c>
      <c r="IA212" t="s">
        <v>423</v>
      </c>
      <c r="IB212" t="s">
        <v>423</v>
      </c>
      <c r="IC212" t="s">
        <v>423</v>
      </c>
      <c r="ID212" t="s">
        <v>423</v>
      </c>
      <c r="IE212">
        <v>0</v>
      </c>
      <c r="IF212">
        <v>100</v>
      </c>
      <c r="IG212">
        <v>100</v>
      </c>
      <c r="IH212">
        <v>-2.486</v>
      </c>
      <c r="II212">
        <v>-0.0779</v>
      </c>
      <c r="IJ212">
        <v>-1.577111384215205</v>
      </c>
      <c r="IK212">
        <v>-0.002609718516926934</v>
      </c>
      <c r="IL212">
        <v>7.477057286243006E-07</v>
      </c>
      <c r="IM212">
        <v>-2.446628426827821E-10</v>
      </c>
      <c r="IN212">
        <v>-0.2036813970316619</v>
      </c>
      <c r="IO212">
        <v>-0.007460779758470672</v>
      </c>
      <c r="IP212">
        <v>0.0009378809001863145</v>
      </c>
      <c r="IQ212">
        <v>-1.681860573090938E-05</v>
      </c>
      <c r="IR212">
        <v>18</v>
      </c>
      <c r="IS212">
        <v>2242</v>
      </c>
      <c r="IT212">
        <v>1</v>
      </c>
      <c r="IU212">
        <v>24</v>
      </c>
      <c r="IV212">
        <v>2595.5</v>
      </c>
      <c r="IW212">
        <v>2595.5</v>
      </c>
      <c r="IX212">
        <v>0.958252</v>
      </c>
      <c r="IY212">
        <v>2.22778</v>
      </c>
      <c r="IZ212">
        <v>1.39648</v>
      </c>
      <c r="JA212">
        <v>2.34497</v>
      </c>
      <c r="JB212">
        <v>1.49536</v>
      </c>
      <c r="JC212">
        <v>2.33765</v>
      </c>
      <c r="JD212">
        <v>37.6745</v>
      </c>
      <c r="JE212">
        <v>23.9824</v>
      </c>
      <c r="JF212">
        <v>18</v>
      </c>
      <c r="JG212">
        <v>499.422</v>
      </c>
      <c r="JH212">
        <v>441.795</v>
      </c>
      <c r="JI212">
        <v>25</v>
      </c>
      <c r="JJ212">
        <v>26.4734</v>
      </c>
      <c r="JK212">
        <v>30</v>
      </c>
      <c r="JL212">
        <v>26.4437</v>
      </c>
      <c r="JM212">
        <v>26.3839</v>
      </c>
      <c r="JN212">
        <v>19.1301</v>
      </c>
      <c r="JO212">
        <v>32.4571</v>
      </c>
      <c r="JP212">
        <v>66.9774</v>
      </c>
      <c r="JQ212">
        <v>25</v>
      </c>
      <c r="JR212">
        <v>366.411</v>
      </c>
      <c r="JS212">
        <v>17.5871</v>
      </c>
      <c r="JT212">
        <v>100.59</v>
      </c>
      <c r="JU212">
        <v>100.675</v>
      </c>
    </row>
    <row r="213" spans="1:281">
      <c r="A213">
        <v>197</v>
      </c>
      <c r="B213">
        <v>1659118295</v>
      </c>
      <c r="C213">
        <v>5936.900000095367</v>
      </c>
      <c r="D213" t="s">
        <v>819</v>
      </c>
      <c r="E213" t="s">
        <v>820</v>
      </c>
      <c r="F213">
        <v>5</v>
      </c>
      <c r="G213" t="s">
        <v>812</v>
      </c>
      <c r="H213" t="s">
        <v>416</v>
      </c>
      <c r="I213">
        <v>1659118287.214286</v>
      </c>
      <c r="J213">
        <f>(K213)/1000</f>
        <v>0</v>
      </c>
      <c r="K213">
        <f>IF(CZ213, AN213, AH213)</f>
        <v>0</v>
      </c>
      <c r="L213">
        <f>IF(CZ213, AI213, AG213)</f>
        <v>0</v>
      </c>
      <c r="M213">
        <f>DB213 - IF(AU213&gt;1, L213*CV213*100.0/(AW213*DP213), 0)</f>
        <v>0</v>
      </c>
      <c r="N213">
        <f>((T213-J213/2)*M213-L213)/(T213+J213/2)</f>
        <v>0</v>
      </c>
      <c r="O213">
        <f>N213*(DI213+DJ213)/1000.0</f>
        <v>0</v>
      </c>
      <c r="P213">
        <f>(DB213 - IF(AU213&gt;1, L213*CV213*100.0/(AW213*DP213), 0))*(DI213+DJ213)/1000.0</f>
        <v>0</v>
      </c>
      <c r="Q213">
        <f>2.0/((1/S213-1/R213)+SIGN(S213)*SQRT((1/S213-1/R213)*(1/S213-1/R213) + 4*CW213/((CW213+1)*(CW213+1))*(2*1/S213*1/R213-1/R213*1/R213)))</f>
        <v>0</v>
      </c>
      <c r="R213">
        <f>IF(LEFT(CX213,1)&lt;&gt;"0",IF(LEFT(CX213,1)="1",3.0,CY213),$D$5+$E$5*(DP213*DI213/($K$5*1000))+$F$5*(DP213*DI213/($K$5*1000))*MAX(MIN(CV213,$J$5),$I$5)*MAX(MIN(CV213,$J$5),$I$5)+$G$5*MAX(MIN(CV213,$J$5),$I$5)*(DP213*DI213/($K$5*1000))+$H$5*(DP213*DI213/($K$5*1000))*(DP213*DI213/($K$5*1000)))</f>
        <v>0</v>
      </c>
      <c r="S213">
        <f>J213*(1000-(1000*0.61365*exp(17.502*W213/(240.97+W213))/(DI213+DJ213)+DD213)/2)/(1000*0.61365*exp(17.502*W213/(240.97+W213))/(DI213+DJ213)-DD213)</f>
        <v>0</v>
      </c>
      <c r="T213">
        <f>1/((CW213+1)/(Q213/1.6)+1/(R213/1.37)) + CW213/((CW213+1)/(Q213/1.6) + CW213/(R213/1.37))</f>
        <v>0</v>
      </c>
      <c r="U213">
        <f>(CR213*CU213)</f>
        <v>0</v>
      </c>
      <c r="V213">
        <f>(DK213+(U213+2*0.95*5.67E-8*(((DK213+$B$7)+273)^4-(DK213+273)^4)-44100*J213)/(1.84*29.3*R213+8*0.95*5.67E-8*(DK213+273)^3))</f>
        <v>0</v>
      </c>
      <c r="W213">
        <f>($C$7*DL213+$D$7*DM213+$E$7*V213)</f>
        <v>0</v>
      </c>
      <c r="X213">
        <f>0.61365*exp(17.502*W213/(240.97+W213))</f>
        <v>0</v>
      </c>
      <c r="Y213">
        <f>(Z213/AA213*100)</f>
        <v>0</v>
      </c>
      <c r="Z213">
        <f>DD213*(DI213+DJ213)/1000</f>
        <v>0</v>
      </c>
      <c r="AA213">
        <f>0.61365*exp(17.502*DK213/(240.97+DK213))</f>
        <v>0</v>
      </c>
      <c r="AB213">
        <f>(X213-DD213*(DI213+DJ213)/1000)</f>
        <v>0</v>
      </c>
      <c r="AC213">
        <f>(-J213*44100)</f>
        <v>0</v>
      </c>
      <c r="AD213">
        <f>2*29.3*R213*0.92*(DK213-W213)</f>
        <v>0</v>
      </c>
      <c r="AE213">
        <f>2*0.95*5.67E-8*(((DK213+$B$7)+273)^4-(W213+273)^4)</f>
        <v>0</v>
      </c>
      <c r="AF213">
        <f>U213+AE213+AC213+AD213</f>
        <v>0</v>
      </c>
      <c r="AG213">
        <f>DH213*AU213*(DC213-DB213*(1000-AU213*DE213)/(1000-AU213*DD213))/(100*CV213)</f>
        <v>0</v>
      </c>
      <c r="AH213">
        <f>1000*DH213*AU213*(DD213-DE213)/(100*CV213*(1000-AU213*DD213))</f>
        <v>0</v>
      </c>
      <c r="AI213">
        <f>(AJ213 - AK213 - DI213*1E3/(8.314*(DK213+273.15)) * AM213/DH213 * AL213) * DH213/(100*CV213) * (1000 - DE213)/1000</f>
        <v>0</v>
      </c>
      <c r="AJ213">
        <v>389.4634324159333</v>
      </c>
      <c r="AK213">
        <v>380.8403272727271</v>
      </c>
      <c r="AL213">
        <v>-2.564305808755418</v>
      </c>
      <c r="AM213">
        <v>65.05149679079638</v>
      </c>
      <c r="AN213">
        <f>(AP213 - AO213 + DI213*1E3/(8.314*(DK213+273.15)) * AR213/DH213 * AQ213) * DH213/(100*CV213) * 1000/(1000 - AP213)</f>
        <v>0</v>
      </c>
      <c r="AO213">
        <v>17.6671413944222</v>
      </c>
      <c r="AP213">
        <v>23.57547636363636</v>
      </c>
      <c r="AQ213">
        <v>-4.375311020446211E-05</v>
      </c>
      <c r="AR213">
        <v>88.7385490388201</v>
      </c>
      <c r="AS213">
        <v>9</v>
      </c>
      <c r="AT213">
        <v>2</v>
      </c>
      <c r="AU213">
        <f>IF(AS213*$H$13&gt;=AW213,1.0,(AW213/(AW213-AS213*$H$13)))</f>
        <v>0</v>
      </c>
      <c r="AV213">
        <f>(AU213-1)*100</f>
        <v>0</v>
      </c>
      <c r="AW213">
        <f>MAX(0,($B$13+$C$13*DP213)/(1+$D$13*DP213)*DI213/(DK213+273)*$E$13)</f>
        <v>0</v>
      </c>
      <c r="AX213" t="s">
        <v>417</v>
      </c>
      <c r="AY213" t="s">
        <v>417</v>
      </c>
      <c r="AZ213">
        <v>0</v>
      </c>
      <c r="BA213">
        <v>0</v>
      </c>
      <c r="BB213">
        <f>1-AZ213/BA213</f>
        <v>0</v>
      </c>
      <c r="BC213">
        <v>0</v>
      </c>
      <c r="BD213" t="s">
        <v>417</v>
      </c>
      <c r="BE213" t="s">
        <v>417</v>
      </c>
      <c r="BF213">
        <v>0</v>
      </c>
      <c r="BG213">
        <v>0</v>
      </c>
      <c r="BH213">
        <f>1-BF213/BG213</f>
        <v>0</v>
      </c>
      <c r="BI213">
        <v>0.5</v>
      </c>
      <c r="BJ213">
        <f>CS213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417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f>$B$11*DQ213+$C$11*DR213+$F$11*EC213*(1-EF213)</f>
        <v>0</v>
      </c>
      <c r="CS213">
        <f>CR213*CT213</f>
        <v>0</v>
      </c>
      <c r="CT213">
        <f>($B$11*$D$9+$C$11*$D$9+$F$11*((EP213+EH213)/MAX(EP213+EH213+EQ213, 0.1)*$I$9+EQ213/MAX(EP213+EH213+EQ213, 0.1)*$J$9))/($B$11+$C$11+$F$11)</f>
        <v>0</v>
      </c>
      <c r="CU213">
        <f>($B$11*$K$9+$C$11*$K$9+$F$11*((EP213+EH213)/MAX(EP213+EH213+EQ213, 0.1)*$P$9+EQ213/MAX(EP213+EH213+EQ213, 0.1)*$Q$9))/($B$11+$C$11+$F$11)</f>
        <v>0</v>
      </c>
      <c r="CV213">
        <v>6</v>
      </c>
      <c r="CW213">
        <v>0.5</v>
      </c>
      <c r="CX213" t="s">
        <v>418</v>
      </c>
      <c r="CY213">
        <v>2</v>
      </c>
      <c r="CZ213" t="b">
        <v>1</v>
      </c>
      <c r="DA213">
        <v>1659118287.214286</v>
      </c>
      <c r="DB213">
        <v>386.7576071428571</v>
      </c>
      <c r="DC213">
        <v>397.2406428571429</v>
      </c>
      <c r="DD213">
        <v>23.59288571428572</v>
      </c>
      <c r="DE213">
        <v>17.68911785714286</v>
      </c>
      <c r="DF213">
        <v>389.2516785714287</v>
      </c>
      <c r="DG213">
        <v>23.67073214285715</v>
      </c>
      <c r="DH213">
        <v>500.0435000000001</v>
      </c>
      <c r="DI213">
        <v>90.69554285714287</v>
      </c>
      <c r="DJ213">
        <v>0.1000039714285714</v>
      </c>
      <c r="DK213">
        <v>27.24211071428571</v>
      </c>
      <c r="DL213">
        <v>27.23713571428572</v>
      </c>
      <c r="DM213">
        <v>999.9000000000002</v>
      </c>
      <c r="DN213">
        <v>0</v>
      </c>
      <c r="DO213">
        <v>0</v>
      </c>
      <c r="DP213">
        <v>9988.884642857143</v>
      </c>
      <c r="DQ213">
        <v>0</v>
      </c>
      <c r="DR213">
        <v>8.403029999999999</v>
      </c>
      <c r="DS213">
        <v>-10.48313571428571</v>
      </c>
      <c r="DT213">
        <v>396.1028571428571</v>
      </c>
      <c r="DU213">
        <v>404.3945</v>
      </c>
      <c r="DV213">
        <v>5.903764999999999</v>
      </c>
      <c r="DW213">
        <v>397.2406428571429</v>
      </c>
      <c r="DX213">
        <v>17.68911785714286</v>
      </c>
      <c r="DY213">
        <v>2.139770357142857</v>
      </c>
      <c r="DZ213">
        <v>1.604324285714286</v>
      </c>
      <c r="EA213">
        <v>18.51836071428571</v>
      </c>
      <c r="EB213">
        <v>14.00036785714286</v>
      </c>
      <c r="EC213">
        <v>1999.991071428571</v>
      </c>
      <c r="ED213">
        <v>0.9800039285714285</v>
      </c>
      <c r="EE213">
        <v>0.01999577142857143</v>
      </c>
      <c r="EF213">
        <v>0</v>
      </c>
      <c r="EG213">
        <v>692.4399285714287</v>
      </c>
      <c r="EH213">
        <v>5.00097</v>
      </c>
      <c r="EI213">
        <v>13856.48214285714</v>
      </c>
      <c r="EJ213">
        <v>16707.52857142857</v>
      </c>
      <c r="EK213">
        <v>38.63607142857143</v>
      </c>
      <c r="EL213">
        <v>39.187</v>
      </c>
      <c r="EM213">
        <v>38.57999999999999</v>
      </c>
      <c r="EN213">
        <v>38.937</v>
      </c>
      <c r="EO213">
        <v>39.30535714285714</v>
      </c>
      <c r="EP213">
        <v>1955.100714285714</v>
      </c>
      <c r="EQ213">
        <v>39.89035714285716</v>
      </c>
      <c r="ER213">
        <v>0</v>
      </c>
      <c r="ES213">
        <v>1659118295</v>
      </c>
      <c r="ET213">
        <v>0</v>
      </c>
      <c r="EU213">
        <v>692.4055599999999</v>
      </c>
      <c r="EV213">
        <v>-1.920692307120124</v>
      </c>
      <c r="EW213">
        <v>-49.42307677029264</v>
      </c>
      <c r="EX213">
        <v>13856.108</v>
      </c>
      <c r="EY213">
        <v>15</v>
      </c>
      <c r="EZ213">
        <v>0</v>
      </c>
      <c r="FA213" t="s">
        <v>419</v>
      </c>
      <c r="FB213">
        <v>1658962562</v>
      </c>
      <c r="FC213">
        <v>1658962559</v>
      </c>
      <c r="FD213">
        <v>0</v>
      </c>
      <c r="FE213">
        <v>0.025</v>
      </c>
      <c r="FF213">
        <v>-0.013</v>
      </c>
      <c r="FG213">
        <v>-1.97</v>
      </c>
      <c r="FH213">
        <v>-0.111</v>
      </c>
      <c r="FI213">
        <v>420</v>
      </c>
      <c r="FJ213">
        <v>18</v>
      </c>
      <c r="FK213">
        <v>0.6899999999999999</v>
      </c>
      <c r="FL213">
        <v>0.5</v>
      </c>
      <c r="FM213">
        <v>-14.44724463414634</v>
      </c>
      <c r="FN213">
        <v>74.83784947735198</v>
      </c>
      <c r="FO213">
        <v>7.481485266789333</v>
      </c>
      <c r="FP213">
        <v>0</v>
      </c>
      <c r="FQ213">
        <v>692.4014411764707</v>
      </c>
      <c r="FR213">
        <v>-0.2566997691615576</v>
      </c>
      <c r="FS213">
        <v>0.2645763751821044</v>
      </c>
      <c r="FT213">
        <v>1</v>
      </c>
      <c r="FU213">
        <v>5.890263902439025</v>
      </c>
      <c r="FV213">
        <v>0.2302710104529629</v>
      </c>
      <c r="FW213">
        <v>0.02704012590875298</v>
      </c>
      <c r="FX213">
        <v>0</v>
      </c>
      <c r="FY213">
        <v>1</v>
      </c>
      <c r="FZ213">
        <v>3</v>
      </c>
      <c r="GA213" t="s">
        <v>426</v>
      </c>
      <c r="GB213">
        <v>2.98327</v>
      </c>
      <c r="GC213">
        <v>2.71565</v>
      </c>
      <c r="GD213">
        <v>0.08645360000000001</v>
      </c>
      <c r="GE213">
        <v>0.0856053</v>
      </c>
      <c r="GF213">
        <v>0.106446</v>
      </c>
      <c r="GG213">
        <v>0.0849197</v>
      </c>
      <c r="GH213">
        <v>28917.4</v>
      </c>
      <c r="GI213">
        <v>29085.5</v>
      </c>
      <c r="GJ213">
        <v>29418.9</v>
      </c>
      <c r="GK213">
        <v>29416.8</v>
      </c>
      <c r="GL213">
        <v>34811.6</v>
      </c>
      <c r="GM213">
        <v>35787.9</v>
      </c>
      <c r="GN213">
        <v>41430</v>
      </c>
      <c r="GO213">
        <v>41918.3</v>
      </c>
      <c r="GP213">
        <v>1.9275</v>
      </c>
      <c r="GQ213">
        <v>1.90593</v>
      </c>
      <c r="GR213">
        <v>0.11367</v>
      </c>
      <c r="GS213">
        <v>0</v>
      </c>
      <c r="GT213">
        <v>25.3757</v>
      </c>
      <c r="GU213">
        <v>999.9</v>
      </c>
      <c r="GV213">
        <v>51.6</v>
      </c>
      <c r="GW213">
        <v>31.1</v>
      </c>
      <c r="GX213">
        <v>25.8138</v>
      </c>
      <c r="GY213">
        <v>63.7294</v>
      </c>
      <c r="GZ213">
        <v>33.75</v>
      </c>
      <c r="HA213">
        <v>1</v>
      </c>
      <c r="HB213">
        <v>-0.0693674</v>
      </c>
      <c r="HC213">
        <v>0.364442</v>
      </c>
      <c r="HD213">
        <v>20.3308</v>
      </c>
      <c r="HE213">
        <v>5.21519</v>
      </c>
      <c r="HF213">
        <v>12.0099</v>
      </c>
      <c r="HG213">
        <v>4.98865</v>
      </c>
      <c r="HH213">
        <v>3.28848</v>
      </c>
      <c r="HI213">
        <v>9999</v>
      </c>
      <c r="HJ213">
        <v>9999</v>
      </c>
      <c r="HK213">
        <v>9999</v>
      </c>
      <c r="HL213">
        <v>173.9</v>
      </c>
      <c r="HM213">
        <v>1.86783</v>
      </c>
      <c r="HN213">
        <v>1.86679</v>
      </c>
      <c r="HO213">
        <v>1.8663</v>
      </c>
      <c r="HP213">
        <v>1.86619</v>
      </c>
      <c r="HQ213">
        <v>1.86803</v>
      </c>
      <c r="HR213">
        <v>1.87051</v>
      </c>
      <c r="HS213">
        <v>1.8692</v>
      </c>
      <c r="HT213">
        <v>1.87059</v>
      </c>
      <c r="HU213">
        <v>0</v>
      </c>
      <c r="HV213">
        <v>0</v>
      </c>
      <c r="HW213">
        <v>0</v>
      </c>
      <c r="HX213">
        <v>0</v>
      </c>
      <c r="HY213" t="s">
        <v>421</v>
      </c>
      <c r="HZ213" t="s">
        <v>422</v>
      </c>
      <c r="IA213" t="s">
        <v>423</v>
      </c>
      <c r="IB213" t="s">
        <v>423</v>
      </c>
      <c r="IC213" t="s">
        <v>423</v>
      </c>
      <c r="ID213" t="s">
        <v>423</v>
      </c>
      <c r="IE213">
        <v>0</v>
      </c>
      <c r="IF213">
        <v>100</v>
      </c>
      <c r="IG213">
        <v>100</v>
      </c>
      <c r="IH213">
        <v>-2.459</v>
      </c>
      <c r="II213">
        <v>-0.078</v>
      </c>
      <c r="IJ213">
        <v>-1.577111384215205</v>
      </c>
      <c r="IK213">
        <v>-0.002609718516926934</v>
      </c>
      <c r="IL213">
        <v>7.477057286243006E-07</v>
      </c>
      <c r="IM213">
        <v>-2.446628426827821E-10</v>
      </c>
      <c r="IN213">
        <v>-0.2036813970316619</v>
      </c>
      <c r="IO213">
        <v>-0.007460779758470672</v>
      </c>
      <c r="IP213">
        <v>0.0009378809001863145</v>
      </c>
      <c r="IQ213">
        <v>-1.681860573090938E-05</v>
      </c>
      <c r="IR213">
        <v>18</v>
      </c>
      <c r="IS213">
        <v>2242</v>
      </c>
      <c r="IT213">
        <v>1</v>
      </c>
      <c r="IU213">
        <v>24</v>
      </c>
      <c r="IV213">
        <v>2595.6</v>
      </c>
      <c r="IW213">
        <v>2595.6</v>
      </c>
      <c r="IX213">
        <v>0.925293</v>
      </c>
      <c r="IY213">
        <v>2.229</v>
      </c>
      <c r="IZ213">
        <v>1.39648</v>
      </c>
      <c r="JA213">
        <v>2.34375</v>
      </c>
      <c r="JB213">
        <v>1.49536</v>
      </c>
      <c r="JC213">
        <v>2.39746</v>
      </c>
      <c r="JD213">
        <v>37.6745</v>
      </c>
      <c r="JE213">
        <v>23.9824</v>
      </c>
      <c r="JF213">
        <v>18</v>
      </c>
      <c r="JG213">
        <v>499.232</v>
      </c>
      <c r="JH213">
        <v>441.538</v>
      </c>
      <c r="JI213">
        <v>24.9998</v>
      </c>
      <c r="JJ213">
        <v>26.4734</v>
      </c>
      <c r="JK213">
        <v>30.0002</v>
      </c>
      <c r="JL213">
        <v>26.4437</v>
      </c>
      <c r="JM213">
        <v>26.3839</v>
      </c>
      <c r="JN213">
        <v>18.5005</v>
      </c>
      <c r="JO213">
        <v>32.4571</v>
      </c>
      <c r="JP213">
        <v>66.59099999999999</v>
      </c>
      <c r="JQ213">
        <v>25</v>
      </c>
      <c r="JR213">
        <v>353.054</v>
      </c>
      <c r="JS213">
        <v>17.5807</v>
      </c>
      <c r="JT213">
        <v>100.59</v>
      </c>
      <c r="JU213">
        <v>100.675</v>
      </c>
    </row>
    <row r="214" spans="1:281">
      <c r="A214">
        <v>198</v>
      </c>
      <c r="B214">
        <v>1659118300</v>
      </c>
      <c r="C214">
        <v>5941.900000095367</v>
      </c>
      <c r="D214" t="s">
        <v>821</v>
      </c>
      <c r="E214" t="s">
        <v>822</v>
      </c>
      <c r="F214">
        <v>5</v>
      </c>
      <c r="G214" t="s">
        <v>812</v>
      </c>
      <c r="H214" t="s">
        <v>416</v>
      </c>
      <c r="I214">
        <v>1659118292.5</v>
      </c>
      <c r="J214">
        <f>(K214)/1000</f>
        <v>0</v>
      </c>
      <c r="K214">
        <f>IF(CZ214, AN214, AH214)</f>
        <v>0</v>
      </c>
      <c r="L214">
        <f>IF(CZ214, AI214, AG214)</f>
        <v>0</v>
      </c>
      <c r="M214">
        <f>DB214 - IF(AU214&gt;1, L214*CV214*100.0/(AW214*DP214), 0)</f>
        <v>0</v>
      </c>
      <c r="N214">
        <f>((T214-J214/2)*M214-L214)/(T214+J214/2)</f>
        <v>0</v>
      </c>
      <c r="O214">
        <f>N214*(DI214+DJ214)/1000.0</f>
        <v>0</v>
      </c>
      <c r="P214">
        <f>(DB214 - IF(AU214&gt;1, L214*CV214*100.0/(AW214*DP214), 0))*(DI214+DJ214)/1000.0</f>
        <v>0</v>
      </c>
      <c r="Q214">
        <f>2.0/((1/S214-1/R214)+SIGN(S214)*SQRT((1/S214-1/R214)*(1/S214-1/R214) + 4*CW214/((CW214+1)*(CW214+1))*(2*1/S214*1/R214-1/R214*1/R214)))</f>
        <v>0</v>
      </c>
      <c r="R214">
        <f>IF(LEFT(CX214,1)&lt;&gt;"0",IF(LEFT(CX214,1)="1",3.0,CY214),$D$5+$E$5*(DP214*DI214/($K$5*1000))+$F$5*(DP214*DI214/($K$5*1000))*MAX(MIN(CV214,$J$5),$I$5)*MAX(MIN(CV214,$J$5),$I$5)+$G$5*MAX(MIN(CV214,$J$5),$I$5)*(DP214*DI214/($K$5*1000))+$H$5*(DP214*DI214/($K$5*1000))*(DP214*DI214/($K$5*1000)))</f>
        <v>0</v>
      </c>
      <c r="S214">
        <f>J214*(1000-(1000*0.61365*exp(17.502*W214/(240.97+W214))/(DI214+DJ214)+DD214)/2)/(1000*0.61365*exp(17.502*W214/(240.97+W214))/(DI214+DJ214)-DD214)</f>
        <v>0</v>
      </c>
      <c r="T214">
        <f>1/((CW214+1)/(Q214/1.6)+1/(R214/1.37)) + CW214/((CW214+1)/(Q214/1.6) + CW214/(R214/1.37))</f>
        <v>0</v>
      </c>
      <c r="U214">
        <f>(CR214*CU214)</f>
        <v>0</v>
      </c>
      <c r="V214">
        <f>(DK214+(U214+2*0.95*5.67E-8*(((DK214+$B$7)+273)^4-(DK214+273)^4)-44100*J214)/(1.84*29.3*R214+8*0.95*5.67E-8*(DK214+273)^3))</f>
        <v>0</v>
      </c>
      <c r="W214">
        <f>($C$7*DL214+$D$7*DM214+$E$7*V214)</f>
        <v>0</v>
      </c>
      <c r="X214">
        <f>0.61365*exp(17.502*W214/(240.97+W214))</f>
        <v>0</v>
      </c>
      <c r="Y214">
        <f>(Z214/AA214*100)</f>
        <v>0</v>
      </c>
      <c r="Z214">
        <f>DD214*(DI214+DJ214)/1000</f>
        <v>0</v>
      </c>
      <c r="AA214">
        <f>0.61365*exp(17.502*DK214/(240.97+DK214))</f>
        <v>0</v>
      </c>
      <c r="AB214">
        <f>(X214-DD214*(DI214+DJ214)/1000)</f>
        <v>0</v>
      </c>
      <c r="AC214">
        <f>(-J214*44100)</f>
        <v>0</v>
      </c>
      <c r="AD214">
        <f>2*29.3*R214*0.92*(DK214-W214)</f>
        <v>0</v>
      </c>
      <c r="AE214">
        <f>2*0.95*5.67E-8*(((DK214+$B$7)+273)^4-(W214+273)^4)</f>
        <v>0</v>
      </c>
      <c r="AF214">
        <f>U214+AE214+AC214+AD214</f>
        <v>0</v>
      </c>
      <c r="AG214">
        <f>DH214*AU214*(DC214-DB214*(1000-AU214*DE214)/(1000-AU214*DD214))/(100*CV214)</f>
        <v>0</v>
      </c>
      <c r="AH214">
        <f>1000*DH214*AU214*(DD214-DE214)/(100*CV214*(1000-AU214*DD214))</f>
        <v>0</v>
      </c>
      <c r="AI214">
        <f>(AJ214 - AK214 - DI214*1E3/(8.314*(DK214+273.15)) * AM214/DH214 * AL214) * DH214/(100*CV214) * (1000 - DE214)/1000</f>
        <v>0</v>
      </c>
      <c r="AJ214">
        <v>372.6103501698412</v>
      </c>
      <c r="AK214">
        <v>366.4774484848483</v>
      </c>
      <c r="AL214">
        <v>-2.921550917160165</v>
      </c>
      <c r="AM214">
        <v>65.05149679079638</v>
      </c>
      <c r="AN214">
        <f>(AP214 - AO214 + DI214*1E3/(8.314*(DK214+273.15)) * AR214/DH214 * AQ214) * DH214/(100*CV214) * 1000/(1000 - AP214)</f>
        <v>0</v>
      </c>
      <c r="AO214">
        <v>17.51595427108338</v>
      </c>
      <c r="AP214">
        <v>23.5176909090909</v>
      </c>
      <c r="AQ214">
        <v>-0.01254506089323169</v>
      </c>
      <c r="AR214">
        <v>88.7385490388201</v>
      </c>
      <c r="AS214">
        <v>9</v>
      </c>
      <c r="AT214">
        <v>2</v>
      </c>
      <c r="AU214">
        <f>IF(AS214*$H$13&gt;=AW214,1.0,(AW214/(AW214-AS214*$H$13)))</f>
        <v>0</v>
      </c>
      <c r="AV214">
        <f>(AU214-1)*100</f>
        <v>0</v>
      </c>
      <c r="AW214">
        <f>MAX(0,($B$13+$C$13*DP214)/(1+$D$13*DP214)*DI214/(DK214+273)*$E$13)</f>
        <v>0</v>
      </c>
      <c r="AX214" t="s">
        <v>417</v>
      </c>
      <c r="AY214" t="s">
        <v>417</v>
      </c>
      <c r="AZ214">
        <v>0</v>
      </c>
      <c r="BA214">
        <v>0</v>
      </c>
      <c r="BB214">
        <f>1-AZ214/BA214</f>
        <v>0</v>
      </c>
      <c r="BC214">
        <v>0</v>
      </c>
      <c r="BD214" t="s">
        <v>417</v>
      </c>
      <c r="BE214" t="s">
        <v>417</v>
      </c>
      <c r="BF214">
        <v>0</v>
      </c>
      <c r="BG214">
        <v>0</v>
      </c>
      <c r="BH214">
        <f>1-BF214/BG214</f>
        <v>0</v>
      </c>
      <c r="BI214">
        <v>0.5</v>
      </c>
      <c r="BJ214">
        <f>CS214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417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f>$B$11*DQ214+$C$11*DR214+$F$11*EC214*(1-EF214)</f>
        <v>0</v>
      </c>
      <c r="CS214">
        <f>CR214*CT214</f>
        <v>0</v>
      </c>
      <c r="CT214">
        <f>($B$11*$D$9+$C$11*$D$9+$F$11*((EP214+EH214)/MAX(EP214+EH214+EQ214, 0.1)*$I$9+EQ214/MAX(EP214+EH214+EQ214, 0.1)*$J$9))/($B$11+$C$11+$F$11)</f>
        <v>0</v>
      </c>
      <c r="CU214">
        <f>($B$11*$K$9+$C$11*$K$9+$F$11*((EP214+EH214)/MAX(EP214+EH214+EQ214, 0.1)*$P$9+EQ214/MAX(EP214+EH214+EQ214, 0.1)*$Q$9))/($B$11+$C$11+$F$11)</f>
        <v>0</v>
      </c>
      <c r="CV214">
        <v>6</v>
      </c>
      <c r="CW214">
        <v>0.5</v>
      </c>
      <c r="CX214" t="s">
        <v>418</v>
      </c>
      <c r="CY214">
        <v>2</v>
      </c>
      <c r="CZ214" t="b">
        <v>1</v>
      </c>
      <c r="DA214">
        <v>1659118292.5</v>
      </c>
      <c r="DB214">
        <v>376.0987037037037</v>
      </c>
      <c r="DC214">
        <v>381.0212962962963</v>
      </c>
      <c r="DD214">
        <v>23.57270740740741</v>
      </c>
      <c r="DE214">
        <v>17.61787037037037</v>
      </c>
      <c r="DF214">
        <v>378.5698518518519</v>
      </c>
      <c r="DG214">
        <v>23.65072592592593</v>
      </c>
      <c r="DH214">
        <v>500.0449259259258</v>
      </c>
      <c r="DI214">
        <v>90.69498518518516</v>
      </c>
      <c r="DJ214">
        <v>0.09998882962962964</v>
      </c>
      <c r="DK214">
        <v>27.24155555555556</v>
      </c>
      <c r="DL214">
        <v>27.23991111111111</v>
      </c>
      <c r="DM214">
        <v>999.9000000000001</v>
      </c>
      <c r="DN214">
        <v>0</v>
      </c>
      <c r="DO214">
        <v>0</v>
      </c>
      <c r="DP214">
        <v>9993.752962962961</v>
      </c>
      <c r="DQ214">
        <v>0</v>
      </c>
      <c r="DR214">
        <v>8.403029999999999</v>
      </c>
      <c r="DS214">
        <v>-4.922670888888888</v>
      </c>
      <c r="DT214">
        <v>385.1787407407407</v>
      </c>
      <c r="DU214">
        <v>387.8557407407407</v>
      </c>
      <c r="DV214">
        <v>5.954831111111112</v>
      </c>
      <c r="DW214">
        <v>381.0212962962963</v>
      </c>
      <c r="DX214">
        <v>17.61787037037037</v>
      </c>
      <c r="DY214">
        <v>2.137927037037037</v>
      </c>
      <c r="DZ214">
        <v>1.597852592592593</v>
      </c>
      <c r="EA214">
        <v>18.50459259259259</v>
      </c>
      <c r="EB214">
        <v>13.93795925925926</v>
      </c>
      <c r="EC214">
        <v>2000.002962962963</v>
      </c>
      <c r="ED214">
        <v>0.9800036666666666</v>
      </c>
      <c r="EE214">
        <v>0.01999603333333333</v>
      </c>
      <c r="EF214">
        <v>0</v>
      </c>
      <c r="EG214">
        <v>692.1446296296295</v>
      </c>
      <c r="EH214">
        <v>5.00097</v>
      </c>
      <c r="EI214">
        <v>13850.44814814815</v>
      </c>
      <c r="EJ214">
        <v>16707.62222222222</v>
      </c>
      <c r="EK214">
        <v>38.62729629629629</v>
      </c>
      <c r="EL214">
        <v>39.187</v>
      </c>
      <c r="EM214">
        <v>38.57599999999999</v>
      </c>
      <c r="EN214">
        <v>38.937</v>
      </c>
      <c r="EO214">
        <v>39.30051851851852</v>
      </c>
      <c r="EP214">
        <v>1955.111851851852</v>
      </c>
      <c r="EQ214">
        <v>39.89111111111112</v>
      </c>
      <c r="ER214">
        <v>0</v>
      </c>
      <c r="ES214">
        <v>1659118299.8</v>
      </c>
      <c r="ET214">
        <v>0</v>
      </c>
      <c r="EU214">
        <v>692.1242</v>
      </c>
      <c r="EV214">
        <v>-4.41069231620473</v>
      </c>
      <c r="EW214">
        <v>-108.7076924272061</v>
      </c>
      <c r="EX214">
        <v>13850.212</v>
      </c>
      <c r="EY214">
        <v>15</v>
      </c>
      <c r="EZ214">
        <v>0</v>
      </c>
      <c r="FA214" t="s">
        <v>419</v>
      </c>
      <c r="FB214">
        <v>1658962562</v>
      </c>
      <c r="FC214">
        <v>1658962559</v>
      </c>
      <c r="FD214">
        <v>0</v>
      </c>
      <c r="FE214">
        <v>0.025</v>
      </c>
      <c r="FF214">
        <v>-0.013</v>
      </c>
      <c r="FG214">
        <v>-1.97</v>
      </c>
      <c r="FH214">
        <v>-0.111</v>
      </c>
      <c r="FI214">
        <v>420</v>
      </c>
      <c r="FJ214">
        <v>18</v>
      </c>
      <c r="FK214">
        <v>0.6899999999999999</v>
      </c>
      <c r="FL214">
        <v>0.5</v>
      </c>
      <c r="FM214">
        <v>-8.12164035</v>
      </c>
      <c r="FN214">
        <v>62.70357091181989</v>
      </c>
      <c r="FO214">
        <v>6.181516721604199</v>
      </c>
      <c r="FP214">
        <v>0</v>
      </c>
      <c r="FQ214">
        <v>692.2337352941175</v>
      </c>
      <c r="FR214">
        <v>-3.138044307452715</v>
      </c>
      <c r="FS214">
        <v>0.4066430946190845</v>
      </c>
      <c r="FT214">
        <v>0</v>
      </c>
      <c r="FU214">
        <v>5.93480725</v>
      </c>
      <c r="FV214">
        <v>0.5780423639774848</v>
      </c>
      <c r="FW214">
        <v>0.0614757286653644</v>
      </c>
      <c r="FX214">
        <v>0</v>
      </c>
      <c r="FY214">
        <v>0</v>
      </c>
      <c r="FZ214">
        <v>3</v>
      </c>
      <c r="GA214" t="s">
        <v>462</v>
      </c>
      <c r="GB214">
        <v>2.98328</v>
      </c>
      <c r="GC214">
        <v>2.71572</v>
      </c>
      <c r="GD214">
        <v>0.0838628</v>
      </c>
      <c r="GE214">
        <v>0.0826139</v>
      </c>
      <c r="GF214">
        <v>0.106257</v>
      </c>
      <c r="GG214">
        <v>0.08461870000000001</v>
      </c>
      <c r="GH214">
        <v>28999.2</v>
      </c>
      <c r="GI214">
        <v>29180.4</v>
      </c>
      <c r="GJ214">
        <v>29418.7</v>
      </c>
      <c r="GK214">
        <v>29416.7</v>
      </c>
      <c r="GL214">
        <v>34818.9</v>
      </c>
      <c r="GM214">
        <v>35799.5</v>
      </c>
      <c r="GN214">
        <v>41429.7</v>
      </c>
      <c r="GO214">
        <v>41918</v>
      </c>
      <c r="GP214">
        <v>1.92757</v>
      </c>
      <c r="GQ214">
        <v>1.9059</v>
      </c>
      <c r="GR214">
        <v>0.114035</v>
      </c>
      <c r="GS214">
        <v>0</v>
      </c>
      <c r="GT214">
        <v>25.3759</v>
      </c>
      <c r="GU214">
        <v>999.9</v>
      </c>
      <c r="GV214">
        <v>51.5</v>
      </c>
      <c r="GW214">
        <v>31.1</v>
      </c>
      <c r="GX214">
        <v>25.763</v>
      </c>
      <c r="GY214">
        <v>63.8294</v>
      </c>
      <c r="GZ214">
        <v>34.2268</v>
      </c>
      <c r="HA214">
        <v>1</v>
      </c>
      <c r="HB214">
        <v>-0.0696418</v>
      </c>
      <c r="HC214">
        <v>0.364278</v>
      </c>
      <c r="HD214">
        <v>20.3309</v>
      </c>
      <c r="HE214">
        <v>5.21549</v>
      </c>
      <c r="HF214">
        <v>12.0099</v>
      </c>
      <c r="HG214">
        <v>4.98875</v>
      </c>
      <c r="HH214">
        <v>3.28845</v>
      </c>
      <c r="HI214">
        <v>9999</v>
      </c>
      <c r="HJ214">
        <v>9999</v>
      </c>
      <c r="HK214">
        <v>9999</v>
      </c>
      <c r="HL214">
        <v>173.9</v>
      </c>
      <c r="HM214">
        <v>1.86783</v>
      </c>
      <c r="HN214">
        <v>1.86681</v>
      </c>
      <c r="HO214">
        <v>1.86629</v>
      </c>
      <c r="HP214">
        <v>1.8662</v>
      </c>
      <c r="HQ214">
        <v>1.86804</v>
      </c>
      <c r="HR214">
        <v>1.87047</v>
      </c>
      <c r="HS214">
        <v>1.8692</v>
      </c>
      <c r="HT214">
        <v>1.87058</v>
      </c>
      <c r="HU214">
        <v>0</v>
      </c>
      <c r="HV214">
        <v>0</v>
      </c>
      <c r="HW214">
        <v>0</v>
      </c>
      <c r="HX214">
        <v>0</v>
      </c>
      <c r="HY214" t="s">
        <v>421</v>
      </c>
      <c r="HZ214" t="s">
        <v>422</v>
      </c>
      <c r="IA214" t="s">
        <v>423</v>
      </c>
      <c r="IB214" t="s">
        <v>423</v>
      </c>
      <c r="IC214" t="s">
        <v>423</v>
      </c>
      <c r="ID214" t="s">
        <v>423</v>
      </c>
      <c r="IE214">
        <v>0</v>
      </c>
      <c r="IF214">
        <v>100</v>
      </c>
      <c r="IG214">
        <v>100</v>
      </c>
      <c r="IH214">
        <v>-2.428</v>
      </c>
      <c r="II214">
        <v>-0.0785</v>
      </c>
      <c r="IJ214">
        <v>-1.577111384215205</v>
      </c>
      <c r="IK214">
        <v>-0.002609718516926934</v>
      </c>
      <c r="IL214">
        <v>7.477057286243006E-07</v>
      </c>
      <c r="IM214">
        <v>-2.446628426827821E-10</v>
      </c>
      <c r="IN214">
        <v>-0.2036813970316619</v>
      </c>
      <c r="IO214">
        <v>-0.007460779758470672</v>
      </c>
      <c r="IP214">
        <v>0.0009378809001863145</v>
      </c>
      <c r="IQ214">
        <v>-1.681860573090938E-05</v>
      </c>
      <c r="IR214">
        <v>18</v>
      </c>
      <c r="IS214">
        <v>2242</v>
      </c>
      <c r="IT214">
        <v>1</v>
      </c>
      <c r="IU214">
        <v>24</v>
      </c>
      <c r="IV214">
        <v>2595.6</v>
      </c>
      <c r="IW214">
        <v>2595.7</v>
      </c>
      <c r="IX214">
        <v>0.889893</v>
      </c>
      <c r="IY214">
        <v>2.229</v>
      </c>
      <c r="IZ214">
        <v>1.39648</v>
      </c>
      <c r="JA214">
        <v>2.34375</v>
      </c>
      <c r="JB214">
        <v>1.49536</v>
      </c>
      <c r="JC214">
        <v>2.31201</v>
      </c>
      <c r="JD214">
        <v>37.6987</v>
      </c>
      <c r="JE214">
        <v>23.9824</v>
      </c>
      <c r="JF214">
        <v>18</v>
      </c>
      <c r="JG214">
        <v>499.279</v>
      </c>
      <c r="JH214">
        <v>441.522</v>
      </c>
      <c r="JI214">
        <v>24.9999</v>
      </c>
      <c r="JJ214">
        <v>26.4734</v>
      </c>
      <c r="JK214">
        <v>30</v>
      </c>
      <c r="JL214">
        <v>26.4437</v>
      </c>
      <c r="JM214">
        <v>26.3839</v>
      </c>
      <c r="JN214">
        <v>17.7879</v>
      </c>
      <c r="JO214">
        <v>32.1791</v>
      </c>
      <c r="JP214">
        <v>66.59099999999999</v>
      </c>
      <c r="JQ214">
        <v>25</v>
      </c>
      <c r="JR214">
        <v>333.015</v>
      </c>
      <c r="JS214">
        <v>17.608</v>
      </c>
      <c r="JT214">
        <v>100.59</v>
      </c>
      <c r="JU214">
        <v>100.674</v>
      </c>
    </row>
    <row r="215" spans="1:281">
      <c r="A215">
        <v>199</v>
      </c>
      <c r="B215">
        <v>1659118305</v>
      </c>
      <c r="C215">
        <v>5946.900000095367</v>
      </c>
      <c r="D215" t="s">
        <v>823</v>
      </c>
      <c r="E215" t="s">
        <v>824</v>
      </c>
      <c r="F215">
        <v>5</v>
      </c>
      <c r="G215" t="s">
        <v>812</v>
      </c>
      <c r="H215" t="s">
        <v>416</v>
      </c>
      <c r="I215">
        <v>1659118297.214286</v>
      </c>
      <c r="J215">
        <f>(K215)/1000</f>
        <v>0</v>
      </c>
      <c r="K215">
        <f>IF(CZ215, AN215, AH215)</f>
        <v>0</v>
      </c>
      <c r="L215">
        <f>IF(CZ215, AI215, AG215)</f>
        <v>0</v>
      </c>
      <c r="M215">
        <f>DB215 - IF(AU215&gt;1, L215*CV215*100.0/(AW215*DP215), 0)</f>
        <v>0</v>
      </c>
      <c r="N215">
        <f>((T215-J215/2)*M215-L215)/(T215+J215/2)</f>
        <v>0</v>
      </c>
      <c r="O215">
        <f>N215*(DI215+DJ215)/1000.0</f>
        <v>0</v>
      </c>
      <c r="P215">
        <f>(DB215 - IF(AU215&gt;1, L215*CV215*100.0/(AW215*DP215), 0))*(DI215+DJ215)/1000.0</f>
        <v>0</v>
      </c>
      <c r="Q215">
        <f>2.0/((1/S215-1/R215)+SIGN(S215)*SQRT((1/S215-1/R215)*(1/S215-1/R215) + 4*CW215/((CW215+1)*(CW215+1))*(2*1/S215*1/R215-1/R215*1/R215)))</f>
        <v>0</v>
      </c>
      <c r="R215">
        <f>IF(LEFT(CX215,1)&lt;&gt;"0",IF(LEFT(CX215,1)="1",3.0,CY215),$D$5+$E$5*(DP215*DI215/($K$5*1000))+$F$5*(DP215*DI215/($K$5*1000))*MAX(MIN(CV215,$J$5),$I$5)*MAX(MIN(CV215,$J$5),$I$5)+$G$5*MAX(MIN(CV215,$J$5),$I$5)*(DP215*DI215/($K$5*1000))+$H$5*(DP215*DI215/($K$5*1000))*(DP215*DI215/($K$5*1000)))</f>
        <v>0</v>
      </c>
      <c r="S215">
        <f>J215*(1000-(1000*0.61365*exp(17.502*W215/(240.97+W215))/(DI215+DJ215)+DD215)/2)/(1000*0.61365*exp(17.502*W215/(240.97+W215))/(DI215+DJ215)-DD215)</f>
        <v>0</v>
      </c>
      <c r="T215">
        <f>1/((CW215+1)/(Q215/1.6)+1/(R215/1.37)) + CW215/((CW215+1)/(Q215/1.6) + CW215/(R215/1.37))</f>
        <v>0</v>
      </c>
      <c r="U215">
        <f>(CR215*CU215)</f>
        <v>0</v>
      </c>
      <c r="V215">
        <f>(DK215+(U215+2*0.95*5.67E-8*(((DK215+$B$7)+273)^4-(DK215+273)^4)-44100*J215)/(1.84*29.3*R215+8*0.95*5.67E-8*(DK215+273)^3))</f>
        <v>0</v>
      </c>
      <c r="W215">
        <f>($C$7*DL215+$D$7*DM215+$E$7*V215)</f>
        <v>0</v>
      </c>
      <c r="X215">
        <f>0.61365*exp(17.502*W215/(240.97+W215))</f>
        <v>0</v>
      </c>
      <c r="Y215">
        <f>(Z215/AA215*100)</f>
        <v>0</v>
      </c>
      <c r="Z215">
        <f>DD215*(DI215+DJ215)/1000</f>
        <v>0</v>
      </c>
      <c r="AA215">
        <f>0.61365*exp(17.502*DK215/(240.97+DK215))</f>
        <v>0</v>
      </c>
      <c r="AB215">
        <f>(X215-DD215*(DI215+DJ215)/1000)</f>
        <v>0</v>
      </c>
      <c r="AC215">
        <f>(-J215*44100)</f>
        <v>0</v>
      </c>
      <c r="AD215">
        <f>2*29.3*R215*0.92*(DK215-W215)</f>
        <v>0</v>
      </c>
      <c r="AE215">
        <f>2*0.95*5.67E-8*(((DK215+$B$7)+273)^4-(W215+273)^4)</f>
        <v>0</v>
      </c>
      <c r="AF215">
        <f>U215+AE215+AC215+AD215</f>
        <v>0</v>
      </c>
      <c r="AG215">
        <f>DH215*AU215*(DC215-DB215*(1000-AU215*DE215)/(1000-AU215*DD215))/(100*CV215)</f>
        <v>0</v>
      </c>
      <c r="AH215">
        <f>1000*DH215*AU215*(DD215-DE215)/(100*CV215*(1000-AU215*DD215))</f>
        <v>0</v>
      </c>
      <c r="AI215">
        <f>(AJ215 - AK215 - DI215*1E3/(8.314*(DK215+273.15)) * AM215/DH215 * AL215) * DH215/(100*CV215) * (1000 - DE215)/1000</f>
        <v>0</v>
      </c>
      <c r="AJ215">
        <v>355.7361596238893</v>
      </c>
      <c r="AK215">
        <v>351.1353757575757</v>
      </c>
      <c r="AL215">
        <v>-3.086866604315245</v>
      </c>
      <c r="AM215">
        <v>65.05149679079638</v>
      </c>
      <c r="AN215">
        <f>(AP215 - AO215 + DI215*1E3/(8.314*(DK215+273.15)) * AR215/DH215 * AQ215) * DH215/(100*CV215) * 1000/(1000 - AP215)</f>
        <v>0</v>
      </c>
      <c r="AO215">
        <v>17.47621834369447</v>
      </c>
      <c r="AP215">
        <v>23.47615939393939</v>
      </c>
      <c r="AQ215">
        <v>-0.01029749851339176</v>
      </c>
      <c r="AR215">
        <v>88.7385490388201</v>
      </c>
      <c r="AS215">
        <v>9</v>
      </c>
      <c r="AT215">
        <v>2</v>
      </c>
      <c r="AU215">
        <f>IF(AS215*$H$13&gt;=AW215,1.0,(AW215/(AW215-AS215*$H$13)))</f>
        <v>0</v>
      </c>
      <c r="AV215">
        <f>(AU215-1)*100</f>
        <v>0</v>
      </c>
      <c r="AW215">
        <f>MAX(0,($B$13+$C$13*DP215)/(1+$D$13*DP215)*DI215/(DK215+273)*$E$13)</f>
        <v>0</v>
      </c>
      <c r="AX215" t="s">
        <v>417</v>
      </c>
      <c r="AY215" t="s">
        <v>417</v>
      </c>
      <c r="AZ215">
        <v>0</v>
      </c>
      <c r="BA215">
        <v>0</v>
      </c>
      <c r="BB215">
        <f>1-AZ215/BA215</f>
        <v>0</v>
      </c>
      <c r="BC215">
        <v>0</v>
      </c>
      <c r="BD215" t="s">
        <v>417</v>
      </c>
      <c r="BE215" t="s">
        <v>417</v>
      </c>
      <c r="BF215">
        <v>0</v>
      </c>
      <c r="BG215">
        <v>0</v>
      </c>
      <c r="BH215">
        <f>1-BF215/BG215</f>
        <v>0</v>
      </c>
      <c r="BI215">
        <v>0.5</v>
      </c>
      <c r="BJ215">
        <f>CS215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417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f>$B$11*DQ215+$C$11*DR215+$F$11*EC215*(1-EF215)</f>
        <v>0</v>
      </c>
      <c r="CS215">
        <f>CR215*CT215</f>
        <v>0</v>
      </c>
      <c r="CT215">
        <f>($B$11*$D$9+$C$11*$D$9+$F$11*((EP215+EH215)/MAX(EP215+EH215+EQ215, 0.1)*$I$9+EQ215/MAX(EP215+EH215+EQ215, 0.1)*$J$9))/($B$11+$C$11+$F$11)</f>
        <v>0</v>
      </c>
      <c r="CU215">
        <f>($B$11*$K$9+$C$11*$K$9+$F$11*((EP215+EH215)/MAX(EP215+EH215+EQ215, 0.1)*$P$9+EQ215/MAX(EP215+EH215+EQ215, 0.1)*$Q$9))/($B$11+$C$11+$F$11)</f>
        <v>0</v>
      </c>
      <c r="CV215">
        <v>6</v>
      </c>
      <c r="CW215">
        <v>0.5</v>
      </c>
      <c r="CX215" t="s">
        <v>418</v>
      </c>
      <c r="CY215">
        <v>2</v>
      </c>
      <c r="CZ215" t="b">
        <v>1</v>
      </c>
      <c r="DA215">
        <v>1659118297.214286</v>
      </c>
      <c r="DB215">
        <v>363.8886071428572</v>
      </c>
      <c r="DC215">
        <v>365.7056428571428</v>
      </c>
      <c r="DD215">
        <v>23.53973214285714</v>
      </c>
      <c r="DE215">
        <v>17.55252142857143</v>
      </c>
      <c r="DF215">
        <v>366.3333571428572</v>
      </c>
      <c r="DG215">
        <v>23.61803214285715</v>
      </c>
      <c r="DH215">
        <v>500.0427857142857</v>
      </c>
      <c r="DI215">
        <v>90.69513214285713</v>
      </c>
      <c r="DJ215">
        <v>0.09997516071428571</v>
      </c>
      <c r="DK215">
        <v>27.24226785714286</v>
      </c>
      <c r="DL215">
        <v>27.24251785714286</v>
      </c>
      <c r="DM215">
        <v>999.9000000000002</v>
      </c>
      <c r="DN215">
        <v>0</v>
      </c>
      <c r="DO215">
        <v>0</v>
      </c>
      <c r="DP215">
        <v>9996.474642857143</v>
      </c>
      <c r="DQ215">
        <v>0</v>
      </c>
      <c r="DR215">
        <v>8.399266428571428</v>
      </c>
      <c r="DS215">
        <v>-1.817042857142857</v>
      </c>
      <c r="DT215">
        <v>372.6615357142857</v>
      </c>
      <c r="DU215">
        <v>372.2405357142857</v>
      </c>
      <c r="DV215">
        <v>5.987206785714285</v>
      </c>
      <c r="DW215">
        <v>365.7056428571428</v>
      </c>
      <c r="DX215">
        <v>17.55252142857143</v>
      </c>
      <c r="DY215">
        <v>2.134939285714286</v>
      </c>
      <c r="DZ215">
        <v>1.5919275</v>
      </c>
      <c r="EA215">
        <v>18.48226428571429</v>
      </c>
      <c r="EB215">
        <v>13.88076428571429</v>
      </c>
      <c r="EC215">
        <v>2000.020714285714</v>
      </c>
      <c r="ED215">
        <v>0.9800036071428569</v>
      </c>
      <c r="EE215">
        <v>0.01999609285714286</v>
      </c>
      <c r="EF215">
        <v>0</v>
      </c>
      <c r="EG215">
        <v>691.7012857142856</v>
      </c>
      <c r="EH215">
        <v>5.00097</v>
      </c>
      <c r="EI215">
        <v>13840.07857142857</v>
      </c>
      <c r="EJ215">
        <v>16707.775</v>
      </c>
      <c r="EK215">
        <v>38.62721428571428</v>
      </c>
      <c r="EL215">
        <v>39.187</v>
      </c>
      <c r="EM215">
        <v>38.57549999999999</v>
      </c>
      <c r="EN215">
        <v>38.937</v>
      </c>
      <c r="EO215">
        <v>39.29649999999999</v>
      </c>
      <c r="EP215">
        <v>1955.128928571428</v>
      </c>
      <c r="EQ215">
        <v>39.89178571428572</v>
      </c>
      <c r="ER215">
        <v>0</v>
      </c>
      <c r="ES215">
        <v>1659118305.2</v>
      </c>
      <c r="ET215">
        <v>0</v>
      </c>
      <c r="EU215">
        <v>691.6582692307693</v>
      </c>
      <c r="EV215">
        <v>-6.882974370967527</v>
      </c>
      <c r="EW215">
        <v>-148.8991454292837</v>
      </c>
      <c r="EX215">
        <v>13838.91923076923</v>
      </c>
      <c r="EY215">
        <v>15</v>
      </c>
      <c r="EZ215">
        <v>0</v>
      </c>
      <c r="FA215" t="s">
        <v>419</v>
      </c>
      <c r="FB215">
        <v>1658962562</v>
      </c>
      <c r="FC215">
        <v>1658962559</v>
      </c>
      <c r="FD215">
        <v>0</v>
      </c>
      <c r="FE215">
        <v>0.025</v>
      </c>
      <c r="FF215">
        <v>-0.013</v>
      </c>
      <c r="FG215">
        <v>-1.97</v>
      </c>
      <c r="FH215">
        <v>-0.111</v>
      </c>
      <c r="FI215">
        <v>420</v>
      </c>
      <c r="FJ215">
        <v>18</v>
      </c>
      <c r="FK215">
        <v>0.6899999999999999</v>
      </c>
      <c r="FL215">
        <v>0.5</v>
      </c>
      <c r="FM215">
        <v>-4.288054707317073</v>
      </c>
      <c r="FN215">
        <v>43.07361928222994</v>
      </c>
      <c r="FO215">
        <v>4.35329046042582</v>
      </c>
      <c r="FP215">
        <v>0</v>
      </c>
      <c r="FQ215">
        <v>691.9428529411765</v>
      </c>
      <c r="FR215">
        <v>-4.976883118794041</v>
      </c>
      <c r="FS215">
        <v>0.5610551578395926</v>
      </c>
      <c r="FT215">
        <v>0</v>
      </c>
      <c r="FU215">
        <v>5.96128243902439</v>
      </c>
      <c r="FV215">
        <v>0.5371712195121949</v>
      </c>
      <c r="FW215">
        <v>0.06152936450582103</v>
      </c>
      <c r="FX215">
        <v>0</v>
      </c>
      <c r="FY215">
        <v>0</v>
      </c>
      <c r="FZ215">
        <v>3</v>
      </c>
      <c r="GA215" t="s">
        <v>462</v>
      </c>
      <c r="GB215">
        <v>2.98326</v>
      </c>
      <c r="GC215">
        <v>2.71572</v>
      </c>
      <c r="GD215">
        <v>0.0810675</v>
      </c>
      <c r="GE215">
        <v>0.07954079999999999</v>
      </c>
      <c r="GF215">
        <v>0.106143</v>
      </c>
      <c r="GG215">
        <v>0.08481619999999999</v>
      </c>
      <c r="GH215">
        <v>29088.3</v>
      </c>
      <c r="GI215">
        <v>29278.2</v>
      </c>
      <c r="GJ215">
        <v>29419.3</v>
      </c>
      <c r="GK215">
        <v>29416.7</v>
      </c>
      <c r="GL215">
        <v>34823.9</v>
      </c>
      <c r="GM215">
        <v>35791.6</v>
      </c>
      <c r="GN215">
        <v>41430.5</v>
      </c>
      <c r="GO215">
        <v>41917.9</v>
      </c>
      <c r="GP215">
        <v>1.92757</v>
      </c>
      <c r="GQ215">
        <v>1.9059</v>
      </c>
      <c r="GR215">
        <v>0.114433</v>
      </c>
      <c r="GS215">
        <v>0</v>
      </c>
      <c r="GT215">
        <v>25.3778</v>
      </c>
      <c r="GU215">
        <v>999.9</v>
      </c>
      <c r="GV215">
        <v>51.5</v>
      </c>
      <c r="GW215">
        <v>31.1</v>
      </c>
      <c r="GX215">
        <v>25.7625</v>
      </c>
      <c r="GY215">
        <v>63.6294</v>
      </c>
      <c r="GZ215">
        <v>33.758</v>
      </c>
      <c r="HA215">
        <v>1</v>
      </c>
      <c r="HB215">
        <v>-0.0693902</v>
      </c>
      <c r="HC215">
        <v>0.363834</v>
      </c>
      <c r="HD215">
        <v>20.3311</v>
      </c>
      <c r="HE215">
        <v>5.21549</v>
      </c>
      <c r="HF215">
        <v>12.0099</v>
      </c>
      <c r="HG215">
        <v>4.9887</v>
      </c>
      <c r="HH215">
        <v>3.28842</v>
      </c>
      <c r="HI215">
        <v>9999</v>
      </c>
      <c r="HJ215">
        <v>9999</v>
      </c>
      <c r="HK215">
        <v>9999</v>
      </c>
      <c r="HL215">
        <v>173.9</v>
      </c>
      <c r="HM215">
        <v>1.86783</v>
      </c>
      <c r="HN215">
        <v>1.86679</v>
      </c>
      <c r="HO215">
        <v>1.8663</v>
      </c>
      <c r="HP215">
        <v>1.86618</v>
      </c>
      <c r="HQ215">
        <v>1.86805</v>
      </c>
      <c r="HR215">
        <v>1.87051</v>
      </c>
      <c r="HS215">
        <v>1.86919</v>
      </c>
      <c r="HT215">
        <v>1.87058</v>
      </c>
      <c r="HU215">
        <v>0</v>
      </c>
      <c r="HV215">
        <v>0</v>
      </c>
      <c r="HW215">
        <v>0</v>
      </c>
      <c r="HX215">
        <v>0</v>
      </c>
      <c r="HY215" t="s">
        <v>421</v>
      </c>
      <c r="HZ215" t="s">
        <v>422</v>
      </c>
      <c r="IA215" t="s">
        <v>423</v>
      </c>
      <c r="IB215" t="s">
        <v>423</v>
      </c>
      <c r="IC215" t="s">
        <v>423</v>
      </c>
      <c r="ID215" t="s">
        <v>423</v>
      </c>
      <c r="IE215">
        <v>0</v>
      </c>
      <c r="IF215">
        <v>100</v>
      </c>
      <c r="IG215">
        <v>100</v>
      </c>
      <c r="IH215">
        <v>-2.396</v>
      </c>
      <c r="II215">
        <v>-0.0788</v>
      </c>
      <c r="IJ215">
        <v>-1.577111384215205</v>
      </c>
      <c r="IK215">
        <v>-0.002609718516926934</v>
      </c>
      <c r="IL215">
        <v>7.477057286243006E-07</v>
      </c>
      <c r="IM215">
        <v>-2.446628426827821E-10</v>
      </c>
      <c r="IN215">
        <v>-0.2036813970316619</v>
      </c>
      <c r="IO215">
        <v>-0.007460779758470672</v>
      </c>
      <c r="IP215">
        <v>0.0009378809001863145</v>
      </c>
      <c r="IQ215">
        <v>-1.681860573090938E-05</v>
      </c>
      <c r="IR215">
        <v>18</v>
      </c>
      <c r="IS215">
        <v>2242</v>
      </c>
      <c r="IT215">
        <v>1</v>
      </c>
      <c r="IU215">
        <v>24</v>
      </c>
      <c r="IV215">
        <v>2595.7</v>
      </c>
      <c r="IW215">
        <v>2595.8</v>
      </c>
      <c r="IX215">
        <v>0.858154</v>
      </c>
      <c r="IY215">
        <v>2.22412</v>
      </c>
      <c r="IZ215">
        <v>1.39648</v>
      </c>
      <c r="JA215">
        <v>2.34253</v>
      </c>
      <c r="JB215">
        <v>1.49536</v>
      </c>
      <c r="JC215">
        <v>2.41577</v>
      </c>
      <c r="JD215">
        <v>37.6987</v>
      </c>
      <c r="JE215">
        <v>23.9912</v>
      </c>
      <c r="JF215">
        <v>18</v>
      </c>
      <c r="JG215">
        <v>499.28</v>
      </c>
      <c r="JH215">
        <v>441.522</v>
      </c>
      <c r="JI215">
        <v>24.9999</v>
      </c>
      <c r="JJ215">
        <v>26.4734</v>
      </c>
      <c r="JK215">
        <v>30.0001</v>
      </c>
      <c r="JL215">
        <v>26.4437</v>
      </c>
      <c r="JM215">
        <v>26.3839</v>
      </c>
      <c r="JN215">
        <v>17.151</v>
      </c>
      <c r="JO215">
        <v>32.1791</v>
      </c>
      <c r="JP215">
        <v>66.2182</v>
      </c>
      <c r="JQ215">
        <v>25</v>
      </c>
      <c r="JR215">
        <v>319.658</v>
      </c>
      <c r="JS215">
        <v>17.6153</v>
      </c>
      <c r="JT215">
        <v>100.592</v>
      </c>
      <c r="JU215">
        <v>100.674</v>
      </c>
    </row>
    <row r="216" spans="1:281">
      <c r="A216">
        <v>200</v>
      </c>
      <c r="B216">
        <v>1659118310</v>
      </c>
      <c r="C216">
        <v>5951.900000095367</v>
      </c>
      <c r="D216" t="s">
        <v>825</v>
      </c>
      <c r="E216" t="s">
        <v>826</v>
      </c>
      <c r="F216">
        <v>5</v>
      </c>
      <c r="G216" t="s">
        <v>812</v>
      </c>
      <c r="H216" t="s">
        <v>416</v>
      </c>
      <c r="I216">
        <v>1659118302.5</v>
      </c>
      <c r="J216">
        <f>(K216)/1000</f>
        <v>0</v>
      </c>
      <c r="K216">
        <f>IF(CZ216, AN216, AH216)</f>
        <v>0</v>
      </c>
      <c r="L216">
        <f>IF(CZ216, AI216, AG216)</f>
        <v>0</v>
      </c>
      <c r="M216">
        <f>DB216 - IF(AU216&gt;1, L216*CV216*100.0/(AW216*DP216), 0)</f>
        <v>0</v>
      </c>
      <c r="N216">
        <f>((T216-J216/2)*M216-L216)/(T216+J216/2)</f>
        <v>0</v>
      </c>
      <c r="O216">
        <f>N216*(DI216+DJ216)/1000.0</f>
        <v>0</v>
      </c>
      <c r="P216">
        <f>(DB216 - IF(AU216&gt;1, L216*CV216*100.0/(AW216*DP216), 0))*(DI216+DJ216)/1000.0</f>
        <v>0</v>
      </c>
      <c r="Q216">
        <f>2.0/((1/S216-1/R216)+SIGN(S216)*SQRT((1/S216-1/R216)*(1/S216-1/R216) + 4*CW216/((CW216+1)*(CW216+1))*(2*1/S216*1/R216-1/R216*1/R216)))</f>
        <v>0</v>
      </c>
      <c r="R216">
        <f>IF(LEFT(CX216,1)&lt;&gt;"0",IF(LEFT(CX216,1)="1",3.0,CY216),$D$5+$E$5*(DP216*DI216/($K$5*1000))+$F$5*(DP216*DI216/($K$5*1000))*MAX(MIN(CV216,$J$5),$I$5)*MAX(MIN(CV216,$J$5),$I$5)+$G$5*MAX(MIN(CV216,$J$5),$I$5)*(DP216*DI216/($K$5*1000))+$H$5*(DP216*DI216/($K$5*1000))*(DP216*DI216/($K$5*1000)))</f>
        <v>0</v>
      </c>
      <c r="S216">
        <f>J216*(1000-(1000*0.61365*exp(17.502*W216/(240.97+W216))/(DI216+DJ216)+DD216)/2)/(1000*0.61365*exp(17.502*W216/(240.97+W216))/(DI216+DJ216)-DD216)</f>
        <v>0</v>
      </c>
      <c r="T216">
        <f>1/((CW216+1)/(Q216/1.6)+1/(R216/1.37)) + CW216/((CW216+1)/(Q216/1.6) + CW216/(R216/1.37))</f>
        <v>0</v>
      </c>
      <c r="U216">
        <f>(CR216*CU216)</f>
        <v>0</v>
      </c>
      <c r="V216">
        <f>(DK216+(U216+2*0.95*5.67E-8*(((DK216+$B$7)+273)^4-(DK216+273)^4)-44100*J216)/(1.84*29.3*R216+8*0.95*5.67E-8*(DK216+273)^3))</f>
        <v>0</v>
      </c>
      <c r="W216">
        <f>($C$7*DL216+$D$7*DM216+$E$7*V216)</f>
        <v>0</v>
      </c>
      <c r="X216">
        <f>0.61365*exp(17.502*W216/(240.97+W216))</f>
        <v>0</v>
      </c>
      <c r="Y216">
        <f>(Z216/AA216*100)</f>
        <v>0</v>
      </c>
      <c r="Z216">
        <f>DD216*(DI216+DJ216)/1000</f>
        <v>0</v>
      </c>
      <c r="AA216">
        <f>0.61365*exp(17.502*DK216/(240.97+DK216))</f>
        <v>0</v>
      </c>
      <c r="AB216">
        <f>(X216-DD216*(DI216+DJ216)/1000)</f>
        <v>0</v>
      </c>
      <c r="AC216">
        <f>(-J216*44100)</f>
        <v>0</v>
      </c>
      <c r="AD216">
        <f>2*29.3*R216*0.92*(DK216-W216)</f>
        <v>0</v>
      </c>
      <c r="AE216">
        <f>2*0.95*5.67E-8*(((DK216+$B$7)+273)^4-(W216+273)^4)</f>
        <v>0</v>
      </c>
      <c r="AF216">
        <f>U216+AE216+AC216+AD216</f>
        <v>0</v>
      </c>
      <c r="AG216">
        <f>DH216*AU216*(DC216-DB216*(1000-AU216*DE216)/(1000-AU216*DD216))/(100*CV216)</f>
        <v>0</v>
      </c>
      <c r="AH216">
        <f>1000*DH216*AU216*(DD216-DE216)/(100*CV216*(1000-AU216*DD216))</f>
        <v>0</v>
      </c>
      <c r="AI216">
        <f>(AJ216 - AK216 - DI216*1E3/(8.314*(DK216+273.15)) * AM216/DH216 * AL216) * DH216/(100*CV216) * (1000 - DE216)/1000</f>
        <v>0</v>
      </c>
      <c r="AJ216">
        <v>338.8551505154553</v>
      </c>
      <c r="AK216">
        <v>335.3561878787878</v>
      </c>
      <c r="AL216">
        <v>-3.163179637147952</v>
      </c>
      <c r="AM216">
        <v>65.05149679079638</v>
      </c>
      <c r="AN216">
        <f>(AP216 - AO216 + DI216*1E3/(8.314*(DK216+273.15)) * AR216/DH216 * AQ216) * DH216/(100*CV216) * 1000/(1000 - AP216)</f>
        <v>0</v>
      </c>
      <c r="AO216">
        <v>17.54229515075989</v>
      </c>
      <c r="AP216">
        <v>23.48446909090909</v>
      </c>
      <c r="AQ216">
        <v>0.001262963445039782</v>
      </c>
      <c r="AR216">
        <v>88.7385490388201</v>
      </c>
      <c r="AS216">
        <v>9</v>
      </c>
      <c r="AT216">
        <v>2</v>
      </c>
      <c r="AU216">
        <f>IF(AS216*$H$13&gt;=AW216,1.0,(AW216/(AW216-AS216*$H$13)))</f>
        <v>0</v>
      </c>
      <c r="AV216">
        <f>(AU216-1)*100</f>
        <v>0</v>
      </c>
      <c r="AW216">
        <f>MAX(0,($B$13+$C$13*DP216)/(1+$D$13*DP216)*DI216/(DK216+273)*$E$13)</f>
        <v>0</v>
      </c>
      <c r="AX216" t="s">
        <v>417</v>
      </c>
      <c r="AY216" t="s">
        <v>417</v>
      </c>
      <c r="AZ216">
        <v>0</v>
      </c>
      <c r="BA216">
        <v>0</v>
      </c>
      <c r="BB216">
        <f>1-AZ216/BA216</f>
        <v>0</v>
      </c>
      <c r="BC216">
        <v>0</v>
      </c>
      <c r="BD216" t="s">
        <v>417</v>
      </c>
      <c r="BE216" t="s">
        <v>417</v>
      </c>
      <c r="BF216">
        <v>0</v>
      </c>
      <c r="BG216">
        <v>0</v>
      </c>
      <c r="BH216">
        <f>1-BF216/BG216</f>
        <v>0</v>
      </c>
      <c r="BI216">
        <v>0.5</v>
      </c>
      <c r="BJ216">
        <f>CS216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417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f>$B$11*DQ216+$C$11*DR216+$F$11*EC216*(1-EF216)</f>
        <v>0</v>
      </c>
      <c r="CS216">
        <f>CR216*CT216</f>
        <v>0</v>
      </c>
      <c r="CT216">
        <f>($B$11*$D$9+$C$11*$D$9+$F$11*((EP216+EH216)/MAX(EP216+EH216+EQ216, 0.1)*$I$9+EQ216/MAX(EP216+EH216+EQ216, 0.1)*$J$9))/($B$11+$C$11+$F$11)</f>
        <v>0</v>
      </c>
      <c r="CU216">
        <f>($B$11*$K$9+$C$11*$K$9+$F$11*((EP216+EH216)/MAX(EP216+EH216+EQ216, 0.1)*$P$9+EQ216/MAX(EP216+EH216+EQ216, 0.1)*$Q$9))/($B$11+$C$11+$F$11)</f>
        <v>0</v>
      </c>
      <c r="CV216">
        <v>6</v>
      </c>
      <c r="CW216">
        <v>0.5</v>
      </c>
      <c r="CX216" t="s">
        <v>418</v>
      </c>
      <c r="CY216">
        <v>2</v>
      </c>
      <c r="CZ216" t="b">
        <v>1</v>
      </c>
      <c r="DA216">
        <v>1659118302.5</v>
      </c>
      <c r="DB216">
        <v>348.7254074074074</v>
      </c>
      <c r="DC216">
        <v>348.2259999999999</v>
      </c>
      <c r="DD216">
        <v>23.50355185185186</v>
      </c>
      <c r="DE216">
        <v>17.50937037037037</v>
      </c>
      <c r="DF216">
        <v>351.1371851851852</v>
      </c>
      <c r="DG216">
        <v>23.58217037037038</v>
      </c>
      <c r="DH216">
        <v>500.0473703703703</v>
      </c>
      <c r="DI216">
        <v>90.69499999999999</v>
      </c>
      <c r="DJ216">
        <v>0.09998764444444444</v>
      </c>
      <c r="DK216">
        <v>27.24267407407407</v>
      </c>
      <c r="DL216">
        <v>27.2428</v>
      </c>
      <c r="DM216">
        <v>999.9000000000001</v>
      </c>
      <c r="DN216">
        <v>0</v>
      </c>
      <c r="DO216">
        <v>0</v>
      </c>
      <c r="DP216">
        <v>10003.79925925926</v>
      </c>
      <c r="DQ216">
        <v>0</v>
      </c>
      <c r="DR216">
        <v>8.399127037037037</v>
      </c>
      <c r="DS216">
        <v>0.499394074074074</v>
      </c>
      <c r="DT216">
        <v>357.1192962962963</v>
      </c>
      <c r="DU216">
        <v>354.4318888888889</v>
      </c>
      <c r="DV216">
        <v>5.994174814814814</v>
      </c>
      <c r="DW216">
        <v>348.2259999999999</v>
      </c>
      <c r="DX216">
        <v>17.50937037037037</v>
      </c>
      <c r="DY216">
        <v>2.131655185185185</v>
      </c>
      <c r="DZ216">
        <v>1.588011481481481</v>
      </c>
      <c r="EA216">
        <v>18.45770370370371</v>
      </c>
      <c r="EB216">
        <v>13.84296296296296</v>
      </c>
      <c r="EC216">
        <v>2000.025185185185</v>
      </c>
      <c r="ED216">
        <v>0.9800033333333333</v>
      </c>
      <c r="EE216">
        <v>0.01999636666666667</v>
      </c>
      <c r="EF216">
        <v>0</v>
      </c>
      <c r="EG216">
        <v>691.0204814814815</v>
      </c>
      <c r="EH216">
        <v>5.00097</v>
      </c>
      <c r="EI216">
        <v>13825.78888888889</v>
      </c>
      <c r="EJ216">
        <v>16707.8037037037</v>
      </c>
      <c r="EK216">
        <v>38.625</v>
      </c>
      <c r="EL216">
        <v>39.187</v>
      </c>
      <c r="EM216">
        <v>38.57133333333333</v>
      </c>
      <c r="EN216">
        <v>38.937</v>
      </c>
      <c r="EO216">
        <v>39.28903703703703</v>
      </c>
      <c r="EP216">
        <v>1955.132222222222</v>
      </c>
      <c r="EQ216">
        <v>39.89296296296297</v>
      </c>
      <c r="ER216">
        <v>0</v>
      </c>
      <c r="ES216">
        <v>1659118310</v>
      </c>
      <c r="ET216">
        <v>0</v>
      </c>
      <c r="EU216">
        <v>691.0327307692307</v>
      </c>
      <c r="EV216">
        <v>-8.968239305178273</v>
      </c>
      <c r="EW216">
        <v>-180.1470083167215</v>
      </c>
      <c r="EX216">
        <v>13825.92692307692</v>
      </c>
      <c r="EY216">
        <v>15</v>
      </c>
      <c r="EZ216">
        <v>0</v>
      </c>
      <c r="FA216" t="s">
        <v>419</v>
      </c>
      <c r="FB216">
        <v>1658962562</v>
      </c>
      <c r="FC216">
        <v>1658962559</v>
      </c>
      <c r="FD216">
        <v>0</v>
      </c>
      <c r="FE216">
        <v>0.025</v>
      </c>
      <c r="FF216">
        <v>-0.013</v>
      </c>
      <c r="FG216">
        <v>-1.97</v>
      </c>
      <c r="FH216">
        <v>-0.111</v>
      </c>
      <c r="FI216">
        <v>420</v>
      </c>
      <c r="FJ216">
        <v>18</v>
      </c>
      <c r="FK216">
        <v>0.6899999999999999</v>
      </c>
      <c r="FL216">
        <v>0.5</v>
      </c>
      <c r="FM216">
        <v>-0.8383103249999999</v>
      </c>
      <c r="FN216">
        <v>25.94157339962477</v>
      </c>
      <c r="FO216">
        <v>2.562782595930431</v>
      </c>
      <c r="FP216">
        <v>0</v>
      </c>
      <c r="FQ216">
        <v>691.3847058823529</v>
      </c>
      <c r="FR216">
        <v>-7.527181049555005</v>
      </c>
      <c r="FS216">
        <v>0.7779797944378999</v>
      </c>
      <c r="FT216">
        <v>0</v>
      </c>
      <c r="FU216">
        <v>5.979220750000001</v>
      </c>
      <c r="FV216">
        <v>0.03851358348965705</v>
      </c>
      <c r="FW216">
        <v>0.04637246232342533</v>
      </c>
      <c r="FX216">
        <v>1</v>
      </c>
      <c r="FY216">
        <v>1</v>
      </c>
      <c r="FZ216">
        <v>3</v>
      </c>
      <c r="GA216" t="s">
        <v>426</v>
      </c>
      <c r="GB216">
        <v>2.98315</v>
      </c>
      <c r="GC216">
        <v>2.71572</v>
      </c>
      <c r="GD216">
        <v>0.0781403</v>
      </c>
      <c r="GE216">
        <v>0.0764478</v>
      </c>
      <c r="GF216">
        <v>0.106169</v>
      </c>
      <c r="GG216">
        <v>0.0846987</v>
      </c>
      <c r="GH216">
        <v>29180.7</v>
      </c>
      <c r="GI216">
        <v>29376.9</v>
      </c>
      <c r="GJ216">
        <v>29419.1</v>
      </c>
      <c r="GK216">
        <v>29417</v>
      </c>
      <c r="GL216">
        <v>34822.9</v>
      </c>
      <c r="GM216">
        <v>35796.7</v>
      </c>
      <c r="GN216">
        <v>41430.5</v>
      </c>
      <c r="GO216">
        <v>41918.6</v>
      </c>
      <c r="GP216">
        <v>1.92755</v>
      </c>
      <c r="GQ216">
        <v>1.9056</v>
      </c>
      <c r="GR216">
        <v>0.113372</v>
      </c>
      <c r="GS216">
        <v>0</v>
      </c>
      <c r="GT216">
        <v>25.3794</v>
      </c>
      <c r="GU216">
        <v>999.9</v>
      </c>
      <c r="GV216">
        <v>51.4</v>
      </c>
      <c r="GW216">
        <v>31.1</v>
      </c>
      <c r="GX216">
        <v>25.7149</v>
      </c>
      <c r="GY216">
        <v>63.4594</v>
      </c>
      <c r="GZ216">
        <v>33.9143</v>
      </c>
      <c r="HA216">
        <v>1</v>
      </c>
      <c r="HB216">
        <v>-0.0695605</v>
      </c>
      <c r="HC216">
        <v>0.363393</v>
      </c>
      <c r="HD216">
        <v>20.3309</v>
      </c>
      <c r="HE216">
        <v>5.21549</v>
      </c>
      <c r="HF216">
        <v>12.0099</v>
      </c>
      <c r="HG216">
        <v>4.9887</v>
      </c>
      <c r="HH216">
        <v>3.28835</v>
      </c>
      <c r="HI216">
        <v>9999</v>
      </c>
      <c r="HJ216">
        <v>9999</v>
      </c>
      <c r="HK216">
        <v>9999</v>
      </c>
      <c r="HL216">
        <v>173.9</v>
      </c>
      <c r="HM216">
        <v>1.86783</v>
      </c>
      <c r="HN216">
        <v>1.86679</v>
      </c>
      <c r="HO216">
        <v>1.8663</v>
      </c>
      <c r="HP216">
        <v>1.86618</v>
      </c>
      <c r="HQ216">
        <v>1.86803</v>
      </c>
      <c r="HR216">
        <v>1.8705</v>
      </c>
      <c r="HS216">
        <v>1.86919</v>
      </c>
      <c r="HT216">
        <v>1.87059</v>
      </c>
      <c r="HU216">
        <v>0</v>
      </c>
      <c r="HV216">
        <v>0</v>
      </c>
      <c r="HW216">
        <v>0</v>
      </c>
      <c r="HX216">
        <v>0</v>
      </c>
      <c r="HY216" t="s">
        <v>421</v>
      </c>
      <c r="HZ216" t="s">
        <v>422</v>
      </c>
      <c r="IA216" t="s">
        <v>423</v>
      </c>
      <c r="IB216" t="s">
        <v>423</v>
      </c>
      <c r="IC216" t="s">
        <v>423</v>
      </c>
      <c r="ID216" t="s">
        <v>423</v>
      </c>
      <c r="IE216">
        <v>0</v>
      </c>
      <c r="IF216">
        <v>100</v>
      </c>
      <c r="IG216">
        <v>100</v>
      </c>
      <c r="IH216">
        <v>-2.362</v>
      </c>
      <c r="II216">
        <v>-0.0788</v>
      </c>
      <c r="IJ216">
        <v>-1.577111384215205</v>
      </c>
      <c r="IK216">
        <v>-0.002609718516926934</v>
      </c>
      <c r="IL216">
        <v>7.477057286243006E-07</v>
      </c>
      <c r="IM216">
        <v>-2.446628426827821E-10</v>
      </c>
      <c r="IN216">
        <v>-0.2036813970316619</v>
      </c>
      <c r="IO216">
        <v>-0.007460779758470672</v>
      </c>
      <c r="IP216">
        <v>0.0009378809001863145</v>
      </c>
      <c r="IQ216">
        <v>-1.681860573090938E-05</v>
      </c>
      <c r="IR216">
        <v>18</v>
      </c>
      <c r="IS216">
        <v>2242</v>
      </c>
      <c r="IT216">
        <v>1</v>
      </c>
      <c r="IU216">
        <v>24</v>
      </c>
      <c r="IV216">
        <v>2595.8</v>
      </c>
      <c r="IW216">
        <v>2595.8</v>
      </c>
      <c r="IX216">
        <v>0.822754</v>
      </c>
      <c r="IY216">
        <v>2.23999</v>
      </c>
      <c r="IZ216">
        <v>1.39648</v>
      </c>
      <c r="JA216">
        <v>2.34253</v>
      </c>
      <c r="JB216">
        <v>1.49536</v>
      </c>
      <c r="JC216">
        <v>2.34375</v>
      </c>
      <c r="JD216">
        <v>37.6987</v>
      </c>
      <c r="JE216">
        <v>23.9824</v>
      </c>
      <c r="JF216">
        <v>18</v>
      </c>
      <c r="JG216">
        <v>499.263</v>
      </c>
      <c r="JH216">
        <v>441.34</v>
      </c>
      <c r="JI216">
        <v>24.9998</v>
      </c>
      <c r="JJ216">
        <v>26.475</v>
      </c>
      <c r="JK216">
        <v>30.0002</v>
      </c>
      <c r="JL216">
        <v>26.4437</v>
      </c>
      <c r="JM216">
        <v>26.3839</v>
      </c>
      <c r="JN216">
        <v>16.425</v>
      </c>
      <c r="JO216">
        <v>31.8976</v>
      </c>
      <c r="JP216">
        <v>66.2182</v>
      </c>
      <c r="JQ216">
        <v>25</v>
      </c>
      <c r="JR216">
        <v>299.561</v>
      </c>
      <c r="JS216">
        <v>17.6121</v>
      </c>
      <c r="JT216">
        <v>100.591</v>
      </c>
      <c r="JU216">
        <v>100.675</v>
      </c>
    </row>
    <row r="217" spans="1:281">
      <c r="A217">
        <v>201</v>
      </c>
      <c r="B217">
        <v>1659118315</v>
      </c>
      <c r="C217">
        <v>5956.900000095367</v>
      </c>
      <c r="D217" t="s">
        <v>827</v>
      </c>
      <c r="E217" t="s">
        <v>828</v>
      </c>
      <c r="F217">
        <v>5</v>
      </c>
      <c r="G217" t="s">
        <v>812</v>
      </c>
      <c r="H217" t="s">
        <v>416</v>
      </c>
      <c r="I217">
        <v>1659118307.214286</v>
      </c>
      <c r="J217">
        <f>(K217)/1000</f>
        <v>0</v>
      </c>
      <c r="K217">
        <f>IF(CZ217, AN217, AH217)</f>
        <v>0</v>
      </c>
      <c r="L217">
        <f>IF(CZ217, AI217, AG217)</f>
        <v>0</v>
      </c>
      <c r="M217">
        <f>DB217 - IF(AU217&gt;1, L217*CV217*100.0/(AW217*DP217), 0)</f>
        <v>0</v>
      </c>
      <c r="N217">
        <f>((T217-J217/2)*M217-L217)/(T217+J217/2)</f>
        <v>0</v>
      </c>
      <c r="O217">
        <f>N217*(DI217+DJ217)/1000.0</f>
        <v>0</v>
      </c>
      <c r="P217">
        <f>(DB217 - IF(AU217&gt;1, L217*CV217*100.0/(AW217*DP217), 0))*(DI217+DJ217)/1000.0</f>
        <v>0</v>
      </c>
      <c r="Q217">
        <f>2.0/((1/S217-1/R217)+SIGN(S217)*SQRT((1/S217-1/R217)*(1/S217-1/R217) + 4*CW217/((CW217+1)*(CW217+1))*(2*1/S217*1/R217-1/R217*1/R217)))</f>
        <v>0</v>
      </c>
      <c r="R217">
        <f>IF(LEFT(CX217,1)&lt;&gt;"0",IF(LEFT(CX217,1)="1",3.0,CY217),$D$5+$E$5*(DP217*DI217/($K$5*1000))+$F$5*(DP217*DI217/($K$5*1000))*MAX(MIN(CV217,$J$5),$I$5)*MAX(MIN(CV217,$J$5),$I$5)+$G$5*MAX(MIN(CV217,$J$5),$I$5)*(DP217*DI217/($K$5*1000))+$H$5*(DP217*DI217/($K$5*1000))*(DP217*DI217/($K$5*1000)))</f>
        <v>0</v>
      </c>
      <c r="S217">
        <f>J217*(1000-(1000*0.61365*exp(17.502*W217/(240.97+W217))/(DI217+DJ217)+DD217)/2)/(1000*0.61365*exp(17.502*W217/(240.97+W217))/(DI217+DJ217)-DD217)</f>
        <v>0</v>
      </c>
      <c r="T217">
        <f>1/((CW217+1)/(Q217/1.6)+1/(R217/1.37)) + CW217/((CW217+1)/(Q217/1.6) + CW217/(R217/1.37))</f>
        <v>0</v>
      </c>
      <c r="U217">
        <f>(CR217*CU217)</f>
        <v>0</v>
      </c>
      <c r="V217">
        <f>(DK217+(U217+2*0.95*5.67E-8*(((DK217+$B$7)+273)^4-(DK217+273)^4)-44100*J217)/(1.84*29.3*R217+8*0.95*5.67E-8*(DK217+273)^3))</f>
        <v>0</v>
      </c>
      <c r="W217">
        <f>($C$7*DL217+$D$7*DM217+$E$7*V217)</f>
        <v>0</v>
      </c>
      <c r="X217">
        <f>0.61365*exp(17.502*W217/(240.97+W217))</f>
        <v>0</v>
      </c>
      <c r="Y217">
        <f>(Z217/AA217*100)</f>
        <v>0</v>
      </c>
      <c r="Z217">
        <f>DD217*(DI217+DJ217)/1000</f>
        <v>0</v>
      </c>
      <c r="AA217">
        <f>0.61365*exp(17.502*DK217/(240.97+DK217))</f>
        <v>0</v>
      </c>
      <c r="AB217">
        <f>(X217-DD217*(DI217+DJ217)/1000)</f>
        <v>0</v>
      </c>
      <c r="AC217">
        <f>(-J217*44100)</f>
        <v>0</v>
      </c>
      <c r="AD217">
        <f>2*29.3*R217*0.92*(DK217-W217)</f>
        <v>0</v>
      </c>
      <c r="AE217">
        <f>2*0.95*5.67E-8*(((DK217+$B$7)+273)^4-(W217+273)^4)</f>
        <v>0</v>
      </c>
      <c r="AF217">
        <f>U217+AE217+AC217+AD217</f>
        <v>0</v>
      </c>
      <c r="AG217">
        <f>DH217*AU217*(DC217-DB217*(1000-AU217*DE217)/(1000-AU217*DD217))/(100*CV217)</f>
        <v>0</v>
      </c>
      <c r="AH217">
        <f>1000*DH217*AU217*(DD217-DE217)/(100*CV217*(1000-AU217*DD217))</f>
        <v>0</v>
      </c>
      <c r="AI217">
        <f>(AJ217 - AK217 - DI217*1E3/(8.314*(DK217+273.15)) * AM217/DH217 * AL217) * DH217/(100*CV217) * (1000 - DE217)/1000</f>
        <v>0</v>
      </c>
      <c r="AJ217">
        <v>321.9593774335199</v>
      </c>
      <c r="AK217">
        <v>319.5431090909091</v>
      </c>
      <c r="AL217">
        <v>-3.170611470363023</v>
      </c>
      <c r="AM217">
        <v>65.05149679079638</v>
      </c>
      <c r="AN217">
        <f>(AP217 - AO217 + DI217*1E3/(8.314*(DK217+273.15)) * AR217/DH217 * AQ217) * DH217/(100*CV217) * 1000/(1000 - AP217)</f>
        <v>0</v>
      </c>
      <c r="AO217">
        <v>17.52575546339941</v>
      </c>
      <c r="AP217">
        <v>23.48285939393938</v>
      </c>
      <c r="AQ217">
        <v>-0.0004053427289763331</v>
      </c>
      <c r="AR217">
        <v>88.7385490388201</v>
      </c>
      <c r="AS217">
        <v>9</v>
      </c>
      <c r="AT217">
        <v>2</v>
      </c>
      <c r="AU217">
        <f>IF(AS217*$H$13&gt;=AW217,1.0,(AW217/(AW217-AS217*$H$13)))</f>
        <v>0</v>
      </c>
      <c r="AV217">
        <f>(AU217-1)*100</f>
        <v>0</v>
      </c>
      <c r="AW217">
        <f>MAX(0,($B$13+$C$13*DP217)/(1+$D$13*DP217)*DI217/(DK217+273)*$E$13)</f>
        <v>0</v>
      </c>
      <c r="AX217" t="s">
        <v>417</v>
      </c>
      <c r="AY217" t="s">
        <v>417</v>
      </c>
      <c r="AZ217">
        <v>0</v>
      </c>
      <c r="BA217">
        <v>0</v>
      </c>
      <c r="BB217">
        <f>1-AZ217/BA217</f>
        <v>0</v>
      </c>
      <c r="BC217">
        <v>0</v>
      </c>
      <c r="BD217" t="s">
        <v>417</v>
      </c>
      <c r="BE217" t="s">
        <v>417</v>
      </c>
      <c r="BF217">
        <v>0</v>
      </c>
      <c r="BG217">
        <v>0</v>
      </c>
      <c r="BH217">
        <f>1-BF217/BG217</f>
        <v>0</v>
      </c>
      <c r="BI217">
        <v>0.5</v>
      </c>
      <c r="BJ217">
        <f>CS217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417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f>$B$11*DQ217+$C$11*DR217+$F$11*EC217*(1-EF217)</f>
        <v>0</v>
      </c>
      <c r="CS217">
        <f>CR217*CT217</f>
        <v>0</v>
      </c>
      <c r="CT217">
        <f>($B$11*$D$9+$C$11*$D$9+$F$11*((EP217+EH217)/MAX(EP217+EH217+EQ217, 0.1)*$I$9+EQ217/MAX(EP217+EH217+EQ217, 0.1)*$J$9))/($B$11+$C$11+$F$11)</f>
        <v>0</v>
      </c>
      <c r="CU217">
        <f>($B$11*$K$9+$C$11*$K$9+$F$11*((EP217+EH217)/MAX(EP217+EH217+EQ217, 0.1)*$P$9+EQ217/MAX(EP217+EH217+EQ217, 0.1)*$Q$9))/($B$11+$C$11+$F$11)</f>
        <v>0</v>
      </c>
      <c r="CV217">
        <v>6</v>
      </c>
      <c r="CW217">
        <v>0.5</v>
      </c>
      <c r="CX217" t="s">
        <v>418</v>
      </c>
      <c r="CY217">
        <v>2</v>
      </c>
      <c r="CZ217" t="b">
        <v>1</v>
      </c>
      <c r="DA217">
        <v>1659118307.214286</v>
      </c>
      <c r="DB217">
        <v>334.4751785714287</v>
      </c>
      <c r="DC217">
        <v>332.5829285714285</v>
      </c>
      <c r="DD217">
        <v>23.48431428571428</v>
      </c>
      <c r="DE217">
        <v>17.51831071428571</v>
      </c>
      <c r="DF217">
        <v>336.8558571428571</v>
      </c>
      <c r="DG217">
        <v>23.5631</v>
      </c>
      <c r="DH217">
        <v>500.0493571428571</v>
      </c>
      <c r="DI217">
        <v>90.69463928571429</v>
      </c>
      <c r="DJ217">
        <v>0.09999448571428572</v>
      </c>
      <c r="DK217">
        <v>27.24247857142857</v>
      </c>
      <c r="DL217">
        <v>27.24190714285714</v>
      </c>
      <c r="DM217">
        <v>999.9000000000002</v>
      </c>
      <c r="DN217">
        <v>0</v>
      </c>
      <c r="DO217">
        <v>0</v>
      </c>
      <c r="DP217">
        <v>10006.85428571429</v>
      </c>
      <c r="DQ217">
        <v>0</v>
      </c>
      <c r="DR217">
        <v>8.399266428571428</v>
      </c>
      <c r="DS217">
        <v>1.892292964285714</v>
      </c>
      <c r="DT217">
        <v>342.5190714285714</v>
      </c>
      <c r="DU217">
        <v>338.5127857142857</v>
      </c>
      <c r="DV217">
        <v>5.96599607142857</v>
      </c>
      <c r="DW217">
        <v>332.5829285714285</v>
      </c>
      <c r="DX217">
        <v>17.51831071428571</v>
      </c>
      <c r="DY217">
        <v>2.129901785714285</v>
      </c>
      <c r="DZ217">
        <v>1.588816071428571</v>
      </c>
      <c r="EA217">
        <v>18.44458214285714</v>
      </c>
      <c r="EB217">
        <v>13.85075357142857</v>
      </c>
      <c r="EC217">
        <v>2000.021785714285</v>
      </c>
      <c r="ED217">
        <v>0.9800034999999997</v>
      </c>
      <c r="EE217">
        <v>0.0199962</v>
      </c>
      <c r="EF217">
        <v>0</v>
      </c>
      <c r="EG217">
        <v>690.32425</v>
      </c>
      <c r="EH217">
        <v>5.00097</v>
      </c>
      <c r="EI217">
        <v>13811.57142857143</v>
      </c>
      <c r="EJ217">
        <v>16707.78214285714</v>
      </c>
      <c r="EK217">
        <v>38.62942857142857</v>
      </c>
      <c r="EL217">
        <v>39.187</v>
      </c>
      <c r="EM217">
        <v>38.57549999999999</v>
      </c>
      <c r="EN217">
        <v>38.937</v>
      </c>
      <c r="EO217">
        <v>39.28542857142857</v>
      </c>
      <c r="EP217">
        <v>1955.129285714286</v>
      </c>
      <c r="EQ217">
        <v>39.89250000000001</v>
      </c>
      <c r="ER217">
        <v>0</v>
      </c>
      <c r="ES217">
        <v>1659118314.8</v>
      </c>
      <c r="ET217">
        <v>0</v>
      </c>
      <c r="EU217">
        <v>690.3057307692308</v>
      </c>
      <c r="EV217">
        <v>-9.689606848881658</v>
      </c>
      <c r="EW217">
        <v>-182.7487180840382</v>
      </c>
      <c r="EX217">
        <v>13811.58461538462</v>
      </c>
      <c r="EY217">
        <v>15</v>
      </c>
      <c r="EZ217">
        <v>0</v>
      </c>
      <c r="FA217" t="s">
        <v>419</v>
      </c>
      <c r="FB217">
        <v>1658962562</v>
      </c>
      <c r="FC217">
        <v>1658962559</v>
      </c>
      <c r="FD217">
        <v>0</v>
      </c>
      <c r="FE217">
        <v>0.025</v>
      </c>
      <c r="FF217">
        <v>-0.013</v>
      </c>
      <c r="FG217">
        <v>-1.97</v>
      </c>
      <c r="FH217">
        <v>-0.111</v>
      </c>
      <c r="FI217">
        <v>420</v>
      </c>
      <c r="FJ217">
        <v>18</v>
      </c>
      <c r="FK217">
        <v>0.6899999999999999</v>
      </c>
      <c r="FL217">
        <v>0.5</v>
      </c>
      <c r="FM217">
        <v>0.8256526097560976</v>
      </c>
      <c r="FN217">
        <v>18.7955776097561</v>
      </c>
      <c r="FO217">
        <v>1.882295997690844</v>
      </c>
      <c r="FP217">
        <v>0</v>
      </c>
      <c r="FQ217">
        <v>690.7315</v>
      </c>
      <c r="FR217">
        <v>-9.225928194872818</v>
      </c>
      <c r="FS217">
        <v>0.9293765225075524</v>
      </c>
      <c r="FT217">
        <v>0</v>
      </c>
      <c r="FU217">
        <v>5.984235121951219</v>
      </c>
      <c r="FV217">
        <v>-0.3147033449477309</v>
      </c>
      <c r="FW217">
        <v>0.04046666047935003</v>
      </c>
      <c r="FX217">
        <v>0</v>
      </c>
      <c r="FY217">
        <v>0</v>
      </c>
      <c r="FZ217">
        <v>3</v>
      </c>
      <c r="GA217" t="s">
        <v>462</v>
      </c>
      <c r="GB217">
        <v>2.98327</v>
      </c>
      <c r="GC217">
        <v>2.71574</v>
      </c>
      <c r="GD217">
        <v>0.0751429</v>
      </c>
      <c r="GE217">
        <v>0.0732088</v>
      </c>
      <c r="GF217">
        <v>0.106177</v>
      </c>
      <c r="GG217">
        <v>0.08500099999999999</v>
      </c>
      <c r="GH217">
        <v>29275.7</v>
      </c>
      <c r="GI217">
        <v>29479.6</v>
      </c>
      <c r="GJ217">
        <v>29419.2</v>
      </c>
      <c r="GK217">
        <v>29416.7</v>
      </c>
      <c r="GL217">
        <v>34822.6</v>
      </c>
      <c r="GM217">
        <v>35784.2</v>
      </c>
      <c r="GN217">
        <v>41430.6</v>
      </c>
      <c r="GO217">
        <v>41918.1</v>
      </c>
      <c r="GP217">
        <v>1.92757</v>
      </c>
      <c r="GQ217">
        <v>1.9053</v>
      </c>
      <c r="GR217">
        <v>0.113633</v>
      </c>
      <c r="GS217">
        <v>0</v>
      </c>
      <c r="GT217">
        <v>25.3815</v>
      </c>
      <c r="GU217">
        <v>999.9</v>
      </c>
      <c r="GV217">
        <v>51.3</v>
      </c>
      <c r="GW217">
        <v>31.1</v>
      </c>
      <c r="GX217">
        <v>25.6648</v>
      </c>
      <c r="GY217">
        <v>63.7994</v>
      </c>
      <c r="GZ217">
        <v>34.2188</v>
      </c>
      <c r="HA217">
        <v>1</v>
      </c>
      <c r="HB217">
        <v>-0.06940549999999999</v>
      </c>
      <c r="HC217">
        <v>0.362745</v>
      </c>
      <c r="HD217">
        <v>20.3311</v>
      </c>
      <c r="HE217">
        <v>5.21579</v>
      </c>
      <c r="HF217">
        <v>12.0099</v>
      </c>
      <c r="HG217">
        <v>4.9889</v>
      </c>
      <c r="HH217">
        <v>3.28848</v>
      </c>
      <c r="HI217">
        <v>9999</v>
      </c>
      <c r="HJ217">
        <v>9999</v>
      </c>
      <c r="HK217">
        <v>9999</v>
      </c>
      <c r="HL217">
        <v>173.9</v>
      </c>
      <c r="HM217">
        <v>1.86783</v>
      </c>
      <c r="HN217">
        <v>1.8668</v>
      </c>
      <c r="HO217">
        <v>1.8663</v>
      </c>
      <c r="HP217">
        <v>1.86618</v>
      </c>
      <c r="HQ217">
        <v>1.86805</v>
      </c>
      <c r="HR217">
        <v>1.87047</v>
      </c>
      <c r="HS217">
        <v>1.8692</v>
      </c>
      <c r="HT217">
        <v>1.87057</v>
      </c>
      <c r="HU217">
        <v>0</v>
      </c>
      <c r="HV217">
        <v>0</v>
      </c>
      <c r="HW217">
        <v>0</v>
      </c>
      <c r="HX217">
        <v>0</v>
      </c>
      <c r="HY217" t="s">
        <v>421</v>
      </c>
      <c r="HZ217" t="s">
        <v>422</v>
      </c>
      <c r="IA217" t="s">
        <v>423</v>
      </c>
      <c r="IB217" t="s">
        <v>423</v>
      </c>
      <c r="IC217" t="s">
        <v>423</v>
      </c>
      <c r="ID217" t="s">
        <v>423</v>
      </c>
      <c r="IE217">
        <v>0</v>
      </c>
      <c r="IF217">
        <v>100</v>
      </c>
      <c r="IG217">
        <v>100</v>
      </c>
      <c r="IH217">
        <v>-2.328</v>
      </c>
      <c r="II217">
        <v>-0.07870000000000001</v>
      </c>
      <c r="IJ217">
        <v>-1.577111384215205</v>
      </c>
      <c r="IK217">
        <v>-0.002609718516926934</v>
      </c>
      <c r="IL217">
        <v>7.477057286243006E-07</v>
      </c>
      <c r="IM217">
        <v>-2.446628426827821E-10</v>
      </c>
      <c r="IN217">
        <v>-0.2036813970316619</v>
      </c>
      <c r="IO217">
        <v>-0.007460779758470672</v>
      </c>
      <c r="IP217">
        <v>0.0009378809001863145</v>
      </c>
      <c r="IQ217">
        <v>-1.681860573090938E-05</v>
      </c>
      <c r="IR217">
        <v>18</v>
      </c>
      <c r="IS217">
        <v>2242</v>
      </c>
      <c r="IT217">
        <v>1</v>
      </c>
      <c r="IU217">
        <v>24</v>
      </c>
      <c r="IV217">
        <v>2595.9</v>
      </c>
      <c r="IW217">
        <v>2595.9</v>
      </c>
      <c r="IX217">
        <v>0.789795</v>
      </c>
      <c r="IY217">
        <v>2.23389</v>
      </c>
      <c r="IZ217">
        <v>1.39648</v>
      </c>
      <c r="JA217">
        <v>2.34253</v>
      </c>
      <c r="JB217">
        <v>1.49536</v>
      </c>
      <c r="JC217">
        <v>2.34985</v>
      </c>
      <c r="JD217">
        <v>37.6987</v>
      </c>
      <c r="JE217">
        <v>23.9562</v>
      </c>
      <c r="JF217">
        <v>18</v>
      </c>
      <c r="JG217">
        <v>499.279</v>
      </c>
      <c r="JH217">
        <v>441.176</v>
      </c>
      <c r="JI217">
        <v>24.9998</v>
      </c>
      <c r="JJ217">
        <v>26.4757</v>
      </c>
      <c r="JK217">
        <v>30</v>
      </c>
      <c r="JL217">
        <v>26.4437</v>
      </c>
      <c r="JM217">
        <v>26.3861</v>
      </c>
      <c r="JN217">
        <v>15.775</v>
      </c>
      <c r="JO217">
        <v>31.8976</v>
      </c>
      <c r="JP217">
        <v>65.83159999999999</v>
      </c>
      <c r="JQ217">
        <v>25</v>
      </c>
      <c r="JR217">
        <v>286.079</v>
      </c>
      <c r="JS217">
        <v>17.5948</v>
      </c>
      <c r="JT217">
        <v>100.592</v>
      </c>
      <c r="JU217">
        <v>100.674</v>
      </c>
    </row>
    <row r="218" spans="1:281">
      <c r="A218">
        <v>202</v>
      </c>
      <c r="B218">
        <v>1659118320</v>
      </c>
      <c r="C218">
        <v>5961.900000095367</v>
      </c>
      <c r="D218" t="s">
        <v>829</v>
      </c>
      <c r="E218" t="s">
        <v>830</v>
      </c>
      <c r="F218">
        <v>5</v>
      </c>
      <c r="G218" t="s">
        <v>812</v>
      </c>
      <c r="H218" t="s">
        <v>416</v>
      </c>
      <c r="I218">
        <v>1659118312.5</v>
      </c>
      <c r="J218">
        <f>(K218)/1000</f>
        <v>0</v>
      </c>
      <c r="K218">
        <f>IF(CZ218, AN218, AH218)</f>
        <v>0</v>
      </c>
      <c r="L218">
        <f>IF(CZ218, AI218, AG218)</f>
        <v>0</v>
      </c>
      <c r="M218">
        <f>DB218 - IF(AU218&gt;1, L218*CV218*100.0/(AW218*DP218), 0)</f>
        <v>0</v>
      </c>
      <c r="N218">
        <f>((T218-J218/2)*M218-L218)/(T218+J218/2)</f>
        <v>0</v>
      </c>
      <c r="O218">
        <f>N218*(DI218+DJ218)/1000.0</f>
        <v>0</v>
      </c>
      <c r="P218">
        <f>(DB218 - IF(AU218&gt;1, L218*CV218*100.0/(AW218*DP218), 0))*(DI218+DJ218)/1000.0</f>
        <v>0</v>
      </c>
      <c r="Q218">
        <f>2.0/((1/S218-1/R218)+SIGN(S218)*SQRT((1/S218-1/R218)*(1/S218-1/R218) + 4*CW218/((CW218+1)*(CW218+1))*(2*1/S218*1/R218-1/R218*1/R218)))</f>
        <v>0</v>
      </c>
      <c r="R218">
        <f>IF(LEFT(CX218,1)&lt;&gt;"0",IF(LEFT(CX218,1)="1",3.0,CY218),$D$5+$E$5*(DP218*DI218/($K$5*1000))+$F$5*(DP218*DI218/($K$5*1000))*MAX(MIN(CV218,$J$5),$I$5)*MAX(MIN(CV218,$J$5),$I$5)+$G$5*MAX(MIN(CV218,$J$5),$I$5)*(DP218*DI218/($K$5*1000))+$H$5*(DP218*DI218/($K$5*1000))*(DP218*DI218/($K$5*1000)))</f>
        <v>0</v>
      </c>
      <c r="S218">
        <f>J218*(1000-(1000*0.61365*exp(17.502*W218/(240.97+W218))/(DI218+DJ218)+DD218)/2)/(1000*0.61365*exp(17.502*W218/(240.97+W218))/(DI218+DJ218)-DD218)</f>
        <v>0</v>
      </c>
      <c r="T218">
        <f>1/((CW218+1)/(Q218/1.6)+1/(R218/1.37)) + CW218/((CW218+1)/(Q218/1.6) + CW218/(R218/1.37))</f>
        <v>0</v>
      </c>
      <c r="U218">
        <f>(CR218*CU218)</f>
        <v>0</v>
      </c>
      <c r="V218">
        <f>(DK218+(U218+2*0.95*5.67E-8*(((DK218+$B$7)+273)^4-(DK218+273)^4)-44100*J218)/(1.84*29.3*R218+8*0.95*5.67E-8*(DK218+273)^3))</f>
        <v>0</v>
      </c>
      <c r="W218">
        <f>($C$7*DL218+$D$7*DM218+$E$7*V218)</f>
        <v>0</v>
      </c>
      <c r="X218">
        <f>0.61365*exp(17.502*W218/(240.97+W218))</f>
        <v>0</v>
      </c>
      <c r="Y218">
        <f>(Z218/AA218*100)</f>
        <v>0</v>
      </c>
      <c r="Z218">
        <f>DD218*(DI218+DJ218)/1000</f>
        <v>0</v>
      </c>
      <c r="AA218">
        <f>0.61365*exp(17.502*DK218/(240.97+DK218))</f>
        <v>0</v>
      </c>
      <c r="AB218">
        <f>(X218-DD218*(DI218+DJ218)/1000)</f>
        <v>0</v>
      </c>
      <c r="AC218">
        <f>(-J218*44100)</f>
        <v>0</v>
      </c>
      <c r="AD218">
        <f>2*29.3*R218*0.92*(DK218-W218)</f>
        <v>0</v>
      </c>
      <c r="AE218">
        <f>2*0.95*5.67E-8*(((DK218+$B$7)+273)^4-(W218+273)^4)</f>
        <v>0</v>
      </c>
      <c r="AF218">
        <f>U218+AE218+AC218+AD218</f>
        <v>0</v>
      </c>
      <c r="AG218">
        <f>DH218*AU218*(DC218-DB218*(1000-AU218*DE218)/(1000-AU218*DD218))/(100*CV218)</f>
        <v>0</v>
      </c>
      <c r="AH218">
        <f>1000*DH218*AU218*(DD218-DE218)/(100*CV218*(1000-AU218*DD218))</f>
        <v>0</v>
      </c>
      <c r="AI218">
        <f>(AJ218 - AK218 - DI218*1E3/(8.314*(DK218+273.15)) * AM218/DH218 * AL218) * DH218/(100*CV218) * (1000 - DE218)/1000</f>
        <v>0</v>
      </c>
      <c r="AJ218">
        <v>305.0250708024105</v>
      </c>
      <c r="AK218">
        <v>303.6058242424241</v>
      </c>
      <c r="AL218">
        <v>-3.190925398560507</v>
      </c>
      <c r="AM218">
        <v>65.05149679079638</v>
      </c>
      <c r="AN218">
        <f>(AP218 - AO218 + DI218*1E3/(8.314*(DK218+273.15)) * AR218/DH218 * AQ218) * DH218/(100*CV218) * 1000/(1000 - AP218)</f>
        <v>0</v>
      </c>
      <c r="AO218">
        <v>17.59575684781596</v>
      </c>
      <c r="AP218">
        <v>23.51241757575758</v>
      </c>
      <c r="AQ218">
        <v>0.006153875949090507</v>
      </c>
      <c r="AR218">
        <v>88.7385490388201</v>
      </c>
      <c r="AS218">
        <v>9</v>
      </c>
      <c r="AT218">
        <v>2</v>
      </c>
      <c r="AU218">
        <f>IF(AS218*$H$13&gt;=AW218,1.0,(AW218/(AW218-AS218*$H$13)))</f>
        <v>0</v>
      </c>
      <c r="AV218">
        <f>(AU218-1)*100</f>
        <v>0</v>
      </c>
      <c r="AW218">
        <f>MAX(0,($B$13+$C$13*DP218)/(1+$D$13*DP218)*DI218/(DK218+273)*$E$13)</f>
        <v>0</v>
      </c>
      <c r="AX218" t="s">
        <v>417</v>
      </c>
      <c r="AY218" t="s">
        <v>417</v>
      </c>
      <c r="AZ218">
        <v>0</v>
      </c>
      <c r="BA218">
        <v>0</v>
      </c>
      <c r="BB218">
        <f>1-AZ218/BA218</f>
        <v>0</v>
      </c>
      <c r="BC218">
        <v>0</v>
      </c>
      <c r="BD218" t="s">
        <v>417</v>
      </c>
      <c r="BE218" t="s">
        <v>417</v>
      </c>
      <c r="BF218">
        <v>0</v>
      </c>
      <c r="BG218">
        <v>0</v>
      </c>
      <c r="BH218">
        <f>1-BF218/BG218</f>
        <v>0</v>
      </c>
      <c r="BI218">
        <v>0.5</v>
      </c>
      <c r="BJ218">
        <f>CS218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417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f>$B$11*DQ218+$C$11*DR218+$F$11*EC218*(1-EF218)</f>
        <v>0</v>
      </c>
      <c r="CS218">
        <f>CR218*CT218</f>
        <v>0</v>
      </c>
      <c r="CT218">
        <f>($B$11*$D$9+$C$11*$D$9+$F$11*((EP218+EH218)/MAX(EP218+EH218+EQ218, 0.1)*$I$9+EQ218/MAX(EP218+EH218+EQ218, 0.1)*$J$9))/($B$11+$C$11+$F$11)</f>
        <v>0</v>
      </c>
      <c r="CU218">
        <f>($B$11*$K$9+$C$11*$K$9+$F$11*((EP218+EH218)/MAX(EP218+EH218+EQ218, 0.1)*$P$9+EQ218/MAX(EP218+EH218+EQ218, 0.1)*$Q$9))/($B$11+$C$11+$F$11)</f>
        <v>0</v>
      </c>
      <c r="CV218">
        <v>6</v>
      </c>
      <c r="CW218">
        <v>0.5</v>
      </c>
      <c r="CX218" t="s">
        <v>418</v>
      </c>
      <c r="CY218">
        <v>2</v>
      </c>
      <c r="CZ218" t="b">
        <v>1</v>
      </c>
      <c r="DA218">
        <v>1659118312.5</v>
      </c>
      <c r="DB218">
        <v>318.200925925926</v>
      </c>
      <c r="DC218">
        <v>315.025074074074</v>
      </c>
      <c r="DD218">
        <v>23.48732222222222</v>
      </c>
      <c r="DE218">
        <v>17.55507037037037</v>
      </c>
      <c r="DF218">
        <v>320.5457037037036</v>
      </c>
      <c r="DG218">
        <v>23.5660925925926</v>
      </c>
      <c r="DH218">
        <v>500.0497037037036</v>
      </c>
      <c r="DI218">
        <v>90.69398148148149</v>
      </c>
      <c r="DJ218">
        <v>0.09999359629629631</v>
      </c>
      <c r="DK218">
        <v>27.2419962962963</v>
      </c>
      <c r="DL218">
        <v>27.24021481481482</v>
      </c>
      <c r="DM218">
        <v>999.9000000000001</v>
      </c>
      <c r="DN218">
        <v>0</v>
      </c>
      <c r="DO218">
        <v>0</v>
      </c>
      <c r="DP218">
        <v>10008.50148148148</v>
      </c>
      <c r="DQ218">
        <v>0</v>
      </c>
      <c r="DR218">
        <v>8.403029999999999</v>
      </c>
      <c r="DS218">
        <v>3.175846296296296</v>
      </c>
      <c r="DT218">
        <v>325.8542592592593</v>
      </c>
      <c r="DU218">
        <v>320.6538888888889</v>
      </c>
      <c r="DV218">
        <v>5.932252962962963</v>
      </c>
      <c r="DW218">
        <v>315.025074074074</v>
      </c>
      <c r="DX218">
        <v>17.55507037037037</v>
      </c>
      <c r="DY218">
        <v>2.13016</v>
      </c>
      <c r="DZ218">
        <v>1.592138888888889</v>
      </c>
      <c r="EA218">
        <v>18.44651481481482</v>
      </c>
      <c r="EB218">
        <v>13.88291111111111</v>
      </c>
      <c r="EC218">
        <v>2000.017407407407</v>
      </c>
      <c r="ED218">
        <v>0.9800033333333332</v>
      </c>
      <c r="EE218">
        <v>0.01999636666666667</v>
      </c>
      <c r="EF218">
        <v>0</v>
      </c>
      <c r="EG218">
        <v>689.5705925925926</v>
      </c>
      <c r="EH218">
        <v>5.00097</v>
      </c>
      <c r="EI218">
        <v>13796.70740740741</v>
      </c>
      <c r="EJ218">
        <v>16707.73703703704</v>
      </c>
      <c r="EK218">
        <v>38.62959259259259</v>
      </c>
      <c r="EL218">
        <v>39.187</v>
      </c>
      <c r="EM218">
        <v>38.57599999999999</v>
      </c>
      <c r="EN218">
        <v>38.937</v>
      </c>
      <c r="EO218">
        <v>39.27525925925925</v>
      </c>
      <c r="EP218">
        <v>1955.124444444444</v>
      </c>
      <c r="EQ218">
        <v>39.89296296296297</v>
      </c>
      <c r="ER218">
        <v>0</v>
      </c>
      <c r="ES218">
        <v>1659118320.2</v>
      </c>
      <c r="ET218">
        <v>0</v>
      </c>
      <c r="EU218">
        <v>689.5044</v>
      </c>
      <c r="EV218">
        <v>-7.622153852292074</v>
      </c>
      <c r="EW218">
        <v>-152.5076923034272</v>
      </c>
      <c r="EX218">
        <v>13795.572</v>
      </c>
      <c r="EY218">
        <v>15</v>
      </c>
      <c r="EZ218">
        <v>0</v>
      </c>
      <c r="FA218" t="s">
        <v>419</v>
      </c>
      <c r="FB218">
        <v>1658962562</v>
      </c>
      <c r="FC218">
        <v>1658962559</v>
      </c>
      <c r="FD218">
        <v>0</v>
      </c>
      <c r="FE218">
        <v>0.025</v>
      </c>
      <c r="FF218">
        <v>-0.013</v>
      </c>
      <c r="FG218">
        <v>-1.97</v>
      </c>
      <c r="FH218">
        <v>-0.111</v>
      </c>
      <c r="FI218">
        <v>420</v>
      </c>
      <c r="FJ218">
        <v>18</v>
      </c>
      <c r="FK218">
        <v>0.6899999999999999</v>
      </c>
      <c r="FL218">
        <v>0.5</v>
      </c>
      <c r="FM218">
        <v>2.299010756097561</v>
      </c>
      <c r="FN218">
        <v>14.91941563066202</v>
      </c>
      <c r="FO218">
        <v>1.476915766582357</v>
      </c>
      <c r="FP218">
        <v>0</v>
      </c>
      <c r="FQ218">
        <v>690.0836764705882</v>
      </c>
      <c r="FR218">
        <v>-8.764751720749596</v>
      </c>
      <c r="FS218">
        <v>0.8888731703543431</v>
      </c>
      <c r="FT218">
        <v>0</v>
      </c>
      <c r="FU218">
        <v>5.955961707317073</v>
      </c>
      <c r="FV218">
        <v>-0.3880331707316872</v>
      </c>
      <c r="FW218">
        <v>0.04457499495382863</v>
      </c>
      <c r="FX218">
        <v>0</v>
      </c>
      <c r="FY218">
        <v>0</v>
      </c>
      <c r="FZ218">
        <v>3</v>
      </c>
      <c r="GA218" t="s">
        <v>462</v>
      </c>
      <c r="GB218">
        <v>2.98322</v>
      </c>
      <c r="GC218">
        <v>2.71561</v>
      </c>
      <c r="GD218">
        <v>0.0720663</v>
      </c>
      <c r="GE218">
        <v>0.0699572</v>
      </c>
      <c r="GF218">
        <v>0.106267</v>
      </c>
      <c r="GG218">
        <v>0.0850176</v>
      </c>
      <c r="GH218">
        <v>29372.5</v>
      </c>
      <c r="GI218">
        <v>29583.1</v>
      </c>
      <c r="GJ218">
        <v>29418.7</v>
      </c>
      <c r="GK218">
        <v>29416.7</v>
      </c>
      <c r="GL218">
        <v>34818.1</v>
      </c>
      <c r="GM218">
        <v>35783.6</v>
      </c>
      <c r="GN218">
        <v>41429.6</v>
      </c>
      <c r="GO218">
        <v>41918.2</v>
      </c>
      <c r="GP218">
        <v>1.9275</v>
      </c>
      <c r="GQ218">
        <v>1.9053</v>
      </c>
      <c r="GR218">
        <v>0.112969</v>
      </c>
      <c r="GS218">
        <v>0</v>
      </c>
      <c r="GT218">
        <v>25.3823</v>
      </c>
      <c r="GU218">
        <v>999.9</v>
      </c>
      <c r="GV218">
        <v>51.3</v>
      </c>
      <c r="GW218">
        <v>31.1</v>
      </c>
      <c r="GX218">
        <v>25.6638</v>
      </c>
      <c r="GY218">
        <v>63.6294</v>
      </c>
      <c r="GZ218">
        <v>33.762</v>
      </c>
      <c r="HA218">
        <v>1</v>
      </c>
      <c r="HB218">
        <v>-0.06931909999999999</v>
      </c>
      <c r="HC218">
        <v>0.362064</v>
      </c>
      <c r="HD218">
        <v>20.331</v>
      </c>
      <c r="HE218">
        <v>5.21579</v>
      </c>
      <c r="HF218">
        <v>12.0099</v>
      </c>
      <c r="HG218">
        <v>4.98865</v>
      </c>
      <c r="HH218">
        <v>3.2885</v>
      </c>
      <c r="HI218">
        <v>9999</v>
      </c>
      <c r="HJ218">
        <v>9999</v>
      </c>
      <c r="HK218">
        <v>9999</v>
      </c>
      <c r="HL218">
        <v>173.9</v>
      </c>
      <c r="HM218">
        <v>1.86783</v>
      </c>
      <c r="HN218">
        <v>1.86681</v>
      </c>
      <c r="HO218">
        <v>1.8663</v>
      </c>
      <c r="HP218">
        <v>1.86616</v>
      </c>
      <c r="HQ218">
        <v>1.86803</v>
      </c>
      <c r="HR218">
        <v>1.87051</v>
      </c>
      <c r="HS218">
        <v>1.86919</v>
      </c>
      <c r="HT218">
        <v>1.87058</v>
      </c>
      <c r="HU218">
        <v>0</v>
      </c>
      <c r="HV218">
        <v>0</v>
      </c>
      <c r="HW218">
        <v>0</v>
      </c>
      <c r="HX218">
        <v>0</v>
      </c>
      <c r="HY218" t="s">
        <v>421</v>
      </c>
      <c r="HZ218" t="s">
        <v>422</v>
      </c>
      <c r="IA218" t="s">
        <v>423</v>
      </c>
      <c r="IB218" t="s">
        <v>423</v>
      </c>
      <c r="IC218" t="s">
        <v>423</v>
      </c>
      <c r="ID218" t="s">
        <v>423</v>
      </c>
      <c r="IE218">
        <v>0</v>
      </c>
      <c r="IF218">
        <v>100</v>
      </c>
      <c r="IG218">
        <v>100</v>
      </c>
      <c r="IH218">
        <v>-2.294</v>
      </c>
      <c r="II218">
        <v>-0.0785</v>
      </c>
      <c r="IJ218">
        <v>-1.577111384215205</v>
      </c>
      <c r="IK218">
        <v>-0.002609718516926934</v>
      </c>
      <c r="IL218">
        <v>7.477057286243006E-07</v>
      </c>
      <c r="IM218">
        <v>-2.446628426827821E-10</v>
      </c>
      <c r="IN218">
        <v>-0.2036813970316619</v>
      </c>
      <c r="IO218">
        <v>-0.007460779758470672</v>
      </c>
      <c r="IP218">
        <v>0.0009378809001863145</v>
      </c>
      <c r="IQ218">
        <v>-1.681860573090938E-05</v>
      </c>
      <c r="IR218">
        <v>18</v>
      </c>
      <c r="IS218">
        <v>2242</v>
      </c>
      <c r="IT218">
        <v>1</v>
      </c>
      <c r="IU218">
        <v>24</v>
      </c>
      <c r="IV218">
        <v>2596</v>
      </c>
      <c r="IW218">
        <v>2596</v>
      </c>
      <c r="IX218">
        <v>0.753174</v>
      </c>
      <c r="IY218">
        <v>2.23389</v>
      </c>
      <c r="IZ218">
        <v>1.39648</v>
      </c>
      <c r="JA218">
        <v>2.34253</v>
      </c>
      <c r="JB218">
        <v>1.49536</v>
      </c>
      <c r="JC218">
        <v>2.3999</v>
      </c>
      <c r="JD218">
        <v>37.7228</v>
      </c>
      <c r="JE218">
        <v>23.9824</v>
      </c>
      <c r="JF218">
        <v>18</v>
      </c>
      <c r="JG218">
        <v>499.249</v>
      </c>
      <c r="JH218">
        <v>441.176</v>
      </c>
      <c r="JI218">
        <v>24.9998</v>
      </c>
      <c r="JJ218">
        <v>26.4757</v>
      </c>
      <c r="JK218">
        <v>30.0001</v>
      </c>
      <c r="JL218">
        <v>26.4458</v>
      </c>
      <c r="JM218">
        <v>26.3861</v>
      </c>
      <c r="JN218">
        <v>15.0295</v>
      </c>
      <c r="JO218">
        <v>31.8976</v>
      </c>
      <c r="JP218">
        <v>65.83159999999999</v>
      </c>
      <c r="JQ218">
        <v>25</v>
      </c>
      <c r="JR218">
        <v>265.824</v>
      </c>
      <c r="JS218">
        <v>17.5686</v>
      </c>
      <c r="JT218">
        <v>100.59</v>
      </c>
      <c r="JU218">
        <v>100.675</v>
      </c>
    </row>
    <row r="219" spans="1:281">
      <c r="A219">
        <v>203</v>
      </c>
      <c r="B219">
        <v>1659118325</v>
      </c>
      <c r="C219">
        <v>5966.900000095367</v>
      </c>
      <c r="D219" t="s">
        <v>831</v>
      </c>
      <c r="E219" t="s">
        <v>832</v>
      </c>
      <c r="F219">
        <v>5</v>
      </c>
      <c r="G219" t="s">
        <v>812</v>
      </c>
      <c r="H219" t="s">
        <v>416</v>
      </c>
      <c r="I219">
        <v>1659118317.214286</v>
      </c>
      <c r="J219">
        <f>(K219)/1000</f>
        <v>0</v>
      </c>
      <c r="K219">
        <f>IF(CZ219, AN219, AH219)</f>
        <v>0</v>
      </c>
      <c r="L219">
        <f>IF(CZ219, AI219, AG219)</f>
        <v>0</v>
      </c>
      <c r="M219">
        <f>DB219 - IF(AU219&gt;1, L219*CV219*100.0/(AW219*DP219), 0)</f>
        <v>0</v>
      </c>
      <c r="N219">
        <f>((T219-J219/2)*M219-L219)/(T219+J219/2)</f>
        <v>0</v>
      </c>
      <c r="O219">
        <f>N219*(DI219+DJ219)/1000.0</f>
        <v>0</v>
      </c>
      <c r="P219">
        <f>(DB219 - IF(AU219&gt;1, L219*CV219*100.0/(AW219*DP219), 0))*(DI219+DJ219)/1000.0</f>
        <v>0</v>
      </c>
      <c r="Q219">
        <f>2.0/((1/S219-1/R219)+SIGN(S219)*SQRT((1/S219-1/R219)*(1/S219-1/R219) + 4*CW219/((CW219+1)*(CW219+1))*(2*1/S219*1/R219-1/R219*1/R219)))</f>
        <v>0</v>
      </c>
      <c r="R219">
        <f>IF(LEFT(CX219,1)&lt;&gt;"0",IF(LEFT(CX219,1)="1",3.0,CY219),$D$5+$E$5*(DP219*DI219/($K$5*1000))+$F$5*(DP219*DI219/($K$5*1000))*MAX(MIN(CV219,$J$5),$I$5)*MAX(MIN(CV219,$J$5),$I$5)+$G$5*MAX(MIN(CV219,$J$5),$I$5)*(DP219*DI219/($K$5*1000))+$H$5*(DP219*DI219/($K$5*1000))*(DP219*DI219/($K$5*1000)))</f>
        <v>0</v>
      </c>
      <c r="S219">
        <f>J219*(1000-(1000*0.61365*exp(17.502*W219/(240.97+W219))/(DI219+DJ219)+DD219)/2)/(1000*0.61365*exp(17.502*W219/(240.97+W219))/(DI219+DJ219)-DD219)</f>
        <v>0</v>
      </c>
      <c r="T219">
        <f>1/((CW219+1)/(Q219/1.6)+1/(R219/1.37)) + CW219/((CW219+1)/(Q219/1.6) + CW219/(R219/1.37))</f>
        <v>0</v>
      </c>
      <c r="U219">
        <f>(CR219*CU219)</f>
        <v>0</v>
      </c>
      <c r="V219">
        <f>(DK219+(U219+2*0.95*5.67E-8*(((DK219+$B$7)+273)^4-(DK219+273)^4)-44100*J219)/(1.84*29.3*R219+8*0.95*5.67E-8*(DK219+273)^3))</f>
        <v>0</v>
      </c>
      <c r="W219">
        <f>($C$7*DL219+$D$7*DM219+$E$7*V219)</f>
        <v>0</v>
      </c>
      <c r="X219">
        <f>0.61365*exp(17.502*W219/(240.97+W219))</f>
        <v>0</v>
      </c>
      <c r="Y219">
        <f>(Z219/AA219*100)</f>
        <v>0</v>
      </c>
      <c r="Z219">
        <f>DD219*(DI219+DJ219)/1000</f>
        <v>0</v>
      </c>
      <c r="AA219">
        <f>0.61365*exp(17.502*DK219/(240.97+DK219))</f>
        <v>0</v>
      </c>
      <c r="AB219">
        <f>(X219-DD219*(DI219+DJ219)/1000)</f>
        <v>0</v>
      </c>
      <c r="AC219">
        <f>(-J219*44100)</f>
        <v>0</v>
      </c>
      <c r="AD219">
        <f>2*29.3*R219*0.92*(DK219-W219)</f>
        <v>0</v>
      </c>
      <c r="AE219">
        <f>2*0.95*5.67E-8*(((DK219+$B$7)+273)^4-(W219+273)^4)</f>
        <v>0</v>
      </c>
      <c r="AF219">
        <f>U219+AE219+AC219+AD219</f>
        <v>0</v>
      </c>
      <c r="AG219">
        <f>DH219*AU219*(DC219-DB219*(1000-AU219*DE219)/(1000-AU219*DD219))/(100*CV219)</f>
        <v>0</v>
      </c>
      <c r="AH219">
        <f>1000*DH219*AU219*(DD219-DE219)/(100*CV219*(1000-AU219*DD219))</f>
        <v>0</v>
      </c>
      <c r="AI219">
        <f>(AJ219 - AK219 - DI219*1E3/(8.314*(DK219+273.15)) * AM219/DH219 * AL219) * DH219/(100*CV219) * (1000 - DE219)/1000</f>
        <v>0</v>
      </c>
      <c r="AJ219">
        <v>287.9735580576871</v>
      </c>
      <c r="AK219">
        <v>287.6137090909091</v>
      </c>
      <c r="AL219">
        <v>-3.207582339724541</v>
      </c>
      <c r="AM219">
        <v>65.05149679079638</v>
      </c>
      <c r="AN219">
        <f>(AP219 - AO219 + DI219*1E3/(8.314*(DK219+273.15)) * AR219/DH219 * AQ219) * DH219/(100*CV219) * 1000/(1000 - AP219)</f>
        <v>0</v>
      </c>
      <c r="AO219">
        <v>17.58560128889073</v>
      </c>
      <c r="AP219">
        <v>23.52722969696969</v>
      </c>
      <c r="AQ219">
        <v>0.001939935369677271</v>
      </c>
      <c r="AR219">
        <v>88.7385490388201</v>
      </c>
      <c r="AS219">
        <v>9</v>
      </c>
      <c r="AT219">
        <v>2</v>
      </c>
      <c r="AU219">
        <f>IF(AS219*$H$13&gt;=AW219,1.0,(AW219/(AW219-AS219*$H$13)))</f>
        <v>0</v>
      </c>
      <c r="AV219">
        <f>(AU219-1)*100</f>
        <v>0</v>
      </c>
      <c r="AW219">
        <f>MAX(0,($B$13+$C$13*DP219)/(1+$D$13*DP219)*DI219/(DK219+273)*$E$13)</f>
        <v>0</v>
      </c>
      <c r="AX219" t="s">
        <v>417</v>
      </c>
      <c r="AY219" t="s">
        <v>417</v>
      </c>
      <c r="AZ219">
        <v>0</v>
      </c>
      <c r="BA219">
        <v>0</v>
      </c>
      <c r="BB219">
        <f>1-AZ219/BA219</f>
        <v>0</v>
      </c>
      <c r="BC219">
        <v>0</v>
      </c>
      <c r="BD219" t="s">
        <v>417</v>
      </c>
      <c r="BE219" t="s">
        <v>417</v>
      </c>
      <c r="BF219">
        <v>0</v>
      </c>
      <c r="BG219">
        <v>0</v>
      </c>
      <c r="BH219">
        <f>1-BF219/BG219</f>
        <v>0</v>
      </c>
      <c r="BI219">
        <v>0.5</v>
      </c>
      <c r="BJ219">
        <f>CS219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417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f>$B$11*DQ219+$C$11*DR219+$F$11*EC219*(1-EF219)</f>
        <v>0</v>
      </c>
      <c r="CS219">
        <f>CR219*CT219</f>
        <v>0</v>
      </c>
      <c r="CT219">
        <f>($B$11*$D$9+$C$11*$D$9+$F$11*((EP219+EH219)/MAX(EP219+EH219+EQ219, 0.1)*$I$9+EQ219/MAX(EP219+EH219+EQ219, 0.1)*$J$9))/($B$11+$C$11+$F$11)</f>
        <v>0</v>
      </c>
      <c r="CU219">
        <f>($B$11*$K$9+$C$11*$K$9+$F$11*((EP219+EH219)/MAX(EP219+EH219+EQ219, 0.1)*$P$9+EQ219/MAX(EP219+EH219+EQ219, 0.1)*$Q$9))/($B$11+$C$11+$F$11)</f>
        <v>0</v>
      </c>
      <c r="CV219">
        <v>6</v>
      </c>
      <c r="CW219">
        <v>0.5</v>
      </c>
      <c r="CX219" t="s">
        <v>418</v>
      </c>
      <c r="CY219">
        <v>2</v>
      </c>
      <c r="CZ219" t="b">
        <v>1</v>
      </c>
      <c r="DA219">
        <v>1659118317.214286</v>
      </c>
      <c r="DB219">
        <v>303.5714285714286</v>
      </c>
      <c r="DC219">
        <v>299.3113928571428</v>
      </c>
      <c r="DD219">
        <v>23.50125714285715</v>
      </c>
      <c r="DE219">
        <v>17.57097857142857</v>
      </c>
      <c r="DF219">
        <v>305.8836785714286</v>
      </c>
      <c r="DG219">
        <v>23.57989642857143</v>
      </c>
      <c r="DH219">
        <v>500.0523214285714</v>
      </c>
      <c r="DI219">
        <v>90.69384285714288</v>
      </c>
      <c r="DJ219">
        <v>0.09997794642857143</v>
      </c>
      <c r="DK219">
        <v>27.242525</v>
      </c>
      <c r="DL219">
        <v>27.23750714285714</v>
      </c>
      <c r="DM219">
        <v>999.9000000000002</v>
      </c>
      <c r="DN219">
        <v>0</v>
      </c>
      <c r="DO219">
        <v>0</v>
      </c>
      <c r="DP219">
        <v>10005.07285714286</v>
      </c>
      <c r="DQ219">
        <v>0</v>
      </c>
      <c r="DR219">
        <v>8.4066425</v>
      </c>
      <c r="DS219">
        <v>4.260062142857143</v>
      </c>
      <c r="DT219">
        <v>310.8772857142857</v>
      </c>
      <c r="DU219">
        <v>304.6642857142857</v>
      </c>
      <c r="DV219">
        <v>5.930270000000001</v>
      </c>
      <c r="DW219">
        <v>299.3113928571428</v>
      </c>
      <c r="DX219">
        <v>17.57097857142857</v>
      </c>
      <c r="DY219">
        <v>2.131418928571429</v>
      </c>
      <c r="DZ219">
        <v>1.593580357142857</v>
      </c>
      <c r="EA219">
        <v>18.45594285714285</v>
      </c>
      <c r="EB219">
        <v>13.89684642857143</v>
      </c>
      <c r="EC219">
        <v>2000.0425</v>
      </c>
      <c r="ED219">
        <v>0.9800036071428569</v>
      </c>
      <c r="EE219">
        <v>0.01999609285714286</v>
      </c>
      <c r="EF219">
        <v>0</v>
      </c>
      <c r="EG219">
        <v>689.0615357142858</v>
      </c>
      <c r="EH219">
        <v>5.00097</v>
      </c>
      <c r="EI219">
        <v>13786.07142857143</v>
      </c>
      <c r="EJ219">
        <v>16707.95357142857</v>
      </c>
      <c r="EK219">
        <v>38.63164285714286</v>
      </c>
      <c r="EL219">
        <v>39.187</v>
      </c>
      <c r="EM219">
        <v>38.57099999999999</v>
      </c>
      <c r="EN219">
        <v>38.937</v>
      </c>
      <c r="EO219">
        <v>39.2655</v>
      </c>
      <c r="EP219">
        <v>1955.149642857143</v>
      </c>
      <c r="EQ219">
        <v>39.89285714285715</v>
      </c>
      <c r="ER219">
        <v>0</v>
      </c>
      <c r="ES219">
        <v>1659118325</v>
      </c>
      <c r="ET219">
        <v>0</v>
      </c>
      <c r="EU219">
        <v>689.01016</v>
      </c>
      <c r="EV219">
        <v>-4.852384611388915</v>
      </c>
      <c r="EW219">
        <v>-116.5999998032332</v>
      </c>
      <c r="EX219">
        <v>13784.708</v>
      </c>
      <c r="EY219">
        <v>15</v>
      </c>
      <c r="EZ219">
        <v>0</v>
      </c>
      <c r="FA219" t="s">
        <v>419</v>
      </c>
      <c r="FB219">
        <v>1658962562</v>
      </c>
      <c r="FC219">
        <v>1658962559</v>
      </c>
      <c r="FD219">
        <v>0</v>
      </c>
      <c r="FE219">
        <v>0.025</v>
      </c>
      <c r="FF219">
        <v>-0.013</v>
      </c>
      <c r="FG219">
        <v>-1.97</v>
      </c>
      <c r="FH219">
        <v>-0.111</v>
      </c>
      <c r="FI219">
        <v>420</v>
      </c>
      <c r="FJ219">
        <v>18</v>
      </c>
      <c r="FK219">
        <v>0.6899999999999999</v>
      </c>
      <c r="FL219">
        <v>0.5</v>
      </c>
      <c r="FM219">
        <v>3.68885975</v>
      </c>
      <c r="FN219">
        <v>13.7267348217636</v>
      </c>
      <c r="FO219">
        <v>1.322874913426223</v>
      </c>
      <c r="FP219">
        <v>0</v>
      </c>
      <c r="FQ219">
        <v>689.4120294117647</v>
      </c>
      <c r="FR219">
        <v>-6.587822761948591</v>
      </c>
      <c r="FS219">
        <v>0.6964892417265518</v>
      </c>
      <c r="FT219">
        <v>0</v>
      </c>
      <c r="FU219">
        <v>5.93394475</v>
      </c>
      <c r="FV219">
        <v>-0.08658765478425071</v>
      </c>
      <c r="FW219">
        <v>0.02430220483695863</v>
      </c>
      <c r="FX219">
        <v>1</v>
      </c>
      <c r="FY219">
        <v>1</v>
      </c>
      <c r="FZ219">
        <v>3</v>
      </c>
      <c r="GA219" t="s">
        <v>426</v>
      </c>
      <c r="GB219">
        <v>2.98314</v>
      </c>
      <c r="GC219">
        <v>2.71574</v>
      </c>
      <c r="GD219">
        <v>0.068908</v>
      </c>
      <c r="GE219">
        <v>0.06657</v>
      </c>
      <c r="GF219">
        <v>0.106308</v>
      </c>
      <c r="GG219">
        <v>0.0850023</v>
      </c>
      <c r="GH219">
        <v>29472.7</v>
      </c>
      <c r="GI219">
        <v>29690.5</v>
      </c>
      <c r="GJ219">
        <v>29418.9</v>
      </c>
      <c r="GK219">
        <v>29416.5</v>
      </c>
      <c r="GL219">
        <v>34817.1</v>
      </c>
      <c r="GM219">
        <v>35783.7</v>
      </c>
      <c r="GN219">
        <v>41430.4</v>
      </c>
      <c r="GO219">
        <v>41917.7</v>
      </c>
      <c r="GP219">
        <v>1.9275</v>
      </c>
      <c r="GQ219">
        <v>1.90505</v>
      </c>
      <c r="GR219">
        <v>0.113271</v>
      </c>
      <c r="GS219">
        <v>0</v>
      </c>
      <c r="GT219">
        <v>25.3823</v>
      </c>
      <c r="GU219">
        <v>999.9</v>
      </c>
      <c r="GV219">
        <v>51.2</v>
      </c>
      <c r="GW219">
        <v>31.1</v>
      </c>
      <c r="GX219">
        <v>25.6131</v>
      </c>
      <c r="GY219">
        <v>63.4894</v>
      </c>
      <c r="GZ219">
        <v>33.9263</v>
      </c>
      <c r="HA219">
        <v>1</v>
      </c>
      <c r="HB219">
        <v>-0.0692734</v>
      </c>
      <c r="HC219">
        <v>0.361547</v>
      </c>
      <c r="HD219">
        <v>20.3308</v>
      </c>
      <c r="HE219">
        <v>5.21579</v>
      </c>
      <c r="HF219">
        <v>12.0099</v>
      </c>
      <c r="HG219">
        <v>4.98875</v>
      </c>
      <c r="HH219">
        <v>3.28858</v>
      </c>
      <c r="HI219">
        <v>9999</v>
      </c>
      <c r="HJ219">
        <v>9999</v>
      </c>
      <c r="HK219">
        <v>9999</v>
      </c>
      <c r="HL219">
        <v>173.9</v>
      </c>
      <c r="HM219">
        <v>1.86783</v>
      </c>
      <c r="HN219">
        <v>1.8668</v>
      </c>
      <c r="HO219">
        <v>1.8663</v>
      </c>
      <c r="HP219">
        <v>1.8662</v>
      </c>
      <c r="HQ219">
        <v>1.86801</v>
      </c>
      <c r="HR219">
        <v>1.87046</v>
      </c>
      <c r="HS219">
        <v>1.8692</v>
      </c>
      <c r="HT219">
        <v>1.87057</v>
      </c>
      <c r="HU219">
        <v>0</v>
      </c>
      <c r="HV219">
        <v>0</v>
      </c>
      <c r="HW219">
        <v>0</v>
      </c>
      <c r="HX219">
        <v>0</v>
      </c>
      <c r="HY219" t="s">
        <v>421</v>
      </c>
      <c r="HZ219" t="s">
        <v>422</v>
      </c>
      <c r="IA219" t="s">
        <v>423</v>
      </c>
      <c r="IB219" t="s">
        <v>423</v>
      </c>
      <c r="IC219" t="s">
        <v>423</v>
      </c>
      <c r="ID219" t="s">
        <v>423</v>
      </c>
      <c r="IE219">
        <v>0</v>
      </c>
      <c r="IF219">
        <v>100</v>
      </c>
      <c r="IG219">
        <v>100</v>
      </c>
      <c r="IH219">
        <v>-2.258</v>
      </c>
      <c r="II219">
        <v>-0.0784</v>
      </c>
      <c r="IJ219">
        <v>-1.577111384215205</v>
      </c>
      <c r="IK219">
        <v>-0.002609718516926934</v>
      </c>
      <c r="IL219">
        <v>7.477057286243006E-07</v>
      </c>
      <c r="IM219">
        <v>-2.446628426827821E-10</v>
      </c>
      <c r="IN219">
        <v>-0.2036813970316619</v>
      </c>
      <c r="IO219">
        <v>-0.007460779758470672</v>
      </c>
      <c r="IP219">
        <v>0.0009378809001863145</v>
      </c>
      <c r="IQ219">
        <v>-1.681860573090938E-05</v>
      </c>
      <c r="IR219">
        <v>18</v>
      </c>
      <c r="IS219">
        <v>2242</v>
      </c>
      <c r="IT219">
        <v>1</v>
      </c>
      <c r="IU219">
        <v>24</v>
      </c>
      <c r="IV219">
        <v>2596.1</v>
      </c>
      <c r="IW219">
        <v>2596.1</v>
      </c>
      <c r="IX219">
        <v>0.720215</v>
      </c>
      <c r="IY219">
        <v>2.24487</v>
      </c>
      <c r="IZ219">
        <v>1.39648</v>
      </c>
      <c r="JA219">
        <v>2.34253</v>
      </c>
      <c r="JB219">
        <v>1.49536</v>
      </c>
      <c r="JC219">
        <v>2.33032</v>
      </c>
      <c r="JD219">
        <v>37.7228</v>
      </c>
      <c r="JE219">
        <v>23.9737</v>
      </c>
      <c r="JF219">
        <v>18</v>
      </c>
      <c r="JG219">
        <v>499.251</v>
      </c>
      <c r="JH219">
        <v>441.024</v>
      </c>
      <c r="JI219">
        <v>24.9998</v>
      </c>
      <c r="JJ219">
        <v>26.4757</v>
      </c>
      <c r="JK219">
        <v>30.0002</v>
      </c>
      <c r="JL219">
        <v>26.4459</v>
      </c>
      <c r="JM219">
        <v>26.3861</v>
      </c>
      <c r="JN219">
        <v>14.3664</v>
      </c>
      <c r="JO219">
        <v>31.8976</v>
      </c>
      <c r="JP219">
        <v>65.83159999999999</v>
      </c>
      <c r="JQ219">
        <v>25</v>
      </c>
      <c r="JR219">
        <v>252.448</v>
      </c>
      <c r="JS219">
        <v>17.5481</v>
      </c>
      <c r="JT219">
        <v>100.591</v>
      </c>
      <c r="JU219">
        <v>100.673</v>
      </c>
    </row>
    <row r="220" spans="1:281">
      <c r="A220">
        <v>204</v>
      </c>
      <c r="B220">
        <v>1659118330</v>
      </c>
      <c r="C220">
        <v>5971.900000095367</v>
      </c>
      <c r="D220" t="s">
        <v>833</v>
      </c>
      <c r="E220" t="s">
        <v>834</v>
      </c>
      <c r="F220">
        <v>5</v>
      </c>
      <c r="G220" t="s">
        <v>812</v>
      </c>
      <c r="H220" t="s">
        <v>416</v>
      </c>
      <c r="I220">
        <v>1659118322.5</v>
      </c>
      <c r="J220">
        <f>(K220)/1000</f>
        <v>0</v>
      </c>
      <c r="K220">
        <f>IF(CZ220, AN220, AH220)</f>
        <v>0</v>
      </c>
      <c r="L220">
        <f>IF(CZ220, AI220, AG220)</f>
        <v>0</v>
      </c>
      <c r="M220">
        <f>DB220 - IF(AU220&gt;1, L220*CV220*100.0/(AW220*DP220), 0)</f>
        <v>0</v>
      </c>
      <c r="N220">
        <f>((T220-J220/2)*M220-L220)/(T220+J220/2)</f>
        <v>0</v>
      </c>
      <c r="O220">
        <f>N220*(DI220+DJ220)/1000.0</f>
        <v>0</v>
      </c>
      <c r="P220">
        <f>(DB220 - IF(AU220&gt;1, L220*CV220*100.0/(AW220*DP220), 0))*(DI220+DJ220)/1000.0</f>
        <v>0</v>
      </c>
      <c r="Q220">
        <f>2.0/((1/S220-1/R220)+SIGN(S220)*SQRT((1/S220-1/R220)*(1/S220-1/R220) + 4*CW220/((CW220+1)*(CW220+1))*(2*1/S220*1/R220-1/R220*1/R220)))</f>
        <v>0</v>
      </c>
      <c r="R220">
        <f>IF(LEFT(CX220,1)&lt;&gt;"0",IF(LEFT(CX220,1)="1",3.0,CY220),$D$5+$E$5*(DP220*DI220/($K$5*1000))+$F$5*(DP220*DI220/($K$5*1000))*MAX(MIN(CV220,$J$5),$I$5)*MAX(MIN(CV220,$J$5),$I$5)+$G$5*MAX(MIN(CV220,$J$5),$I$5)*(DP220*DI220/($K$5*1000))+$H$5*(DP220*DI220/($K$5*1000))*(DP220*DI220/($K$5*1000)))</f>
        <v>0</v>
      </c>
      <c r="S220">
        <f>J220*(1000-(1000*0.61365*exp(17.502*W220/(240.97+W220))/(DI220+DJ220)+DD220)/2)/(1000*0.61365*exp(17.502*W220/(240.97+W220))/(DI220+DJ220)-DD220)</f>
        <v>0</v>
      </c>
      <c r="T220">
        <f>1/((CW220+1)/(Q220/1.6)+1/(R220/1.37)) + CW220/((CW220+1)/(Q220/1.6) + CW220/(R220/1.37))</f>
        <v>0</v>
      </c>
      <c r="U220">
        <f>(CR220*CU220)</f>
        <v>0</v>
      </c>
      <c r="V220">
        <f>(DK220+(U220+2*0.95*5.67E-8*(((DK220+$B$7)+273)^4-(DK220+273)^4)-44100*J220)/(1.84*29.3*R220+8*0.95*5.67E-8*(DK220+273)^3))</f>
        <v>0</v>
      </c>
      <c r="W220">
        <f>($C$7*DL220+$D$7*DM220+$E$7*V220)</f>
        <v>0</v>
      </c>
      <c r="X220">
        <f>0.61365*exp(17.502*W220/(240.97+W220))</f>
        <v>0</v>
      </c>
      <c r="Y220">
        <f>(Z220/AA220*100)</f>
        <v>0</v>
      </c>
      <c r="Z220">
        <f>DD220*(DI220+DJ220)/1000</f>
        <v>0</v>
      </c>
      <c r="AA220">
        <f>0.61365*exp(17.502*DK220/(240.97+DK220))</f>
        <v>0</v>
      </c>
      <c r="AB220">
        <f>(X220-DD220*(DI220+DJ220)/1000)</f>
        <v>0</v>
      </c>
      <c r="AC220">
        <f>(-J220*44100)</f>
        <v>0</v>
      </c>
      <c r="AD220">
        <f>2*29.3*R220*0.92*(DK220-W220)</f>
        <v>0</v>
      </c>
      <c r="AE220">
        <f>2*0.95*5.67E-8*(((DK220+$B$7)+273)^4-(W220+273)^4)</f>
        <v>0</v>
      </c>
      <c r="AF220">
        <f>U220+AE220+AC220+AD220</f>
        <v>0</v>
      </c>
      <c r="AG220">
        <f>DH220*AU220*(DC220-DB220*(1000-AU220*DE220)/(1000-AU220*DD220))/(100*CV220)</f>
        <v>0</v>
      </c>
      <c r="AH220">
        <f>1000*DH220*AU220*(DD220-DE220)/(100*CV220*(1000-AU220*DD220))</f>
        <v>0</v>
      </c>
      <c r="AI220">
        <f>(AJ220 - AK220 - DI220*1E3/(8.314*(DK220+273.15)) * AM220/DH220 * AL220) * DH220/(100*CV220) * (1000 - DE220)/1000</f>
        <v>0</v>
      </c>
      <c r="AJ220">
        <v>271.1650793646415</v>
      </c>
      <c r="AK220">
        <v>271.7071515151513</v>
      </c>
      <c r="AL220">
        <v>-3.177315720119632</v>
      </c>
      <c r="AM220">
        <v>65.05149679079638</v>
      </c>
      <c r="AN220">
        <f>(AP220 - AO220 + DI220*1E3/(8.314*(DK220+273.15)) * AR220/DH220 * AQ220) * DH220/(100*CV220) * 1000/(1000 - AP220)</f>
        <v>0</v>
      </c>
      <c r="AO220">
        <v>17.58925399446867</v>
      </c>
      <c r="AP220">
        <v>23.53980727272728</v>
      </c>
      <c r="AQ220">
        <v>0.000467373962035048</v>
      </c>
      <c r="AR220">
        <v>88.7385490388201</v>
      </c>
      <c r="AS220">
        <v>9</v>
      </c>
      <c r="AT220">
        <v>2</v>
      </c>
      <c r="AU220">
        <f>IF(AS220*$H$13&gt;=AW220,1.0,(AW220/(AW220-AS220*$H$13)))</f>
        <v>0</v>
      </c>
      <c r="AV220">
        <f>(AU220-1)*100</f>
        <v>0</v>
      </c>
      <c r="AW220">
        <f>MAX(0,($B$13+$C$13*DP220)/(1+$D$13*DP220)*DI220/(DK220+273)*$E$13)</f>
        <v>0</v>
      </c>
      <c r="AX220" t="s">
        <v>417</v>
      </c>
      <c r="AY220" t="s">
        <v>417</v>
      </c>
      <c r="AZ220">
        <v>0</v>
      </c>
      <c r="BA220">
        <v>0</v>
      </c>
      <c r="BB220">
        <f>1-AZ220/BA220</f>
        <v>0</v>
      </c>
      <c r="BC220">
        <v>0</v>
      </c>
      <c r="BD220" t="s">
        <v>417</v>
      </c>
      <c r="BE220" t="s">
        <v>417</v>
      </c>
      <c r="BF220">
        <v>0</v>
      </c>
      <c r="BG220">
        <v>0</v>
      </c>
      <c r="BH220">
        <f>1-BF220/BG220</f>
        <v>0</v>
      </c>
      <c r="BI220">
        <v>0.5</v>
      </c>
      <c r="BJ220">
        <f>CS220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417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f>$B$11*DQ220+$C$11*DR220+$F$11*EC220*(1-EF220)</f>
        <v>0</v>
      </c>
      <c r="CS220">
        <f>CR220*CT220</f>
        <v>0</v>
      </c>
      <c r="CT220">
        <f>($B$11*$D$9+$C$11*$D$9+$F$11*((EP220+EH220)/MAX(EP220+EH220+EQ220, 0.1)*$I$9+EQ220/MAX(EP220+EH220+EQ220, 0.1)*$J$9))/($B$11+$C$11+$F$11)</f>
        <v>0</v>
      </c>
      <c r="CU220">
        <f>($B$11*$K$9+$C$11*$K$9+$F$11*((EP220+EH220)/MAX(EP220+EH220+EQ220, 0.1)*$P$9+EQ220/MAX(EP220+EH220+EQ220, 0.1)*$Q$9))/($B$11+$C$11+$F$11)</f>
        <v>0</v>
      </c>
      <c r="CV220">
        <v>6</v>
      </c>
      <c r="CW220">
        <v>0.5</v>
      </c>
      <c r="CX220" t="s">
        <v>418</v>
      </c>
      <c r="CY220">
        <v>2</v>
      </c>
      <c r="CZ220" t="b">
        <v>1</v>
      </c>
      <c r="DA220">
        <v>1659118322.5</v>
      </c>
      <c r="DB220">
        <v>287.1117037037037</v>
      </c>
      <c r="DC220">
        <v>281.705037037037</v>
      </c>
      <c r="DD220">
        <v>23.5198</v>
      </c>
      <c r="DE220">
        <v>17.58938888888889</v>
      </c>
      <c r="DF220">
        <v>289.3871481481482</v>
      </c>
      <c r="DG220">
        <v>23.59828148148148</v>
      </c>
      <c r="DH220">
        <v>500.0502962962962</v>
      </c>
      <c r="DI220">
        <v>90.69393333333335</v>
      </c>
      <c r="DJ220">
        <v>0.100027562962963</v>
      </c>
      <c r="DK220">
        <v>27.24292592592592</v>
      </c>
      <c r="DL220">
        <v>27.23745185185185</v>
      </c>
      <c r="DM220">
        <v>999.9000000000001</v>
      </c>
      <c r="DN220">
        <v>0</v>
      </c>
      <c r="DO220">
        <v>0</v>
      </c>
      <c r="DP220">
        <v>9991.856666666667</v>
      </c>
      <c r="DQ220">
        <v>0</v>
      </c>
      <c r="DR220">
        <v>8.40688037037037</v>
      </c>
      <c r="DS220">
        <v>5.40677</v>
      </c>
      <c r="DT220">
        <v>294.0270740740741</v>
      </c>
      <c r="DU220">
        <v>286.7488518518518</v>
      </c>
      <c r="DV220">
        <v>5.930404074074073</v>
      </c>
      <c r="DW220">
        <v>281.705037037037</v>
      </c>
      <c r="DX220">
        <v>17.58938888888889</v>
      </c>
      <c r="DY220">
        <v>2.133102222222222</v>
      </c>
      <c r="DZ220">
        <v>1.595251851851852</v>
      </c>
      <c r="EA220">
        <v>18.46854814814815</v>
      </c>
      <c r="EB220">
        <v>13.91300740740741</v>
      </c>
      <c r="EC220">
        <v>2000.042962962963</v>
      </c>
      <c r="ED220">
        <v>0.9800035555555554</v>
      </c>
      <c r="EE220">
        <v>0.01999614444444444</v>
      </c>
      <c r="EF220">
        <v>0</v>
      </c>
      <c r="EG220">
        <v>688.6835925925926</v>
      </c>
      <c r="EH220">
        <v>5.00097</v>
      </c>
      <c r="EI220">
        <v>13776.94074074074</v>
      </c>
      <c r="EJ220">
        <v>16707.95185185186</v>
      </c>
      <c r="EK220">
        <v>38.62729629629629</v>
      </c>
      <c r="EL220">
        <v>39.187</v>
      </c>
      <c r="EM220">
        <v>38.57133333333333</v>
      </c>
      <c r="EN220">
        <v>38.937</v>
      </c>
      <c r="EO220">
        <v>39.25688888888889</v>
      </c>
      <c r="EP220">
        <v>1955.15</v>
      </c>
      <c r="EQ220">
        <v>39.89296296296297</v>
      </c>
      <c r="ER220">
        <v>0</v>
      </c>
      <c r="ES220">
        <v>1659118329.8</v>
      </c>
      <c r="ET220">
        <v>0</v>
      </c>
      <c r="EU220">
        <v>688.6670399999999</v>
      </c>
      <c r="EV220">
        <v>-3.745230778089059</v>
      </c>
      <c r="EW220">
        <v>-83.03846167980758</v>
      </c>
      <c r="EX220">
        <v>13776.672</v>
      </c>
      <c r="EY220">
        <v>15</v>
      </c>
      <c r="EZ220">
        <v>0</v>
      </c>
      <c r="FA220" t="s">
        <v>419</v>
      </c>
      <c r="FB220">
        <v>1658962562</v>
      </c>
      <c r="FC220">
        <v>1658962559</v>
      </c>
      <c r="FD220">
        <v>0</v>
      </c>
      <c r="FE220">
        <v>0.025</v>
      </c>
      <c r="FF220">
        <v>-0.013</v>
      </c>
      <c r="FG220">
        <v>-1.97</v>
      </c>
      <c r="FH220">
        <v>-0.111</v>
      </c>
      <c r="FI220">
        <v>420</v>
      </c>
      <c r="FJ220">
        <v>18</v>
      </c>
      <c r="FK220">
        <v>0.6899999999999999</v>
      </c>
      <c r="FL220">
        <v>0.5</v>
      </c>
      <c r="FM220">
        <v>4.5701295</v>
      </c>
      <c r="FN220">
        <v>13.33038258911819</v>
      </c>
      <c r="FO220">
        <v>1.285430048985455</v>
      </c>
      <c r="FP220">
        <v>0</v>
      </c>
      <c r="FQ220">
        <v>688.9823823529413</v>
      </c>
      <c r="FR220">
        <v>-4.653735681463911</v>
      </c>
      <c r="FS220">
        <v>0.5062524373045756</v>
      </c>
      <c r="FT220">
        <v>0</v>
      </c>
      <c r="FU220">
        <v>5.934465</v>
      </c>
      <c r="FV220">
        <v>-0.02880742964352963</v>
      </c>
      <c r="FW220">
        <v>0.02401057006820111</v>
      </c>
      <c r="FX220">
        <v>1</v>
      </c>
      <c r="FY220">
        <v>1</v>
      </c>
      <c r="FZ220">
        <v>3</v>
      </c>
      <c r="GA220" t="s">
        <v>426</v>
      </c>
      <c r="GB220">
        <v>2.98326</v>
      </c>
      <c r="GC220">
        <v>2.71557</v>
      </c>
      <c r="GD220">
        <v>0.0657021</v>
      </c>
      <c r="GE220">
        <v>0.0631439</v>
      </c>
      <c r="GF220">
        <v>0.106345</v>
      </c>
      <c r="GG220">
        <v>0.08497349999999999</v>
      </c>
      <c r="GH220">
        <v>29573.2</v>
      </c>
      <c r="GI220">
        <v>29799.4</v>
      </c>
      <c r="GJ220">
        <v>29417.9</v>
      </c>
      <c r="GK220">
        <v>29416.4</v>
      </c>
      <c r="GL220">
        <v>34813.9</v>
      </c>
      <c r="GM220">
        <v>35784.7</v>
      </c>
      <c r="GN220">
        <v>41428.4</v>
      </c>
      <c r="GO220">
        <v>41917.5</v>
      </c>
      <c r="GP220">
        <v>1.92763</v>
      </c>
      <c r="GQ220">
        <v>1.90492</v>
      </c>
      <c r="GR220">
        <v>0.113364</v>
      </c>
      <c r="GS220">
        <v>0</v>
      </c>
      <c r="GT220">
        <v>25.3823</v>
      </c>
      <c r="GU220">
        <v>999.9</v>
      </c>
      <c r="GV220">
        <v>51.1</v>
      </c>
      <c r="GW220">
        <v>31.1</v>
      </c>
      <c r="GX220">
        <v>25.5642</v>
      </c>
      <c r="GY220">
        <v>63.4994</v>
      </c>
      <c r="GZ220">
        <v>34.0825</v>
      </c>
      <c r="HA220">
        <v>1</v>
      </c>
      <c r="HB220">
        <v>-0.06914380000000001</v>
      </c>
      <c r="HC220">
        <v>0.360479</v>
      </c>
      <c r="HD220">
        <v>20.3308</v>
      </c>
      <c r="HE220">
        <v>5.21609</v>
      </c>
      <c r="HF220">
        <v>12.0099</v>
      </c>
      <c r="HG220">
        <v>4.98875</v>
      </c>
      <c r="HH220">
        <v>3.28838</v>
      </c>
      <c r="HI220">
        <v>9999</v>
      </c>
      <c r="HJ220">
        <v>9999</v>
      </c>
      <c r="HK220">
        <v>9999</v>
      </c>
      <c r="HL220">
        <v>173.9</v>
      </c>
      <c r="HM220">
        <v>1.86783</v>
      </c>
      <c r="HN220">
        <v>1.8668</v>
      </c>
      <c r="HO220">
        <v>1.8663</v>
      </c>
      <c r="HP220">
        <v>1.86619</v>
      </c>
      <c r="HQ220">
        <v>1.86804</v>
      </c>
      <c r="HR220">
        <v>1.8705</v>
      </c>
      <c r="HS220">
        <v>1.86918</v>
      </c>
      <c r="HT220">
        <v>1.87057</v>
      </c>
      <c r="HU220">
        <v>0</v>
      </c>
      <c r="HV220">
        <v>0</v>
      </c>
      <c r="HW220">
        <v>0</v>
      </c>
      <c r="HX220">
        <v>0</v>
      </c>
      <c r="HY220" t="s">
        <v>421</v>
      </c>
      <c r="HZ220" t="s">
        <v>422</v>
      </c>
      <c r="IA220" t="s">
        <v>423</v>
      </c>
      <c r="IB220" t="s">
        <v>423</v>
      </c>
      <c r="IC220" t="s">
        <v>423</v>
      </c>
      <c r="ID220" t="s">
        <v>423</v>
      </c>
      <c r="IE220">
        <v>0</v>
      </c>
      <c r="IF220">
        <v>100</v>
      </c>
      <c r="IG220">
        <v>100</v>
      </c>
      <c r="IH220">
        <v>-2.222</v>
      </c>
      <c r="II220">
        <v>-0.07829999999999999</v>
      </c>
      <c r="IJ220">
        <v>-1.577111384215205</v>
      </c>
      <c r="IK220">
        <v>-0.002609718516926934</v>
      </c>
      <c r="IL220">
        <v>7.477057286243006E-07</v>
      </c>
      <c r="IM220">
        <v>-2.446628426827821E-10</v>
      </c>
      <c r="IN220">
        <v>-0.2036813970316619</v>
      </c>
      <c r="IO220">
        <v>-0.007460779758470672</v>
      </c>
      <c r="IP220">
        <v>0.0009378809001863145</v>
      </c>
      <c r="IQ220">
        <v>-1.681860573090938E-05</v>
      </c>
      <c r="IR220">
        <v>18</v>
      </c>
      <c r="IS220">
        <v>2242</v>
      </c>
      <c r="IT220">
        <v>1</v>
      </c>
      <c r="IU220">
        <v>24</v>
      </c>
      <c r="IV220">
        <v>2596.1</v>
      </c>
      <c r="IW220">
        <v>2596.2</v>
      </c>
      <c r="IX220">
        <v>0.682373</v>
      </c>
      <c r="IY220">
        <v>2.24365</v>
      </c>
      <c r="IZ220">
        <v>1.39648</v>
      </c>
      <c r="JA220">
        <v>2.34253</v>
      </c>
      <c r="JB220">
        <v>1.49536</v>
      </c>
      <c r="JC220">
        <v>2.41089</v>
      </c>
      <c r="JD220">
        <v>37.7228</v>
      </c>
      <c r="JE220">
        <v>23.9824</v>
      </c>
      <c r="JF220">
        <v>18</v>
      </c>
      <c r="JG220">
        <v>499.331</v>
      </c>
      <c r="JH220">
        <v>440.949</v>
      </c>
      <c r="JI220">
        <v>24.9997</v>
      </c>
      <c r="JJ220">
        <v>26.4779</v>
      </c>
      <c r="JK220">
        <v>30.0003</v>
      </c>
      <c r="JL220">
        <v>26.4459</v>
      </c>
      <c r="JM220">
        <v>26.3861</v>
      </c>
      <c r="JN220">
        <v>13.6217</v>
      </c>
      <c r="JO220">
        <v>31.8976</v>
      </c>
      <c r="JP220">
        <v>65.4452</v>
      </c>
      <c r="JQ220">
        <v>25</v>
      </c>
      <c r="JR220">
        <v>232.379</v>
      </c>
      <c r="JS220">
        <v>17.5191</v>
      </c>
      <c r="JT220">
        <v>100.587</v>
      </c>
      <c r="JU220">
        <v>100.673</v>
      </c>
    </row>
    <row r="221" spans="1:281">
      <c r="A221">
        <v>205</v>
      </c>
      <c r="B221">
        <v>1659118335</v>
      </c>
      <c r="C221">
        <v>5976.900000095367</v>
      </c>
      <c r="D221" t="s">
        <v>835</v>
      </c>
      <c r="E221" t="s">
        <v>836</v>
      </c>
      <c r="F221">
        <v>5</v>
      </c>
      <c r="G221" t="s">
        <v>812</v>
      </c>
      <c r="H221" t="s">
        <v>416</v>
      </c>
      <c r="I221">
        <v>1659118327.214286</v>
      </c>
      <c r="J221">
        <f>(K221)/1000</f>
        <v>0</v>
      </c>
      <c r="K221">
        <f>IF(CZ221, AN221, AH221)</f>
        <v>0</v>
      </c>
      <c r="L221">
        <f>IF(CZ221, AI221, AG221)</f>
        <v>0</v>
      </c>
      <c r="M221">
        <f>DB221 - IF(AU221&gt;1, L221*CV221*100.0/(AW221*DP221), 0)</f>
        <v>0</v>
      </c>
      <c r="N221">
        <f>((T221-J221/2)*M221-L221)/(T221+J221/2)</f>
        <v>0</v>
      </c>
      <c r="O221">
        <f>N221*(DI221+DJ221)/1000.0</f>
        <v>0</v>
      </c>
      <c r="P221">
        <f>(DB221 - IF(AU221&gt;1, L221*CV221*100.0/(AW221*DP221), 0))*(DI221+DJ221)/1000.0</f>
        <v>0</v>
      </c>
      <c r="Q221">
        <f>2.0/((1/S221-1/R221)+SIGN(S221)*SQRT((1/S221-1/R221)*(1/S221-1/R221) + 4*CW221/((CW221+1)*(CW221+1))*(2*1/S221*1/R221-1/R221*1/R221)))</f>
        <v>0</v>
      </c>
      <c r="R221">
        <f>IF(LEFT(CX221,1)&lt;&gt;"0",IF(LEFT(CX221,1)="1",3.0,CY221),$D$5+$E$5*(DP221*DI221/($K$5*1000))+$F$5*(DP221*DI221/($K$5*1000))*MAX(MIN(CV221,$J$5),$I$5)*MAX(MIN(CV221,$J$5),$I$5)+$G$5*MAX(MIN(CV221,$J$5),$I$5)*(DP221*DI221/($K$5*1000))+$H$5*(DP221*DI221/($K$5*1000))*(DP221*DI221/($K$5*1000)))</f>
        <v>0</v>
      </c>
      <c r="S221">
        <f>J221*(1000-(1000*0.61365*exp(17.502*W221/(240.97+W221))/(DI221+DJ221)+DD221)/2)/(1000*0.61365*exp(17.502*W221/(240.97+W221))/(DI221+DJ221)-DD221)</f>
        <v>0</v>
      </c>
      <c r="T221">
        <f>1/((CW221+1)/(Q221/1.6)+1/(R221/1.37)) + CW221/((CW221+1)/(Q221/1.6) + CW221/(R221/1.37))</f>
        <v>0</v>
      </c>
      <c r="U221">
        <f>(CR221*CU221)</f>
        <v>0</v>
      </c>
      <c r="V221">
        <f>(DK221+(U221+2*0.95*5.67E-8*(((DK221+$B$7)+273)^4-(DK221+273)^4)-44100*J221)/(1.84*29.3*R221+8*0.95*5.67E-8*(DK221+273)^3))</f>
        <v>0</v>
      </c>
      <c r="W221">
        <f>($C$7*DL221+$D$7*DM221+$E$7*V221)</f>
        <v>0</v>
      </c>
      <c r="X221">
        <f>0.61365*exp(17.502*W221/(240.97+W221))</f>
        <v>0</v>
      </c>
      <c r="Y221">
        <f>(Z221/AA221*100)</f>
        <v>0</v>
      </c>
      <c r="Z221">
        <f>DD221*(DI221+DJ221)/1000</f>
        <v>0</v>
      </c>
      <c r="AA221">
        <f>0.61365*exp(17.502*DK221/(240.97+DK221))</f>
        <v>0</v>
      </c>
      <c r="AB221">
        <f>(X221-DD221*(DI221+DJ221)/1000)</f>
        <v>0</v>
      </c>
      <c r="AC221">
        <f>(-J221*44100)</f>
        <v>0</v>
      </c>
      <c r="AD221">
        <f>2*29.3*R221*0.92*(DK221-W221)</f>
        <v>0</v>
      </c>
      <c r="AE221">
        <f>2*0.95*5.67E-8*(((DK221+$B$7)+273)^4-(W221+273)^4)</f>
        <v>0</v>
      </c>
      <c r="AF221">
        <f>U221+AE221+AC221+AD221</f>
        <v>0</v>
      </c>
      <c r="AG221">
        <f>DH221*AU221*(DC221-DB221*(1000-AU221*DE221)/(1000-AU221*DD221))/(100*CV221)</f>
        <v>0</v>
      </c>
      <c r="AH221">
        <f>1000*DH221*AU221*(DD221-DE221)/(100*CV221*(1000-AU221*DD221))</f>
        <v>0</v>
      </c>
      <c r="AI221">
        <f>(AJ221 - AK221 - DI221*1E3/(8.314*(DK221+273.15)) * AM221/DH221 * AL221) * DH221/(100*CV221) * (1000 - DE221)/1000</f>
        <v>0</v>
      </c>
      <c r="AJ221">
        <v>254.1701427658303</v>
      </c>
      <c r="AK221">
        <v>255.7293575757575</v>
      </c>
      <c r="AL221">
        <v>-3.19214987822522</v>
      </c>
      <c r="AM221">
        <v>65.05149679079638</v>
      </c>
      <c r="AN221">
        <f>(AP221 - AO221 + DI221*1E3/(8.314*(DK221+273.15)) * AR221/DH221 * AQ221) * DH221/(100*CV221) * 1000/(1000 - AP221)</f>
        <v>0</v>
      </c>
      <c r="AO221">
        <v>17.56233312984952</v>
      </c>
      <c r="AP221">
        <v>23.54099939393939</v>
      </c>
      <c r="AQ221">
        <v>0.000115540912965873</v>
      </c>
      <c r="AR221">
        <v>88.7385490388201</v>
      </c>
      <c r="AS221">
        <v>9</v>
      </c>
      <c r="AT221">
        <v>2</v>
      </c>
      <c r="AU221">
        <f>IF(AS221*$H$13&gt;=AW221,1.0,(AW221/(AW221-AS221*$H$13)))</f>
        <v>0</v>
      </c>
      <c r="AV221">
        <f>(AU221-1)*100</f>
        <v>0</v>
      </c>
      <c r="AW221">
        <f>MAX(0,($B$13+$C$13*DP221)/(1+$D$13*DP221)*DI221/(DK221+273)*$E$13)</f>
        <v>0</v>
      </c>
      <c r="AX221" t="s">
        <v>417</v>
      </c>
      <c r="AY221" t="s">
        <v>417</v>
      </c>
      <c r="AZ221">
        <v>0</v>
      </c>
      <c r="BA221">
        <v>0</v>
      </c>
      <c r="BB221">
        <f>1-AZ221/BA221</f>
        <v>0</v>
      </c>
      <c r="BC221">
        <v>0</v>
      </c>
      <c r="BD221" t="s">
        <v>417</v>
      </c>
      <c r="BE221" t="s">
        <v>417</v>
      </c>
      <c r="BF221">
        <v>0</v>
      </c>
      <c r="BG221">
        <v>0</v>
      </c>
      <c r="BH221">
        <f>1-BF221/BG221</f>
        <v>0</v>
      </c>
      <c r="BI221">
        <v>0.5</v>
      </c>
      <c r="BJ221">
        <f>CS221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417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f>$B$11*DQ221+$C$11*DR221+$F$11*EC221*(1-EF221)</f>
        <v>0</v>
      </c>
      <c r="CS221">
        <f>CR221*CT221</f>
        <v>0</v>
      </c>
      <c r="CT221">
        <f>($B$11*$D$9+$C$11*$D$9+$F$11*((EP221+EH221)/MAX(EP221+EH221+EQ221, 0.1)*$I$9+EQ221/MAX(EP221+EH221+EQ221, 0.1)*$J$9))/($B$11+$C$11+$F$11)</f>
        <v>0</v>
      </c>
      <c r="CU221">
        <f>($B$11*$K$9+$C$11*$K$9+$F$11*((EP221+EH221)/MAX(EP221+EH221+EQ221, 0.1)*$P$9+EQ221/MAX(EP221+EH221+EQ221, 0.1)*$Q$9))/($B$11+$C$11+$F$11)</f>
        <v>0</v>
      </c>
      <c r="CV221">
        <v>6</v>
      </c>
      <c r="CW221">
        <v>0.5</v>
      </c>
      <c r="CX221" t="s">
        <v>418</v>
      </c>
      <c r="CY221">
        <v>2</v>
      </c>
      <c r="CZ221" t="b">
        <v>1</v>
      </c>
      <c r="DA221">
        <v>1659118327.214286</v>
      </c>
      <c r="DB221">
        <v>272.4165357142857</v>
      </c>
      <c r="DC221">
        <v>266.0052857142858</v>
      </c>
      <c r="DD221">
        <v>23.53241428571429</v>
      </c>
      <c r="DE221">
        <v>17.578925</v>
      </c>
      <c r="DF221">
        <v>274.6589285714286</v>
      </c>
      <c r="DG221">
        <v>23.61077142857143</v>
      </c>
      <c r="DH221">
        <v>500.04975</v>
      </c>
      <c r="DI221">
        <v>90.69383928571429</v>
      </c>
      <c r="DJ221">
        <v>0.09997887142857143</v>
      </c>
      <c r="DK221">
        <v>27.24320357142857</v>
      </c>
      <c r="DL221">
        <v>27.24049642857143</v>
      </c>
      <c r="DM221">
        <v>999.9000000000002</v>
      </c>
      <c r="DN221">
        <v>0</v>
      </c>
      <c r="DO221">
        <v>0</v>
      </c>
      <c r="DP221">
        <v>9996.703214285715</v>
      </c>
      <c r="DQ221">
        <v>0</v>
      </c>
      <c r="DR221">
        <v>8.406742857142858</v>
      </c>
      <c r="DS221">
        <v>6.4114</v>
      </c>
      <c r="DT221">
        <v>278.9816428571429</v>
      </c>
      <c r="DU221">
        <v>270.7652142857143</v>
      </c>
      <c r="DV221">
        <v>5.953473928571428</v>
      </c>
      <c r="DW221">
        <v>266.0052857142858</v>
      </c>
      <c r="DX221">
        <v>17.578925</v>
      </c>
      <c r="DY221">
        <v>2.134243214285715</v>
      </c>
      <c r="DZ221">
        <v>1.594301071428571</v>
      </c>
      <c r="EA221">
        <v>18.47708571428571</v>
      </c>
      <c r="EB221">
        <v>13.90382857142857</v>
      </c>
      <c r="EC221">
        <v>2000.045357142857</v>
      </c>
      <c r="ED221">
        <v>0.9800036071428571</v>
      </c>
      <c r="EE221">
        <v>0.01999609285714286</v>
      </c>
      <c r="EF221">
        <v>0</v>
      </c>
      <c r="EG221">
        <v>688.5217500000001</v>
      </c>
      <c r="EH221">
        <v>5.00097</v>
      </c>
      <c r="EI221">
        <v>13772.22142857143</v>
      </c>
      <c r="EJ221">
        <v>16707.975</v>
      </c>
      <c r="EK221">
        <v>38.62721428571428</v>
      </c>
      <c r="EL221">
        <v>39.187</v>
      </c>
      <c r="EM221">
        <v>38.5665</v>
      </c>
      <c r="EN221">
        <v>38.937</v>
      </c>
      <c r="EO221">
        <v>39.25885714285715</v>
      </c>
      <c r="EP221">
        <v>1955.1525</v>
      </c>
      <c r="EQ221">
        <v>39.89285714285715</v>
      </c>
      <c r="ER221">
        <v>0</v>
      </c>
      <c r="ES221">
        <v>1659118335.2</v>
      </c>
      <c r="ET221">
        <v>0</v>
      </c>
      <c r="EU221">
        <v>688.4793076923078</v>
      </c>
      <c r="EV221">
        <v>-1.508376068509364</v>
      </c>
      <c r="EW221">
        <v>-37.21025640786077</v>
      </c>
      <c r="EX221">
        <v>13771.75384615385</v>
      </c>
      <c r="EY221">
        <v>15</v>
      </c>
      <c r="EZ221">
        <v>0</v>
      </c>
      <c r="FA221" t="s">
        <v>419</v>
      </c>
      <c r="FB221">
        <v>1658962562</v>
      </c>
      <c r="FC221">
        <v>1658962559</v>
      </c>
      <c r="FD221">
        <v>0</v>
      </c>
      <c r="FE221">
        <v>0.025</v>
      </c>
      <c r="FF221">
        <v>-0.013</v>
      </c>
      <c r="FG221">
        <v>-1.97</v>
      </c>
      <c r="FH221">
        <v>-0.111</v>
      </c>
      <c r="FI221">
        <v>420</v>
      </c>
      <c r="FJ221">
        <v>18</v>
      </c>
      <c r="FK221">
        <v>0.6899999999999999</v>
      </c>
      <c r="FL221">
        <v>0.5</v>
      </c>
      <c r="FM221">
        <v>5.723604390243902</v>
      </c>
      <c r="FN221">
        <v>12.75750606271778</v>
      </c>
      <c r="FO221">
        <v>1.259384085441631</v>
      </c>
      <c r="FP221">
        <v>0</v>
      </c>
      <c r="FQ221">
        <v>688.6662058823529</v>
      </c>
      <c r="FR221">
        <v>-2.980947288227521</v>
      </c>
      <c r="FS221">
        <v>0.3776261596287847</v>
      </c>
      <c r="FT221">
        <v>0</v>
      </c>
      <c r="FU221">
        <v>5.938774634146341</v>
      </c>
      <c r="FV221">
        <v>0.2626710104529664</v>
      </c>
      <c r="FW221">
        <v>0.02653282900691238</v>
      </c>
      <c r="FX221">
        <v>0</v>
      </c>
      <c r="FY221">
        <v>0</v>
      </c>
      <c r="FZ221">
        <v>3</v>
      </c>
      <c r="GA221" t="s">
        <v>462</v>
      </c>
      <c r="GB221">
        <v>2.98331</v>
      </c>
      <c r="GC221">
        <v>2.7157</v>
      </c>
      <c r="GD221">
        <v>0.062411</v>
      </c>
      <c r="GE221">
        <v>0.0596413</v>
      </c>
      <c r="GF221">
        <v>0.106342</v>
      </c>
      <c r="GG221">
        <v>0.0848936</v>
      </c>
      <c r="GH221">
        <v>29677.8</v>
      </c>
      <c r="GI221">
        <v>29910.6</v>
      </c>
      <c r="GJ221">
        <v>29418.3</v>
      </c>
      <c r="GK221">
        <v>29416.2</v>
      </c>
      <c r="GL221">
        <v>34814.5</v>
      </c>
      <c r="GM221">
        <v>35787.5</v>
      </c>
      <c r="GN221">
        <v>41429.1</v>
      </c>
      <c r="GO221">
        <v>41917.2</v>
      </c>
      <c r="GP221">
        <v>1.92743</v>
      </c>
      <c r="GQ221">
        <v>1.90478</v>
      </c>
      <c r="GR221">
        <v>0.114217</v>
      </c>
      <c r="GS221">
        <v>0</v>
      </c>
      <c r="GT221">
        <v>25.3823</v>
      </c>
      <c r="GU221">
        <v>999.9</v>
      </c>
      <c r="GV221">
        <v>51.1</v>
      </c>
      <c r="GW221">
        <v>31.1</v>
      </c>
      <c r="GX221">
        <v>25.5655</v>
      </c>
      <c r="GY221">
        <v>63.5994</v>
      </c>
      <c r="GZ221">
        <v>33.6418</v>
      </c>
      <c r="HA221">
        <v>1</v>
      </c>
      <c r="HB221">
        <v>-0.06915399999999999</v>
      </c>
      <c r="HC221">
        <v>0.359698</v>
      </c>
      <c r="HD221">
        <v>20.3309</v>
      </c>
      <c r="HE221">
        <v>5.21579</v>
      </c>
      <c r="HF221">
        <v>12.0099</v>
      </c>
      <c r="HG221">
        <v>4.9887</v>
      </c>
      <c r="HH221">
        <v>3.2885</v>
      </c>
      <c r="HI221">
        <v>9999</v>
      </c>
      <c r="HJ221">
        <v>9999</v>
      </c>
      <c r="HK221">
        <v>9999</v>
      </c>
      <c r="HL221">
        <v>174</v>
      </c>
      <c r="HM221">
        <v>1.86783</v>
      </c>
      <c r="HN221">
        <v>1.86685</v>
      </c>
      <c r="HO221">
        <v>1.8663</v>
      </c>
      <c r="HP221">
        <v>1.86619</v>
      </c>
      <c r="HQ221">
        <v>1.86808</v>
      </c>
      <c r="HR221">
        <v>1.87053</v>
      </c>
      <c r="HS221">
        <v>1.8692</v>
      </c>
      <c r="HT221">
        <v>1.87059</v>
      </c>
      <c r="HU221">
        <v>0</v>
      </c>
      <c r="HV221">
        <v>0</v>
      </c>
      <c r="HW221">
        <v>0</v>
      </c>
      <c r="HX221">
        <v>0</v>
      </c>
      <c r="HY221" t="s">
        <v>421</v>
      </c>
      <c r="HZ221" t="s">
        <v>422</v>
      </c>
      <c r="IA221" t="s">
        <v>423</v>
      </c>
      <c r="IB221" t="s">
        <v>423</v>
      </c>
      <c r="IC221" t="s">
        <v>423</v>
      </c>
      <c r="ID221" t="s">
        <v>423</v>
      </c>
      <c r="IE221">
        <v>0</v>
      </c>
      <c r="IF221">
        <v>100</v>
      </c>
      <c r="IG221">
        <v>100</v>
      </c>
      <c r="IH221">
        <v>-2.187</v>
      </c>
      <c r="II221">
        <v>-0.07829999999999999</v>
      </c>
      <c r="IJ221">
        <v>-1.577111384215205</v>
      </c>
      <c r="IK221">
        <v>-0.002609718516926934</v>
      </c>
      <c r="IL221">
        <v>7.477057286243006E-07</v>
      </c>
      <c r="IM221">
        <v>-2.446628426827821E-10</v>
      </c>
      <c r="IN221">
        <v>-0.2036813970316619</v>
      </c>
      <c r="IO221">
        <v>-0.007460779758470672</v>
      </c>
      <c r="IP221">
        <v>0.0009378809001863145</v>
      </c>
      <c r="IQ221">
        <v>-1.681860573090938E-05</v>
      </c>
      <c r="IR221">
        <v>18</v>
      </c>
      <c r="IS221">
        <v>2242</v>
      </c>
      <c r="IT221">
        <v>1</v>
      </c>
      <c r="IU221">
        <v>24</v>
      </c>
      <c r="IV221">
        <v>2596.2</v>
      </c>
      <c r="IW221">
        <v>2596.3</v>
      </c>
      <c r="IX221">
        <v>0.649414</v>
      </c>
      <c r="IY221">
        <v>2.24487</v>
      </c>
      <c r="IZ221">
        <v>1.39771</v>
      </c>
      <c r="JA221">
        <v>2.34253</v>
      </c>
      <c r="JB221">
        <v>1.49536</v>
      </c>
      <c r="JC221">
        <v>2.39258</v>
      </c>
      <c r="JD221">
        <v>37.7228</v>
      </c>
      <c r="JE221">
        <v>23.9824</v>
      </c>
      <c r="JF221">
        <v>18</v>
      </c>
      <c r="JG221">
        <v>499.204</v>
      </c>
      <c r="JH221">
        <v>440.86</v>
      </c>
      <c r="JI221">
        <v>24.9998</v>
      </c>
      <c r="JJ221">
        <v>26.4779</v>
      </c>
      <c r="JK221">
        <v>30.0002</v>
      </c>
      <c r="JL221">
        <v>26.4459</v>
      </c>
      <c r="JM221">
        <v>26.3863</v>
      </c>
      <c r="JN221">
        <v>12.9487</v>
      </c>
      <c r="JO221">
        <v>31.8976</v>
      </c>
      <c r="JP221">
        <v>65.4452</v>
      </c>
      <c r="JQ221">
        <v>25</v>
      </c>
      <c r="JR221">
        <v>219.019</v>
      </c>
      <c r="JS221">
        <v>17.5036</v>
      </c>
      <c r="JT221">
        <v>100.588</v>
      </c>
      <c r="JU221">
        <v>100.672</v>
      </c>
    </row>
    <row r="222" spans="1:281">
      <c r="A222">
        <v>206</v>
      </c>
      <c r="B222">
        <v>1659118340</v>
      </c>
      <c r="C222">
        <v>5981.900000095367</v>
      </c>
      <c r="D222" t="s">
        <v>837</v>
      </c>
      <c r="E222" t="s">
        <v>838</v>
      </c>
      <c r="F222">
        <v>5</v>
      </c>
      <c r="G222" t="s">
        <v>812</v>
      </c>
      <c r="H222" t="s">
        <v>416</v>
      </c>
      <c r="I222">
        <v>1659118332.5</v>
      </c>
      <c r="J222">
        <f>(K222)/1000</f>
        <v>0</v>
      </c>
      <c r="K222">
        <f>IF(CZ222, AN222, AH222)</f>
        <v>0</v>
      </c>
      <c r="L222">
        <f>IF(CZ222, AI222, AG222)</f>
        <v>0</v>
      </c>
      <c r="M222">
        <f>DB222 - IF(AU222&gt;1, L222*CV222*100.0/(AW222*DP222), 0)</f>
        <v>0</v>
      </c>
      <c r="N222">
        <f>((T222-J222/2)*M222-L222)/(T222+J222/2)</f>
        <v>0</v>
      </c>
      <c r="O222">
        <f>N222*(DI222+DJ222)/1000.0</f>
        <v>0</v>
      </c>
      <c r="P222">
        <f>(DB222 - IF(AU222&gt;1, L222*CV222*100.0/(AW222*DP222), 0))*(DI222+DJ222)/1000.0</f>
        <v>0</v>
      </c>
      <c r="Q222">
        <f>2.0/((1/S222-1/R222)+SIGN(S222)*SQRT((1/S222-1/R222)*(1/S222-1/R222) + 4*CW222/((CW222+1)*(CW222+1))*(2*1/S222*1/R222-1/R222*1/R222)))</f>
        <v>0</v>
      </c>
      <c r="R222">
        <f>IF(LEFT(CX222,1)&lt;&gt;"0",IF(LEFT(CX222,1)="1",3.0,CY222),$D$5+$E$5*(DP222*DI222/($K$5*1000))+$F$5*(DP222*DI222/($K$5*1000))*MAX(MIN(CV222,$J$5),$I$5)*MAX(MIN(CV222,$J$5),$I$5)+$G$5*MAX(MIN(CV222,$J$5),$I$5)*(DP222*DI222/($K$5*1000))+$H$5*(DP222*DI222/($K$5*1000))*(DP222*DI222/($K$5*1000)))</f>
        <v>0</v>
      </c>
      <c r="S222">
        <f>J222*(1000-(1000*0.61365*exp(17.502*W222/(240.97+W222))/(DI222+DJ222)+DD222)/2)/(1000*0.61365*exp(17.502*W222/(240.97+W222))/(DI222+DJ222)-DD222)</f>
        <v>0</v>
      </c>
      <c r="T222">
        <f>1/((CW222+1)/(Q222/1.6)+1/(R222/1.37)) + CW222/((CW222+1)/(Q222/1.6) + CW222/(R222/1.37))</f>
        <v>0</v>
      </c>
      <c r="U222">
        <f>(CR222*CU222)</f>
        <v>0</v>
      </c>
      <c r="V222">
        <f>(DK222+(U222+2*0.95*5.67E-8*(((DK222+$B$7)+273)^4-(DK222+273)^4)-44100*J222)/(1.84*29.3*R222+8*0.95*5.67E-8*(DK222+273)^3))</f>
        <v>0</v>
      </c>
      <c r="W222">
        <f>($C$7*DL222+$D$7*DM222+$E$7*V222)</f>
        <v>0</v>
      </c>
      <c r="X222">
        <f>0.61365*exp(17.502*W222/(240.97+W222))</f>
        <v>0</v>
      </c>
      <c r="Y222">
        <f>(Z222/AA222*100)</f>
        <v>0</v>
      </c>
      <c r="Z222">
        <f>DD222*(DI222+DJ222)/1000</f>
        <v>0</v>
      </c>
      <c r="AA222">
        <f>0.61365*exp(17.502*DK222/(240.97+DK222))</f>
        <v>0</v>
      </c>
      <c r="AB222">
        <f>(X222-DD222*(DI222+DJ222)/1000)</f>
        <v>0</v>
      </c>
      <c r="AC222">
        <f>(-J222*44100)</f>
        <v>0</v>
      </c>
      <c r="AD222">
        <f>2*29.3*R222*0.92*(DK222-W222)</f>
        <v>0</v>
      </c>
      <c r="AE222">
        <f>2*0.95*5.67E-8*(((DK222+$B$7)+273)^4-(W222+273)^4)</f>
        <v>0</v>
      </c>
      <c r="AF222">
        <f>U222+AE222+AC222+AD222</f>
        <v>0</v>
      </c>
      <c r="AG222">
        <f>DH222*AU222*(DC222-DB222*(1000-AU222*DE222)/(1000-AU222*DD222))/(100*CV222)</f>
        <v>0</v>
      </c>
      <c r="AH222">
        <f>1000*DH222*AU222*(DD222-DE222)/(100*CV222*(1000-AU222*DD222))</f>
        <v>0</v>
      </c>
      <c r="AI222">
        <f>(AJ222 - AK222 - DI222*1E3/(8.314*(DK222+273.15)) * AM222/DH222 * AL222) * DH222/(100*CV222) * (1000 - DE222)/1000</f>
        <v>0</v>
      </c>
      <c r="AJ222">
        <v>237.312841484633</v>
      </c>
      <c r="AK222">
        <v>239.8168666666666</v>
      </c>
      <c r="AL222">
        <v>-3.177477900528589</v>
      </c>
      <c r="AM222">
        <v>65.05149679079638</v>
      </c>
      <c r="AN222">
        <f>(AP222 - AO222 + DI222*1E3/(8.314*(DK222+273.15)) * AR222/DH222 * AQ222) * DH222/(100*CV222) * 1000/(1000 - AP222)</f>
        <v>0</v>
      </c>
      <c r="AO222">
        <v>17.55691373204727</v>
      </c>
      <c r="AP222">
        <v>23.53697151515151</v>
      </c>
      <c r="AQ222">
        <v>-0.0001038313867496118</v>
      </c>
      <c r="AR222">
        <v>88.7385490388201</v>
      </c>
      <c r="AS222">
        <v>9</v>
      </c>
      <c r="AT222">
        <v>2</v>
      </c>
      <c r="AU222">
        <f>IF(AS222*$H$13&gt;=AW222,1.0,(AW222/(AW222-AS222*$H$13)))</f>
        <v>0</v>
      </c>
      <c r="AV222">
        <f>(AU222-1)*100</f>
        <v>0</v>
      </c>
      <c r="AW222">
        <f>MAX(0,($B$13+$C$13*DP222)/(1+$D$13*DP222)*DI222/(DK222+273)*$E$13)</f>
        <v>0</v>
      </c>
      <c r="AX222" t="s">
        <v>417</v>
      </c>
      <c r="AY222" t="s">
        <v>417</v>
      </c>
      <c r="AZ222">
        <v>0</v>
      </c>
      <c r="BA222">
        <v>0</v>
      </c>
      <c r="BB222">
        <f>1-AZ222/BA222</f>
        <v>0</v>
      </c>
      <c r="BC222">
        <v>0</v>
      </c>
      <c r="BD222" t="s">
        <v>417</v>
      </c>
      <c r="BE222" t="s">
        <v>417</v>
      </c>
      <c r="BF222">
        <v>0</v>
      </c>
      <c r="BG222">
        <v>0</v>
      </c>
      <c r="BH222">
        <f>1-BF222/BG222</f>
        <v>0</v>
      </c>
      <c r="BI222">
        <v>0.5</v>
      </c>
      <c r="BJ222">
        <f>CS222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417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f>$B$11*DQ222+$C$11*DR222+$F$11*EC222*(1-EF222)</f>
        <v>0</v>
      </c>
      <c r="CS222">
        <f>CR222*CT222</f>
        <v>0</v>
      </c>
      <c r="CT222">
        <f>($B$11*$D$9+$C$11*$D$9+$F$11*((EP222+EH222)/MAX(EP222+EH222+EQ222, 0.1)*$I$9+EQ222/MAX(EP222+EH222+EQ222, 0.1)*$J$9))/($B$11+$C$11+$F$11)</f>
        <v>0</v>
      </c>
      <c r="CU222">
        <f>($B$11*$K$9+$C$11*$K$9+$F$11*((EP222+EH222)/MAX(EP222+EH222+EQ222, 0.1)*$P$9+EQ222/MAX(EP222+EH222+EQ222, 0.1)*$Q$9))/($B$11+$C$11+$F$11)</f>
        <v>0</v>
      </c>
      <c r="CV222">
        <v>6</v>
      </c>
      <c r="CW222">
        <v>0.5</v>
      </c>
      <c r="CX222" t="s">
        <v>418</v>
      </c>
      <c r="CY222">
        <v>2</v>
      </c>
      <c r="CZ222" t="b">
        <v>1</v>
      </c>
      <c r="DA222">
        <v>1659118332.5</v>
      </c>
      <c r="DB222">
        <v>255.9447407407407</v>
      </c>
      <c r="DC222">
        <v>248.4594074074074</v>
      </c>
      <c r="DD222">
        <v>23.53784444444445</v>
      </c>
      <c r="DE222">
        <v>17.56858888888889</v>
      </c>
      <c r="DF222">
        <v>258.1498888888889</v>
      </c>
      <c r="DG222">
        <v>23.61616296296297</v>
      </c>
      <c r="DH222">
        <v>500.0492592592592</v>
      </c>
      <c r="DI222">
        <v>90.6932925925926</v>
      </c>
      <c r="DJ222">
        <v>0.1000083</v>
      </c>
      <c r="DK222">
        <v>27.24185925925926</v>
      </c>
      <c r="DL222">
        <v>27.24418148148149</v>
      </c>
      <c r="DM222">
        <v>999.9000000000001</v>
      </c>
      <c r="DN222">
        <v>0</v>
      </c>
      <c r="DO222">
        <v>0</v>
      </c>
      <c r="DP222">
        <v>10001.53666666667</v>
      </c>
      <c r="DQ222">
        <v>0</v>
      </c>
      <c r="DR222">
        <v>8.403134074074073</v>
      </c>
      <c r="DS222">
        <v>7.485472592592594</v>
      </c>
      <c r="DT222">
        <v>262.1144074074074</v>
      </c>
      <c r="DU222">
        <v>252.9027777777778</v>
      </c>
      <c r="DV222">
        <v>5.969243703703704</v>
      </c>
      <c r="DW222">
        <v>248.4594074074074</v>
      </c>
      <c r="DX222">
        <v>17.56858888888889</v>
      </c>
      <c r="DY222">
        <v>2.134723333333334</v>
      </c>
      <c r="DZ222">
        <v>1.593353333333333</v>
      </c>
      <c r="EA222">
        <v>18.48068518518519</v>
      </c>
      <c r="EB222">
        <v>13.89467407407408</v>
      </c>
      <c r="EC222">
        <v>2000.03037037037</v>
      </c>
      <c r="ED222">
        <v>0.9800037777777775</v>
      </c>
      <c r="EE222">
        <v>0.01999592222222222</v>
      </c>
      <c r="EF222">
        <v>0</v>
      </c>
      <c r="EG222">
        <v>688.4478518518519</v>
      </c>
      <c r="EH222">
        <v>5.00097</v>
      </c>
      <c r="EI222">
        <v>13770.32222222222</v>
      </c>
      <c r="EJ222">
        <v>16707.84444444445</v>
      </c>
      <c r="EK222">
        <v>38.625</v>
      </c>
      <c r="EL222">
        <v>39.187</v>
      </c>
      <c r="EM222">
        <v>38.57133333333333</v>
      </c>
      <c r="EN222">
        <v>38.937</v>
      </c>
      <c r="EO222">
        <v>39.26837037037036</v>
      </c>
      <c r="EP222">
        <v>1955.138518518518</v>
      </c>
      <c r="EQ222">
        <v>39.89185185185186</v>
      </c>
      <c r="ER222">
        <v>0</v>
      </c>
      <c r="ES222">
        <v>1659118340</v>
      </c>
      <c r="ET222">
        <v>0</v>
      </c>
      <c r="EU222">
        <v>688.3998076923076</v>
      </c>
      <c r="EV222">
        <v>0.0440000005759188</v>
      </c>
      <c r="EW222">
        <v>4.683760676528307</v>
      </c>
      <c r="EX222">
        <v>13770.26923076923</v>
      </c>
      <c r="EY222">
        <v>15</v>
      </c>
      <c r="EZ222">
        <v>0</v>
      </c>
      <c r="FA222" t="s">
        <v>419</v>
      </c>
      <c r="FB222">
        <v>1658962562</v>
      </c>
      <c r="FC222">
        <v>1658962559</v>
      </c>
      <c r="FD222">
        <v>0</v>
      </c>
      <c r="FE222">
        <v>0.025</v>
      </c>
      <c r="FF222">
        <v>-0.013</v>
      </c>
      <c r="FG222">
        <v>-1.97</v>
      </c>
      <c r="FH222">
        <v>-0.111</v>
      </c>
      <c r="FI222">
        <v>420</v>
      </c>
      <c r="FJ222">
        <v>18</v>
      </c>
      <c r="FK222">
        <v>0.6899999999999999</v>
      </c>
      <c r="FL222">
        <v>0.5</v>
      </c>
      <c r="FM222">
        <v>6.767012682926829</v>
      </c>
      <c r="FN222">
        <v>12.4636350522648</v>
      </c>
      <c r="FO222">
        <v>1.230624260280271</v>
      </c>
      <c r="FP222">
        <v>0</v>
      </c>
      <c r="FQ222">
        <v>688.4966764705882</v>
      </c>
      <c r="FR222">
        <v>-1.32472116175089</v>
      </c>
      <c r="FS222">
        <v>0.2820169707647232</v>
      </c>
      <c r="FT222">
        <v>0</v>
      </c>
      <c r="FU222">
        <v>5.957819268292683</v>
      </c>
      <c r="FV222">
        <v>0.2122273170731638</v>
      </c>
      <c r="FW222">
        <v>0.02206831382490201</v>
      </c>
      <c r="FX222">
        <v>0</v>
      </c>
      <c r="FY222">
        <v>0</v>
      </c>
      <c r="FZ222">
        <v>3</v>
      </c>
      <c r="GA222" t="s">
        <v>462</v>
      </c>
      <c r="GB222">
        <v>2.98314</v>
      </c>
      <c r="GC222">
        <v>2.71578</v>
      </c>
      <c r="GD222">
        <v>0.0590611</v>
      </c>
      <c r="GE222">
        <v>0.056075</v>
      </c>
      <c r="GF222">
        <v>0.106334</v>
      </c>
      <c r="GG222">
        <v>0.0848956</v>
      </c>
      <c r="GH222">
        <v>29784.3</v>
      </c>
      <c r="GI222">
        <v>30024.2</v>
      </c>
      <c r="GJ222">
        <v>29418.8</v>
      </c>
      <c r="GK222">
        <v>29416.3</v>
      </c>
      <c r="GL222">
        <v>34815.1</v>
      </c>
      <c r="GM222">
        <v>35787.7</v>
      </c>
      <c r="GN222">
        <v>41429.4</v>
      </c>
      <c r="GO222">
        <v>41917.6</v>
      </c>
      <c r="GP222">
        <v>1.9276</v>
      </c>
      <c r="GQ222">
        <v>1.9049</v>
      </c>
      <c r="GR222">
        <v>0.113759</v>
      </c>
      <c r="GS222">
        <v>0</v>
      </c>
      <c r="GT222">
        <v>25.3823</v>
      </c>
      <c r="GU222">
        <v>999.9</v>
      </c>
      <c r="GV222">
        <v>51.1</v>
      </c>
      <c r="GW222">
        <v>31.1</v>
      </c>
      <c r="GX222">
        <v>25.5629</v>
      </c>
      <c r="GY222">
        <v>63.3994</v>
      </c>
      <c r="GZ222">
        <v>34.2548</v>
      </c>
      <c r="HA222">
        <v>1</v>
      </c>
      <c r="HB222">
        <v>-0.0689507</v>
      </c>
      <c r="HC222">
        <v>0.358943</v>
      </c>
      <c r="HD222">
        <v>20.3308</v>
      </c>
      <c r="HE222">
        <v>5.21564</v>
      </c>
      <c r="HF222">
        <v>12.0098</v>
      </c>
      <c r="HG222">
        <v>4.9886</v>
      </c>
      <c r="HH222">
        <v>3.28838</v>
      </c>
      <c r="HI222">
        <v>9999</v>
      </c>
      <c r="HJ222">
        <v>9999</v>
      </c>
      <c r="HK222">
        <v>9999</v>
      </c>
      <c r="HL222">
        <v>174</v>
      </c>
      <c r="HM222">
        <v>1.86783</v>
      </c>
      <c r="HN222">
        <v>1.86683</v>
      </c>
      <c r="HO222">
        <v>1.8663</v>
      </c>
      <c r="HP222">
        <v>1.86618</v>
      </c>
      <c r="HQ222">
        <v>1.86802</v>
      </c>
      <c r="HR222">
        <v>1.87051</v>
      </c>
      <c r="HS222">
        <v>1.86919</v>
      </c>
      <c r="HT222">
        <v>1.87058</v>
      </c>
      <c r="HU222">
        <v>0</v>
      </c>
      <c r="HV222">
        <v>0</v>
      </c>
      <c r="HW222">
        <v>0</v>
      </c>
      <c r="HX222">
        <v>0</v>
      </c>
      <c r="HY222" t="s">
        <v>421</v>
      </c>
      <c r="HZ222" t="s">
        <v>422</v>
      </c>
      <c r="IA222" t="s">
        <v>423</v>
      </c>
      <c r="IB222" t="s">
        <v>423</v>
      </c>
      <c r="IC222" t="s">
        <v>423</v>
      </c>
      <c r="ID222" t="s">
        <v>423</v>
      </c>
      <c r="IE222">
        <v>0</v>
      </c>
      <c r="IF222">
        <v>100</v>
      </c>
      <c r="IG222">
        <v>100</v>
      </c>
      <c r="IH222">
        <v>-2.151</v>
      </c>
      <c r="II222">
        <v>-0.0784</v>
      </c>
      <c r="IJ222">
        <v>-1.577111384215205</v>
      </c>
      <c r="IK222">
        <v>-0.002609718516926934</v>
      </c>
      <c r="IL222">
        <v>7.477057286243006E-07</v>
      </c>
      <c r="IM222">
        <v>-2.446628426827821E-10</v>
      </c>
      <c r="IN222">
        <v>-0.2036813970316619</v>
      </c>
      <c r="IO222">
        <v>-0.007460779758470672</v>
      </c>
      <c r="IP222">
        <v>0.0009378809001863145</v>
      </c>
      <c r="IQ222">
        <v>-1.681860573090938E-05</v>
      </c>
      <c r="IR222">
        <v>18</v>
      </c>
      <c r="IS222">
        <v>2242</v>
      </c>
      <c r="IT222">
        <v>1</v>
      </c>
      <c r="IU222">
        <v>24</v>
      </c>
      <c r="IV222">
        <v>2596.3</v>
      </c>
      <c r="IW222">
        <v>2596.3</v>
      </c>
      <c r="IX222">
        <v>0.611572</v>
      </c>
      <c r="IY222">
        <v>2.24731</v>
      </c>
      <c r="IZ222">
        <v>1.39648</v>
      </c>
      <c r="JA222">
        <v>2.34253</v>
      </c>
      <c r="JB222">
        <v>1.49536</v>
      </c>
      <c r="JC222">
        <v>2.30103</v>
      </c>
      <c r="JD222">
        <v>37.7228</v>
      </c>
      <c r="JE222">
        <v>23.9824</v>
      </c>
      <c r="JF222">
        <v>18</v>
      </c>
      <c r="JG222">
        <v>499.314</v>
      </c>
      <c r="JH222">
        <v>440.951</v>
      </c>
      <c r="JI222">
        <v>24.9997</v>
      </c>
      <c r="JJ222">
        <v>26.4779</v>
      </c>
      <c r="JK222">
        <v>30.0003</v>
      </c>
      <c r="JL222">
        <v>26.4459</v>
      </c>
      <c r="JM222">
        <v>26.3883</v>
      </c>
      <c r="JN222">
        <v>12.1902</v>
      </c>
      <c r="JO222">
        <v>31.8976</v>
      </c>
      <c r="JP222">
        <v>65.05880000000001</v>
      </c>
      <c r="JQ222">
        <v>25</v>
      </c>
      <c r="JR222">
        <v>198.984</v>
      </c>
      <c r="JS222">
        <v>17.4841</v>
      </c>
      <c r="JT222">
        <v>100.59</v>
      </c>
      <c r="JU222">
        <v>100.673</v>
      </c>
    </row>
    <row r="223" spans="1:281">
      <c r="A223">
        <v>207</v>
      </c>
      <c r="B223">
        <v>1659118345</v>
      </c>
      <c r="C223">
        <v>5986.900000095367</v>
      </c>
      <c r="D223" t="s">
        <v>839</v>
      </c>
      <c r="E223" t="s">
        <v>840</v>
      </c>
      <c r="F223">
        <v>5</v>
      </c>
      <c r="G223" t="s">
        <v>812</v>
      </c>
      <c r="H223" t="s">
        <v>416</v>
      </c>
      <c r="I223">
        <v>1659118337.214286</v>
      </c>
      <c r="J223">
        <f>(K223)/1000</f>
        <v>0</v>
      </c>
      <c r="K223">
        <f>IF(CZ223, AN223, AH223)</f>
        <v>0</v>
      </c>
      <c r="L223">
        <f>IF(CZ223, AI223, AG223)</f>
        <v>0</v>
      </c>
      <c r="M223">
        <f>DB223 - IF(AU223&gt;1, L223*CV223*100.0/(AW223*DP223), 0)</f>
        <v>0</v>
      </c>
      <c r="N223">
        <f>((T223-J223/2)*M223-L223)/(T223+J223/2)</f>
        <v>0</v>
      </c>
      <c r="O223">
        <f>N223*(DI223+DJ223)/1000.0</f>
        <v>0</v>
      </c>
      <c r="P223">
        <f>(DB223 - IF(AU223&gt;1, L223*CV223*100.0/(AW223*DP223), 0))*(DI223+DJ223)/1000.0</f>
        <v>0</v>
      </c>
      <c r="Q223">
        <f>2.0/((1/S223-1/R223)+SIGN(S223)*SQRT((1/S223-1/R223)*(1/S223-1/R223) + 4*CW223/((CW223+1)*(CW223+1))*(2*1/S223*1/R223-1/R223*1/R223)))</f>
        <v>0</v>
      </c>
      <c r="R223">
        <f>IF(LEFT(CX223,1)&lt;&gt;"0",IF(LEFT(CX223,1)="1",3.0,CY223),$D$5+$E$5*(DP223*DI223/($K$5*1000))+$F$5*(DP223*DI223/($K$5*1000))*MAX(MIN(CV223,$J$5),$I$5)*MAX(MIN(CV223,$J$5),$I$5)+$G$5*MAX(MIN(CV223,$J$5),$I$5)*(DP223*DI223/($K$5*1000))+$H$5*(DP223*DI223/($K$5*1000))*(DP223*DI223/($K$5*1000)))</f>
        <v>0</v>
      </c>
      <c r="S223">
        <f>J223*(1000-(1000*0.61365*exp(17.502*W223/(240.97+W223))/(DI223+DJ223)+DD223)/2)/(1000*0.61365*exp(17.502*W223/(240.97+W223))/(DI223+DJ223)-DD223)</f>
        <v>0</v>
      </c>
      <c r="T223">
        <f>1/((CW223+1)/(Q223/1.6)+1/(R223/1.37)) + CW223/((CW223+1)/(Q223/1.6) + CW223/(R223/1.37))</f>
        <v>0</v>
      </c>
      <c r="U223">
        <f>(CR223*CU223)</f>
        <v>0</v>
      </c>
      <c r="V223">
        <f>(DK223+(U223+2*0.95*5.67E-8*(((DK223+$B$7)+273)^4-(DK223+273)^4)-44100*J223)/(1.84*29.3*R223+8*0.95*5.67E-8*(DK223+273)^3))</f>
        <v>0</v>
      </c>
      <c r="W223">
        <f>($C$7*DL223+$D$7*DM223+$E$7*V223)</f>
        <v>0</v>
      </c>
      <c r="X223">
        <f>0.61365*exp(17.502*W223/(240.97+W223))</f>
        <v>0</v>
      </c>
      <c r="Y223">
        <f>(Z223/AA223*100)</f>
        <v>0</v>
      </c>
      <c r="Z223">
        <f>DD223*(DI223+DJ223)/1000</f>
        <v>0</v>
      </c>
      <c r="AA223">
        <f>0.61365*exp(17.502*DK223/(240.97+DK223))</f>
        <v>0</v>
      </c>
      <c r="AB223">
        <f>(X223-DD223*(DI223+DJ223)/1000)</f>
        <v>0</v>
      </c>
      <c r="AC223">
        <f>(-J223*44100)</f>
        <v>0</v>
      </c>
      <c r="AD223">
        <f>2*29.3*R223*0.92*(DK223-W223)</f>
        <v>0</v>
      </c>
      <c r="AE223">
        <f>2*0.95*5.67E-8*(((DK223+$B$7)+273)^4-(W223+273)^4)</f>
        <v>0</v>
      </c>
      <c r="AF223">
        <f>U223+AE223+AC223+AD223</f>
        <v>0</v>
      </c>
      <c r="AG223">
        <f>DH223*AU223*(DC223-DB223*(1000-AU223*DE223)/(1000-AU223*DD223))/(100*CV223)</f>
        <v>0</v>
      </c>
      <c r="AH223">
        <f>1000*DH223*AU223*(DD223-DE223)/(100*CV223*(1000-AU223*DD223))</f>
        <v>0</v>
      </c>
      <c r="AI223">
        <f>(AJ223 - AK223 - DI223*1E3/(8.314*(DK223+273.15)) * AM223/DH223 * AL223) * DH223/(100*CV223) * (1000 - DE223)/1000</f>
        <v>0</v>
      </c>
      <c r="AJ223">
        <v>220.4239096556486</v>
      </c>
      <c r="AK223">
        <v>223.9426545454545</v>
      </c>
      <c r="AL223">
        <v>-3.18027837233815</v>
      </c>
      <c r="AM223">
        <v>65.05149679079638</v>
      </c>
      <c r="AN223">
        <f>(AP223 - AO223 + DI223*1E3/(8.314*(DK223+273.15)) * AR223/DH223 * AQ223) * DH223/(100*CV223) * 1000/(1000 - AP223)</f>
        <v>0</v>
      </c>
      <c r="AO223">
        <v>17.55321518951156</v>
      </c>
      <c r="AP223">
        <v>23.5388909090909</v>
      </c>
      <c r="AQ223">
        <v>3.751429515086331E-05</v>
      </c>
      <c r="AR223">
        <v>88.7385490388201</v>
      </c>
      <c r="AS223">
        <v>9</v>
      </c>
      <c r="AT223">
        <v>2</v>
      </c>
      <c r="AU223">
        <f>IF(AS223*$H$13&gt;=AW223,1.0,(AW223/(AW223-AS223*$H$13)))</f>
        <v>0</v>
      </c>
      <c r="AV223">
        <f>(AU223-1)*100</f>
        <v>0</v>
      </c>
      <c r="AW223">
        <f>MAX(0,($B$13+$C$13*DP223)/(1+$D$13*DP223)*DI223/(DK223+273)*$E$13)</f>
        <v>0</v>
      </c>
      <c r="AX223" t="s">
        <v>417</v>
      </c>
      <c r="AY223" t="s">
        <v>417</v>
      </c>
      <c r="AZ223">
        <v>0</v>
      </c>
      <c r="BA223">
        <v>0</v>
      </c>
      <c r="BB223">
        <f>1-AZ223/BA223</f>
        <v>0</v>
      </c>
      <c r="BC223">
        <v>0</v>
      </c>
      <c r="BD223" t="s">
        <v>417</v>
      </c>
      <c r="BE223" t="s">
        <v>417</v>
      </c>
      <c r="BF223">
        <v>0</v>
      </c>
      <c r="BG223">
        <v>0</v>
      </c>
      <c r="BH223">
        <f>1-BF223/BG223</f>
        <v>0</v>
      </c>
      <c r="BI223">
        <v>0.5</v>
      </c>
      <c r="BJ223">
        <f>CS223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417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f>$B$11*DQ223+$C$11*DR223+$F$11*EC223*(1-EF223)</f>
        <v>0</v>
      </c>
      <c r="CS223">
        <f>CR223*CT223</f>
        <v>0</v>
      </c>
      <c r="CT223">
        <f>($B$11*$D$9+$C$11*$D$9+$F$11*((EP223+EH223)/MAX(EP223+EH223+EQ223, 0.1)*$I$9+EQ223/MAX(EP223+EH223+EQ223, 0.1)*$J$9))/($B$11+$C$11+$F$11)</f>
        <v>0</v>
      </c>
      <c r="CU223">
        <f>($B$11*$K$9+$C$11*$K$9+$F$11*((EP223+EH223)/MAX(EP223+EH223+EQ223, 0.1)*$P$9+EQ223/MAX(EP223+EH223+EQ223, 0.1)*$Q$9))/($B$11+$C$11+$F$11)</f>
        <v>0</v>
      </c>
      <c r="CV223">
        <v>6</v>
      </c>
      <c r="CW223">
        <v>0.5</v>
      </c>
      <c r="CX223" t="s">
        <v>418</v>
      </c>
      <c r="CY223">
        <v>2</v>
      </c>
      <c r="CZ223" t="b">
        <v>1</v>
      </c>
      <c r="DA223">
        <v>1659118337.214286</v>
      </c>
      <c r="DB223">
        <v>241.2895</v>
      </c>
      <c r="DC223">
        <v>232.8055714285714</v>
      </c>
      <c r="DD223">
        <v>23.53907857142858</v>
      </c>
      <c r="DE223">
        <v>17.55785</v>
      </c>
      <c r="DF223">
        <v>243.4611428571429</v>
      </c>
      <c r="DG223">
        <v>23.617375</v>
      </c>
      <c r="DH223">
        <v>500.0516428571428</v>
      </c>
      <c r="DI223">
        <v>90.69291785714283</v>
      </c>
      <c r="DJ223">
        <v>0.09996537857142858</v>
      </c>
      <c r="DK223">
        <v>27.24038928571429</v>
      </c>
      <c r="DL223">
        <v>27.24573928571429</v>
      </c>
      <c r="DM223">
        <v>999.9000000000002</v>
      </c>
      <c r="DN223">
        <v>0</v>
      </c>
      <c r="DO223">
        <v>0</v>
      </c>
      <c r="DP223">
        <v>10006.83714285714</v>
      </c>
      <c r="DQ223">
        <v>0</v>
      </c>
      <c r="DR223">
        <v>8.403029999999999</v>
      </c>
      <c r="DS223">
        <v>8.483992857142857</v>
      </c>
      <c r="DT223">
        <v>247.1062142857143</v>
      </c>
      <c r="DU223">
        <v>236.96625</v>
      </c>
      <c r="DV223">
        <v>5.9812125</v>
      </c>
      <c r="DW223">
        <v>232.8055714285714</v>
      </c>
      <c r="DX223">
        <v>17.55785</v>
      </c>
      <c r="DY223">
        <v>2.134826785714286</v>
      </c>
      <c r="DZ223">
        <v>1.592373214285714</v>
      </c>
      <c r="EA223">
        <v>18.48145714285715</v>
      </c>
      <c r="EB223">
        <v>13.88520714285715</v>
      </c>
      <c r="EC223">
        <v>2000.006785714286</v>
      </c>
      <c r="ED223">
        <v>0.9800038214285713</v>
      </c>
      <c r="EE223">
        <v>0.01999587857142857</v>
      </c>
      <c r="EF223">
        <v>0</v>
      </c>
      <c r="EG223">
        <v>688.5711071428574</v>
      </c>
      <c r="EH223">
        <v>5.00097</v>
      </c>
      <c r="EI223">
        <v>13772.275</v>
      </c>
      <c r="EJ223">
        <v>16707.65</v>
      </c>
      <c r="EK223">
        <v>38.625</v>
      </c>
      <c r="EL223">
        <v>39.187</v>
      </c>
      <c r="EM223">
        <v>38.5665</v>
      </c>
      <c r="EN223">
        <v>38.937</v>
      </c>
      <c r="EO223">
        <v>39.27878571428572</v>
      </c>
      <c r="EP223">
        <v>1955.115714285714</v>
      </c>
      <c r="EQ223">
        <v>39.89107142857144</v>
      </c>
      <c r="ER223">
        <v>0</v>
      </c>
      <c r="ES223">
        <v>1659118344.8</v>
      </c>
      <c r="ET223">
        <v>0</v>
      </c>
      <c r="EU223">
        <v>688.5295769230769</v>
      </c>
      <c r="EV223">
        <v>2.025880337097485</v>
      </c>
      <c r="EW223">
        <v>44.61880345866763</v>
      </c>
      <c r="EX223">
        <v>13772.18846153846</v>
      </c>
      <c r="EY223">
        <v>15</v>
      </c>
      <c r="EZ223">
        <v>0</v>
      </c>
      <c r="FA223" t="s">
        <v>419</v>
      </c>
      <c r="FB223">
        <v>1658962562</v>
      </c>
      <c r="FC223">
        <v>1658962559</v>
      </c>
      <c r="FD223">
        <v>0</v>
      </c>
      <c r="FE223">
        <v>0.025</v>
      </c>
      <c r="FF223">
        <v>-0.013</v>
      </c>
      <c r="FG223">
        <v>-1.97</v>
      </c>
      <c r="FH223">
        <v>-0.111</v>
      </c>
      <c r="FI223">
        <v>420</v>
      </c>
      <c r="FJ223">
        <v>18</v>
      </c>
      <c r="FK223">
        <v>0.6899999999999999</v>
      </c>
      <c r="FL223">
        <v>0.5</v>
      </c>
      <c r="FM223">
        <v>7.964153999999999</v>
      </c>
      <c r="FN223">
        <v>12.5349010131332</v>
      </c>
      <c r="FO223">
        <v>1.206619788856042</v>
      </c>
      <c r="FP223">
        <v>0</v>
      </c>
      <c r="FQ223">
        <v>688.4959411764705</v>
      </c>
      <c r="FR223">
        <v>1.372864777592467</v>
      </c>
      <c r="FS223">
        <v>0.2820318026681821</v>
      </c>
      <c r="FT223">
        <v>0</v>
      </c>
      <c r="FU223">
        <v>5.972576</v>
      </c>
      <c r="FV223">
        <v>0.1435062664165116</v>
      </c>
      <c r="FW223">
        <v>0.0163412773062573</v>
      </c>
      <c r="FX223">
        <v>0</v>
      </c>
      <c r="FY223">
        <v>0</v>
      </c>
      <c r="FZ223">
        <v>3</v>
      </c>
      <c r="GA223" t="s">
        <v>462</v>
      </c>
      <c r="GB223">
        <v>2.98324</v>
      </c>
      <c r="GC223">
        <v>2.71565</v>
      </c>
      <c r="GD223">
        <v>0.055642</v>
      </c>
      <c r="GE223">
        <v>0.0523855</v>
      </c>
      <c r="GF223">
        <v>0.106343</v>
      </c>
      <c r="GG223">
        <v>0.0848713</v>
      </c>
      <c r="GH223">
        <v>29892.4</v>
      </c>
      <c r="GI223">
        <v>30141.7</v>
      </c>
      <c r="GJ223">
        <v>29418.7</v>
      </c>
      <c r="GK223">
        <v>29416.5</v>
      </c>
      <c r="GL223">
        <v>34815</v>
      </c>
      <c r="GM223">
        <v>35788.5</v>
      </c>
      <c r="GN223">
        <v>41429.8</v>
      </c>
      <c r="GO223">
        <v>41917.5</v>
      </c>
      <c r="GP223">
        <v>1.92775</v>
      </c>
      <c r="GQ223">
        <v>1.9047</v>
      </c>
      <c r="GR223">
        <v>0.11361</v>
      </c>
      <c r="GS223">
        <v>0</v>
      </c>
      <c r="GT223">
        <v>25.3802</v>
      </c>
      <c r="GU223">
        <v>999.9</v>
      </c>
      <c r="GV223">
        <v>51</v>
      </c>
      <c r="GW223">
        <v>31.1</v>
      </c>
      <c r="GX223">
        <v>25.5129</v>
      </c>
      <c r="GY223">
        <v>63.7394</v>
      </c>
      <c r="GZ223">
        <v>33.9423</v>
      </c>
      <c r="HA223">
        <v>1</v>
      </c>
      <c r="HB223">
        <v>-0.0688313</v>
      </c>
      <c r="HC223">
        <v>0.357228</v>
      </c>
      <c r="HD223">
        <v>20.3307</v>
      </c>
      <c r="HE223">
        <v>5.21594</v>
      </c>
      <c r="HF223">
        <v>12.0099</v>
      </c>
      <c r="HG223">
        <v>4.98835</v>
      </c>
      <c r="HH223">
        <v>3.28842</v>
      </c>
      <c r="HI223">
        <v>9999</v>
      </c>
      <c r="HJ223">
        <v>9999</v>
      </c>
      <c r="HK223">
        <v>9999</v>
      </c>
      <c r="HL223">
        <v>174</v>
      </c>
      <c r="HM223">
        <v>1.86783</v>
      </c>
      <c r="HN223">
        <v>1.86682</v>
      </c>
      <c r="HO223">
        <v>1.8663</v>
      </c>
      <c r="HP223">
        <v>1.86618</v>
      </c>
      <c r="HQ223">
        <v>1.86805</v>
      </c>
      <c r="HR223">
        <v>1.87051</v>
      </c>
      <c r="HS223">
        <v>1.86919</v>
      </c>
      <c r="HT223">
        <v>1.87057</v>
      </c>
      <c r="HU223">
        <v>0</v>
      </c>
      <c r="HV223">
        <v>0</v>
      </c>
      <c r="HW223">
        <v>0</v>
      </c>
      <c r="HX223">
        <v>0</v>
      </c>
      <c r="HY223" t="s">
        <v>421</v>
      </c>
      <c r="HZ223" t="s">
        <v>422</v>
      </c>
      <c r="IA223" t="s">
        <v>423</v>
      </c>
      <c r="IB223" t="s">
        <v>423</v>
      </c>
      <c r="IC223" t="s">
        <v>423</v>
      </c>
      <c r="ID223" t="s">
        <v>423</v>
      </c>
      <c r="IE223">
        <v>0</v>
      </c>
      <c r="IF223">
        <v>100</v>
      </c>
      <c r="IG223">
        <v>100</v>
      </c>
      <c r="IH223">
        <v>-2.116</v>
      </c>
      <c r="II223">
        <v>-0.07829999999999999</v>
      </c>
      <c r="IJ223">
        <v>-1.577111384215205</v>
      </c>
      <c r="IK223">
        <v>-0.002609718516926934</v>
      </c>
      <c r="IL223">
        <v>7.477057286243006E-07</v>
      </c>
      <c r="IM223">
        <v>-2.446628426827821E-10</v>
      </c>
      <c r="IN223">
        <v>-0.2036813970316619</v>
      </c>
      <c r="IO223">
        <v>-0.007460779758470672</v>
      </c>
      <c r="IP223">
        <v>0.0009378809001863145</v>
      </c>
      <c r="IQ223">
        <v>-1.681860573090938E-05</v>
      </c>
      <c r="IR223">
        <v>18</v>
      </c>
      <c r="IS223">
        <v>2242</v>
      </c>
      <c r="IT223">
        <v>1</v>
      </c>
      <c r="IU223">
        <v>24</v>
      </c>
      <c r="IV223">
        <v>2596.4</v>
      </c>
      <c r="IW223">
        <v>2596.4</v>
      </c>
      <c r="IX223">
        <v>0.577393</v>
      </c>
      <c r="IY223">
        <v>2.24609</v>
      </c>
      <c r="IZ223">
        <v>1.39648</v>
      </c>
      <c r="JA223">
        <v>2.34253</v>
      </c>
      <c r="JB223">
        <v>1.49536</v>
      </c>
      <c r="JC223">
        <v>2.39868</v>
      </c>
      <c r="JD223">
        <v>37.747</v>
      </c>
      <c r="JE223">
        <v>23.9912</v>
      </c>
      <c r="JF223">
        <v>18</v>
      </c>
      <c r="JG223">
        <v>499.422</v>
      </c>
      <c r="JH223">
        <v>440.83</v>
      </c>
      <c r="JI223">
        <v>24.9996</v>
      </c>
      <c r="JJ223">
        <v>26.4802</v>
      </c>
      <c r="JK223">
        <v>30</v>
      </c>
      <c r="JL223">
        <v>26.4474</v>
      </c>
      <c r="JM223">
        <v>26.3883</v>
      </c>
      <c r="JN223">
        <v>11.5076</v>
      </c>
      <c r="JO223">
        <v>31.8976</v>
      </c>
      <c r="JP223">
        <v>65.05880000000001</v>
      </c>
      <c r="JQ223">
        <v>25</v>
      </c>
      <c r="JR223">
        <v>185.602</v>
      </c>
      <c r="JS223">
        <v>17.4597</v>
      </c>
      <c r="JT223">
        <v>100.59</v>
      </c>
      <c r="JU223">
        <v>100.673</v>
      </c>
    </row>
    <row r="224" spans="1:281">
      <c r="A224">
        <v>208</v>
      </c>
      <c r="B224">
        <v>1659118350</v>
      </c>
      <c r="C224">
        <v>5991.900000095367</v>
      </c>
      <c r="D224" t="s">
        <v>841</v>
      </c>
      <c r="E224" t="s">
        <v>842</v>
      </c>
      <c r="F224">
        <v>5</v>
      </c>
      <c r="G224" t="s">
        <v>812</v>
      </c>
      <c r="H224" t="s">
        <v>416</v>
      </c>
      <c r="I224">
        <v>1659118342.5</v>
      </c>
      <c r="J224">
        <f>(K224)/1000</f>
        <v>0</v>
      </c>
      <c r="K224">
        <f>IF(CZ224, AN224, AH224)</f>
        <v>0</v>
      </c>
      <c r="L224">
        <f>IF(CZ224, AI224, AG224)</f>
        <v>0</v>
      </c>
      <c r="M224">
        <f>DB224 - IF(AU224&gt;1, L224*CV224*100.0/(AW224*DP224), 0)</f>
        <v>0</v>
      </c>
      <c r="N224">
        <f>((T224-J224/2)*M224-L224)/(T224+J224/2)</f>
        <v>0</v>
      </c>
      <c r="O224">
        <f>N224*(DI224+DJ224)/1000.0</f>
        <v>0</v>
      </c>
      <c r="P224">
        <f>(DB224 - IF(AU224&gt;1, L224*CV224*100.0/(AW224*DP224), 0))*(DI224+DJ224)/1000.0</f>
        <v>0</v>
      </c>
      <c r="Q224">
        <f>2.0/((1/S224-1/R224)+SIGN(S224)*SQRT((1/S224-1/R224)*(1/S224-1/R224) + 4*CW224/((CW224+1)*(CW224+1))*(2*1/S224*1/R224-1/R224*1/R224)))</f>
        <v>0</v>
      </c>
      <c r="R224">
        <f>IF(LEFT(CX224,1)&lt;&gt;"0",IF(LEFT(CX224,1)="1",3.0,CY224),$D$5+$E$5*(DP224*DI224/($K$5*1000))+$F$5*(DP224*DI224/($K$5*1000))*MAX(MIN(CV224,$J$5),$I$5)*MAX(MIN(CV224,$J$5),$I$5)+$G$5*MAX(MIN(CV224,$J$5),$I$5)*(DP224*DI224/($K$5*1000))+$H$5*(DP224*DI224/($K$5*1000))*(DP224*DI224/($K$5*1000)))</f>
        <v>0</v>
      </c>
      <c r="S224">
        <f>J224*(1000-(1000*0.61365*exp(17.502*W224/(240.97+W224))/(DI224+DJ224)+DD224)/2)/(1000*0.61365*exp(17.502*W224/(240.97+W224))/(DI224+DJ224)-DD224)</f>
        <v>0</v>
      </c>
      <c r="T224">
        <f>1/((CW224+1)/(Q224/1.6)+1/(R224/1.37)) + CW224/((CW224+1)/(Q224/1.6) + CW224/(R224/1.37))</f>
        <v>0</v>
      </c>
      <c r="U224">
        <f>(CR224*CU224)</f>
        <v>0</v>
      </c>
      <c r="V224">
        <f>(DK224+(U224+2*0.95*5.67E-8*(((DK224+$B$7)+273)^4-(DK224+273)^4)-44100*J224)/(1.84*29.3*R224+8*0.95*5.67E-8*(DK224+273)^3))</f>
        <v>0</v>
      </c>
      <c r="W224">
        <f>($C$7*DL224+$D$7*DM224+$E$7*V224)</f>
        <v>0</v>
      </c>
      <c r="X224">
        <f>0.61365*exp(17.502*W224/(240.97+W224))</f>
        <v>0</v>
      </c>
      <c r="Y224">
        <f>(Z224/AA224*100)</f>
        <v>0</v>
      </c>
      <c r="Z224">
        <f>DD224*(DI224+DJ224)/1000</f>
        <v>0</v>
      </c>
      <c r="AA224">
        <f>0.61365*exp(17.502*DK224/(240.97+DK224))</f>
        <v>0</v>
      </c>
      <c r="AB224">
        <f>(X224-DD224*(DI224+DJ224)/1000)</f>
        <v>0</v>
      </c>
      <c r="AC224">
        <f>(-J224*44100)</f>
        <v>0</v>
      </c>
      <c r="AD224">
        <f>2*29.3*R224*0.92*(DK224-W224)</f>
        <v>0</v>
      </c>
      <c r="AE224">
        <f>2*0.95*5.67E-8*(((DK224+$B$7)+273)^4-(W224+273)^4)</f>
        <v>0</v>
      </c>
      <c r="AF224">
        <f>U224+AE224+AC224+AD224</f>
        <v>0</v>
      </c>
      <c r="AG224">
        <f>DH224*AU224*(DC224-DB224*(1000-AU224*DE224)/(1000-AU224*DD224))/(100*CV224)</f>
        <v>0</v>
      </c>
      <c r="AH224">
        <f>1000*DH224*AU224*(DD224-DE224)/(100*CV224*(1000-AU224*DD224))</f>
        <v>0</v>
      </c>
      <c r="AI224">
        <f>(AJ224 - AK224 - DI224*1E3/(8.314*(DK224+273.15)) * AM224/DH224 * AL224) * DH224/(100*CV224) * (1000 - DE224)/1000</f>
        <v>0</v>
      </c>
      <c r="AJ224">
        <v>203.6088271121675</v>
      </c>
      <c r="AK224">
        <v>208.0983454545454</v>
      </c>
      <c r="AL224">
        <v>-3.166826836327306</v>
      </c>
      <c r="AM224">
        <v>65.05149679079638</v>
      </c>
      <c r="AN224">
        <f>(AP224 - AO224 + DI224*1E3/(8.314*(DK224+273.15)) * AR224/DH224 * AQ224) * DH224/(100*CV224) * 1000/(1000 - AP224)</f>
        <v>0</v>
      </c>
      <c r="AO224">
        <v>17.55100333573976</v>
      </c>
      <c r="AP224">
        <v>23.54534424242423</v>
      </c>
      <c r="AQ224">
        <v>7.783227366846847E-05</v>
      </c>
      <c r="AR224">
        <v>88.7385490388201</v>
      </c>
      <c r="AS224">
        <v>9</v>
      </c>
      <c r="AT224">
        <v>2</v>
      </c>
      <c r="AU224">
        <f>IF(AS224*$H$13&gt;=AW224,1.0,(AW224/(AW224-AS224*$H$13)))</f>
        <v>0</v>
      </c>
      <c r="AV224">
        <f>(AU224-1)*100</f>
        <v>0</v>
      </c>
      <c r="AW224">
        <f>MAX(0,($B$13+$C$13*DP224)/(1+$D$13*DP224)*DI224/(DK224+273)*$E$13)</f>
        <v>0</v>
      </c>
      <c r="AX224" t="s">
        <v>417</v>
      </c>
      <c r="AY224" t="s">
        <v>417</v>
      </c>
      <c r="AZ224">
        <v>0</v>
      </c>
      <c r="BA224">
        <v>0</v>
      </c>
      <c r="BB224">
        <f>1-AZ224/BA224</f>
        <v>0</v>
      </c>
      <c r="BC224">
        <v>0</v>
      </c>
      <c r="BD224" t="s">
        <v>417</v>
      </c>
      <c r="BE224" t="s">
        <v>417</v>
      </c>
      <c r="BF224">
        <v>0</v>
      </c>
      <c r="BG224">
        <v>0</v>
      </c>
      <c r="BH224">
        <f>1-BF224/BG224</f>
        <v>0</v>
      </c>
      <c r="BI224">
        <v>0.5</v>
      </c>
      <c r="BJ224">
        <f>CS224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417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f>$B$11*DQ224+$C$11*DR224+$F$11*EC224*(1-EF224)</f>
        <v>0</v>
      </c>
      <c r="CS224">
        <f>CR224*CT224</f>
        <v>0</v>
      </c>
      <c r="CT224">
        <f>($B$11*$D$9+$C$11*$D$9+$F$11*((EP224+EH224)/MAX(EP224+EH224+EQ224, 0.1)*$I$9+EQ224/MAX(EP224+EH224+EQ224, 0.1)*$J$9))/($B$11+$C$11+$F$11)</f>
        <v>0</v>
      </c>
      <c r="CU224">
        <f>($B$11*$K$9+$C$11*$K$9+$F$11*((EP224+EH224)/MAX(EP224+EH224+EQ224, 0.1)*$P$9+EQ224/MAX(EP224+EH224+EQ224, 0.1)*$Q$9))/($B$11+$C$11+$F$11)</f>
        <v>0</v>
      </c>
      <c r="CV224">
        <v>6</v>
      </c>
      <c r="CW224">
        <v>0.5</v>
      </c>
      <c r="CX224" t="s">
        <v>418</v>
      </c>
      <c r="CY224">
        <v>2</v>
      </c>
      <c r="CZ224" t="b">
        <v>1</v>
      </c>
      <c r="DA224">
        <v>1659118342.5</v>
      </c>
      <c r="DB224">
        <v>224.8798888888889</v>
      </c>
      <c r="DC224">
        <v>215.3035555555556</v>
      </c>
      <c r="DD224">
        <v>23.5391962962963</v>
      </c>
      <c r="DE224">
        <v>17.55345185185185</v>
      </c>
      <c r="DF224">
        <v>227.0136666666666</v>
      </c>
      <c r="DG224">
        <v>23.6175037037037</v>
      </c>
      <c r="DH224">
        <v>500.0586666666666</v>
      </c>
      <c r="DI224">
        <v>90.6929074074074</v>
      </c>
      <c r="DJ224">
        <v>0.1000381259259259</v>
      </c>
      <c r="DK224">
        <v>27.23758148148148</v>
      </c>
      <c r="DL224">
        <v>27.24304444444444</v>
      </c>
      <c r="DM224">
        <v>999.9000000000001</v>
      </c>
      <c r="DN224">
        <v>0</v>
      </c>
      <c r="DO224">
        <v>0</v>
      </c>
      <c r="DP224">
        <v>9999.631851851851</v>
      </c>
      <c r="DQ224">
        <v>0</v>
      </c>
      <c r="DR224">
        <v>8.403029999999999</v>
      </c>
      <c r="DS224">
        <v>9.576375185185183</v>
      </c>
      <c r="DT224">
        <v>230.3008888888888</v>
      </c>
      <c r="DU224">
        <v>219.1504074074074</v>
      </c>
      <c r="DV224">
        <v>5.985735185185185</v>
      </c>
      <c r="DW224">
        <v>215.3035555555556</v>
      </c>
      <c r="DX224">
        <v>17.55345185185185</v>
      </c>
      <c r="DY224">
        <v>2.134837777777778</v>
      </c>
      <c r="DZ224">
        <v>1.591974074074074</v>
      </c>
      <c r="EA224">
        <v>18.48153703703704</v>
      </c>
      <c r="EB224">
        <v>13.88133333333333</v>
      </c>
      <c r="EC224">
        <v>2000.006296296296</v>
      </c>
      <c r="ED224">
        <v>0.9800041111111111</v>
      </c>
      <c r="EE224">
        <v>0.01999558888888889</v>
      </c>
      <c r="EF224">
        <v>0</v>
      </c>
      <c r="EG224">
        <v>688.9008518518517</v>
      </c>
      <c r="EH224">
        <v>5.00097</v>
      </c>
      <c r="EI224">
        <v>13778.68148148148</v>
      </c>
      <c r="EJ224">
        <v>16707.64444444445</v>
      </c>
      <c r="EK224">
        <v>38.62959259259259</v>
      </c>
      <c r="EL224">
        <v>39.187</v>
      </c>
      <c r="EM224">
        <v>38.56666666666666</v>
      </c>
      <c r="EN224">
        <v>38.937</v>
      </c>
      <c r="EO224">
        <v>39.27755555555556</v>
      </c>
      <c r="EP224">
        <v>1955.115925925926</v>
      </c>
      <c r="EQ224">
        <v>39.89037037037038</v>
      </c>
      <c r="ER224">
        <v>0</v>
      </c>
      <c r="ES224">
        <v>1659118350.2</v>
      </c>
      <c r="ET224">
        <v>0</v>
      </c>
      <c r="EU224">
        <v>688.8842799999999</v>
      </c>
      <c r="EV224">
        <v>5.51007691704267</v>
      </c>
      <c r="EW224">
        <v>105.1923076800967</v>
      </c>
      <c r="EX224">
        <v>13779.308</v>
      </c>
      <c r="EY224">
        <v>15</v>
      </c>
      <c r="EZ224">
        <v>0</v>
      </c>
      <c r="FA224" t="s">
        <v>419</v>
      </c>
      <c r="FB224">
        <v>1658962562</v>
      </c>
      <c r="FC224">
        <v>1658962559</v>
      </c>
      <c r="FD224">
        <v>0</v>
      </c>
      <c r="FE224">
        <v>0.025</v>
      </c>
      <c r="FF224">
        <v>-0.013</v>
      </c>
      <c r="FG224">
        <v>-1.97</v>
      </c>
      <c r="FH224">
        <v>-0.111</v>
      </c>
      <c r="FI224">
        <v>420</v>
      </c>
      <c r="FJ224">
        <v>18</v>
      </c>
      <c r="FK224">
        <v>0.6899999999999999</v>
      </c>
      <c r="FL224">
        <v>0.5</v>
      </c>
      <c r="FM224">
        <v>9.010172749999999</v>
      </c>
      <c r="FN224">
        <v>12.47504228893054</v>
      </c>
      <c r="FO224">
        <v>1.200764023990533</v>
      </c>
      <c r="FP224">
        <v>0</v>
      </c>
      <c r="FQ224">
        <v>688.7337647058823</v>
      </c>
      <c r="FR224">
        <v>3.75889992393903</v>
      </c>
      <c r="FS224">
        <v>0.4655869830164108</v>
      </c>
      <c r="FT224">
        <v>0</v>
      </c>
      <c r="FU224">
        <v>5.9837665</v>
      </c>
      <c r="FV224">
        <v>0.05423302063788645</v>
      </c>
      <c r="FW224">
        <v>0.006687105334148622</v>
      </c>
      <c r="FX224">
        <v>1</v>
      </c>
      <c r="FY224">
        <v>1</v>
      </c>
      <c r="FZ224">
        <v>3</v>
      </c>
      <c r="GA224" t="s">
        <v>426</v>
      </c>
      <c r="GB224">
        <v>2.98307</v>
      </c>
      <c r="GC224">
        <v>2.71552</v>
      </c>
      <c r="GD224">
        <v>0.0521509</v>
      </c>
      <c r="GE224">
        <v>0.0486548</v>
      </c>
      <c r="GF224">
        <v>0.106359</v>
      </c>
      <c r="GG224">
        <v>0.0848646</v>
      </c>
      <c r="GH224">
        <v>30003.3</v>
      </c>
      <c r="GI224">
        <v>30260.3</v>
      </c>
      <c r="GJ224">
        <v>29419.1</v>
      </c>
      <c r="GK224">
        <v>29416.4</v>
      </c>
      <c r="GL224">
        <v>34814.6</v>
      </c>
      <c r="GM224">
        <v>35788.6</v>
      </c>
      <c r="GN224">
        <v>41430.2</v>
      </c>
      <c r="GO224">
        <v>41917.4</v>
      </c>
      <c r="GP224">
        <v>1.9275</v>
      </c>
      <c r="GQ224">
        <v>1.90438</v>
      </c>
      <c r="GR224">
        <v>0.113737</v>
      </c>
      <c r="GS224">
        <v>0</v>
      </c>
      <c r="GT224">
        <v>25.3783</v>
      </c>
      <c r="GU224">
        <v>999.9</v>
      </c>
      <c r="GV224">
        <v>51</v>
      </c>
      <c r="GW224">
        <v>31.1</v>
      </c>
      <c r="GX224">
        <v>25.5153</v>
      </c>
      <c r="GY224">
        <v>63.7494</v>
      </c>
      <c r="GZ224">
        <v>33.75</v>
      </c>
      <c r="HA224">
        <v>1</v>
      </c>
      <c r="HB224">
        <v>-0.0689507</v>
      </c>
      <c r="HC224">
        <v>0.356275</v>
      </c>
      <c r="HD224">
        <v>20.3307</v>
      </c>
      <c r="HE224">
        <v>5.21684</v>
      </c>
      <c r="HF224">
        <v>12.0099</v>
      </c>
      <c r="HG224">
        <v>4.9884</v>
      </c>
      <c r="HH224">
        <v>3.2885</v>
      </c>
      <c r="HI224">
        <v>9999</v>
      </c>
      <c r="HJ224">
        <v>9999</v>
      </c>
      <c r="HK224">
        <v>9999</v>
      </c>
      <c r="HL224">
        <v>174</v>
      </c>
      <c r="HM224">
        <v>1.86783</v>
      </c>
      <c r="HN224">
        <v>1.86682</v>
      </c>
      <c r="HO224">
        <v>1.8663</v>
      </c>
      <c r="HP224">
        <v>1.86617</v>
      </c>
      <c r="HQ224">
        <v>1.86802</v>
      </c>
      <c r="HR224">
        <v>1.87053</v>
      </c>
      <c r="HS224">
        <v>1.86917</v>
      </c>
      <c r="HT224">
        <v>1.87058</v>
      </c>
      <c r="HU224">
        <v>0</v>
      </c>
      <c r="HV224">
        <v>0</v>
      </c>
      <c r="HW224">
        <v>0</v>
      </c>
      <c r="HX224">
        <v>0</v>
      </c>
      <c r="HY224" t="s">
        <v>421</v>
      </c>
      <c r="HZ224" t="s">
        <v>422</v>
      </c>
      <c r="IA224" t="s">
        <v>423</v>
      </c>
      <c r="IB224" t="s">
        <v>423</v>
      </c>
      <c r="IC224" t="s">
        <v>423</v>
      </c>
      <c r="ID224" t="s">
        <v>423</v>
      </c>
      <c r="IE224">
        <v>0</v>
      </c>
      <c r="IF224">
        <v>100</v>
      </c>
      <c r="IG224">
        <v>100</v>
      </c>
      <c r="IH224">
        <v>-2.079</v>
      </c>
      <c r="II224">
        <v>-0.07820000000000001</v>
      </c>
      <c r="IJ224">
        <v>-1.577111384215205</v>
      </c>
      <c r="IK224">
        <v>-0.002609718516926934</v>
      </c>
      <c r="IL224">
        <v>7.477057286243006E-07</v>
      </c>
      <c r="IM224">
        <v>-2.446628426827821E-10</v>
      </c>
      <c r="IN224">
        <v>-0.2036813970316619</v>
      </c>
      <c r="IO224">
        <v>-0.007460779758470672</v>
      </c>
      <c r="IP224">
        <v>0.0009378809001863145</v>
      </c>
      <c r="IQ224">
        <v>-1.681860573090938E-05</v>
      </c>
      <c r="IR224">
        <v>18</v>
      </c>
      <c r="IS224">
        <v>2242</v>
      </c>
      <c r="IT224">
        <v>1</v>
      </c>
      <c r="IU224">
        <v>24</v>
      </c>
      <c r="IV224">
        <v>2596.5</v>
      </c>
      <c r="IW224">
        <v>2596.5</v>
      </c>
      <c r="IX224">
        <v>0.545654</v>
      </c>
      <c r="IY224">
        <v>2.25708</v>
      </c>
      <c r="IZ224">
        <v>1.39648</v>
      </c>
      <c r="JA224">
        <v>2.34253</v>
      </c>
      <c r="JB224">
        <v>1.49536</v>
      </c>
      <c r="JC224">
        <v>2.36694</v>
      </c>
      <c r="JD224">
        <v>37.747</v>
      </c>
      <c r="JE224">
        <v>23.9824</v>
      </c>
      <c r="JF224">
        <v>18</v>
      </c>
      <c r="JG224">
        <v>499.27</v>
      </c>
      <c r="JH224">
        <v>440.633</v>
      </c>
      <c r="JI224">
        <v>24.9997</v>
      </c>
      <c r="JJ224">
        <v>26.4802</v>
      </c>
      <c r="JK224">
        <v>30.0001</v>
      </c>
      <c r="JL224">
        <v>26.4482</v>
      </c>
      <c r="JM224">
        <v>26.3883</v>
      </c>
      <c r="JN224">
        <v>10.7354</v>
      </c>
      <c r="JO224">
        <v>32.1831</v>
      </c>
      <c r="JP224">
        <v>64.67230000000001</v>
      </c>
      <c r="JQ224">
        <v>25</v>
      </c>
      <c r="JR224">
        <v>165.545</v>
      </c>
      <c r="JS224">
        <v>17.4368</v>
      </c>
      <c r="JT224">
        <v>100.591</v>
      </c>
      <c r="JU224">
        <v>100.673</v>
      </c>
    </row>
    <row r="225" spans="1:281">
      <c r="A225">
        <v>209</v>
      </c>
      <c r="B225">
        <v>1659118355</v>
      </c>
      <c r="C225">
        <v>5996.900000095367</v>
      </c>
      <c r="D225" t="s">
        <v>843</v>
      </c>
      <c r="E225" t="s">
        <v>844</v>
      </c>
      <c r="F225">
        <v>5</v>
      </c>
      <c r="G225" t="s">
        <v>812</v>
      </c>
      <c r="H225" t="s">
        <v>416</v>
      </c>
      <c r="I225">
        <v>1659118347.214286</v>
      </c>
      <c r="J225">
        <f>(K225)/1000</f>
        <v>0</v>
      </c>
      <c r="K225">
        <f>IF(CZ225, AN225, AH225)</f>
        <v>0</v>
      </c>
      <c r="L225">
        <f>IF(CZ225, AI225, AG225)</f>
        <v>0</v>
      </c>
      <c r="M225">
        <f>DB225 - IF(AU225&gt;1, L225*CV225*100.0/(AW225*DP225), 0)</f>
        <v>0</v>
      </c>
      <c r="N225">
        <f>((T225-J225/2)*M225-L225)/(T225+J225/2)</f>
        <v>0</v>
      </c>
      <c r="O225">
        <f>N225*(DI225+DJ225)/1000.0</f>
        <v>0</v>
      </c>
      <c r="P225">
        <f>(DB225 - IF(AU225&gt;1, L225*CV225*100.0/(AW225*DP225), 0))*(DI225+DJ225)/1000.0</f>
        <v>0</v>
      </c>
      <c r="Q225">
        <f>2.0/((1/S225-1/R225)+SIGN(S225)*SQRT((1/S225-1/R225)*(1/S225-1/R225) + 4*CW225/((CW225+1)*(CW225+1))*(2*1/S225*1/R225-1/R225*1/R225)))</f>
        <v>0</v>
      </c>
      <c r="R225">
        <f>IF(LEFT(CX225,1)&lt;&gt;"0",IF(LEFT(CX225,1)="1",3.0,CY225),$D$5+$E$5*(DP225*DI225/($K$5*1000))+$F$5*(DP225*DI225/($K$5*1000))*MAX(MIN(CV225,$J$5),$I$5)*MAX(MIN(CV225,$J$5),$I$5)+$G$5*MAX(MIN(CV225,$J$5),$I$5)*(DP225*DI225/($K$5*1000))+$H$5*(DP225*DI225/($K$5*1000))*(DP225*DI225/($K$5*1000)))</f>
        <v>0</v>
      </c>
      <c r="S225">
        <f>J225*(1000-(1000*0.61365*exp(17.502*W225/(240.97+W225))/(DI225+DJ225)+DD225)/2)/(1000*0.61365*exp(17.502*W225/(240.97+W225))/(DI225+DJ225)-DD225)</f>
        <v>0</v>
      </c>
      <c r="T225">
        <f>1/((CW225+1)/(Q225/1.6)+1/(R225/1.37)) + CW225/((CW225+1)/(Q225/1.6) + CW225/(R225/1.37))</f>
        <v>0</v>
      </c>
      <c r="U225">
        <f>(CR225*CU225)</f>
        <v>0</v>
      </c>
      <c r="V225">
        <f>(DK225+(U225+2*0.95*5.67E-8*(((DK225+$B$7)+273)^4-(DK225+273)^4)-44100*J225)/(1.84*29.3*R225+8*0.95*5.67E-8*(DK225+273)^3))</f>
        <v>0</v>
      </c>
      <c r="W225">
        <f>($C$7*DL225+$D$7*DM225+$E$7*V225)</f>
        <v>0</v>
      </c>
      <c r="X225">
        <f>0.61365*exp(17.502*W225/(240.97+W225))</f>
        <v>0</v>
      </c>
      <c r="Y225">
        <f>(Z225/AA225*100)</f>
        <v>0</v>
      </c>
      <c r="Z225">
        <f>DD225*(DI225+DJ225)/1000</f>
        <v>0</v>
      </c>
      <c r="AA225">
        <f>0.61365*exp(17.502*DK225/(240.97+DK225))</f>
        <v>0</v>
      </c>
      <c r="AB225">
        <f>(X225-DD225*(DI225+DJ225)/1000)</f>
        <v>0</v>
      </c>
      <c r="AC225">
        <f>(-J225*44100)</f>
        <v>0</v>
      </c>
      <c r="AD225">
        <f>2*29.3*R225*0.92*(DK225-W225)</f>
        <v>0</v>
      </c>
      <c r="AE225">
        <f>2*0.95*5.67E-8*(((DK225+$B$7)+273)^4-(W225+273)^4)</f>
        <v>0</v>
      </c>
      <c r="AF225">
        <f>U225+AE225+AC225+AD225</f>
        <v>0</v>
      </c>
      <c r="AG225">
        <f>DH225*AU225*(DC225-DB225*(1000-AU225*DE225)/(1000-AU225*DD225))/(100*CV225)</f>
        <v>0</v>
      </c>
      <c r="AH225">
        <f>1000*DH225*AU225*(DD225-DE225)/(100*CV225*(1000-AU225*DD225))</f>
        <v>0</v>
      </c>
      <c r="AI225">
        <f>(AJ225 - AK225 - DI225*1E3/(8.314*(DK225+273.15)) * AM225/DH225 * AL225) * DH225/(100*CV225) * (1000 - DE225)/1000</f>
        <v>0</v>
      </c>
      <c r="AJ225">
        <v>186.7655849214715</v>
      </c>
      <c r="AK225">
        <v>192.2746545454545</v>
      </c>
      <c r="AL225">
        <v>-3.160424054916972</v>
      </c>
      <c r="AM225">
        <v>65.05149679079638</v>
      </c>
      <c r="AN225">
        <f>(AP225 - AO225 + DI225*1E3/(8.314*(DK225+273.15)) * AR225/DH225 * AQ225) * DH225/(100*CV225) * 1000/(1000 - AP225)</f>
        <v>0</v>
      </c>
      <c r="AO225">
        <v>17.51242730208321</v>
      </c>
      <c r="AP225">
        <v>23.53683272727273</v>
      </c>
      <c r="AQ225">
        <v>-6.042932896828186E-05</v>
      </c>
      <c r="AR225">
        <v>88.7385490388201</v>
      </c>
      <c r="AS225">
        <v>9</v>
      </c>
      <c r="AT225">
        <v>2</v>
      </c>
      <c r="AU225">
        <f>IF(AS225*$H$13&gt;=AW225,1.0,(AW225/(AW225-AS225*$H$13)))</f>
        <v>0</v>
      </c>
      <c r="AV225">
        <f>(AU225-1)*100</f>
        <v>0</v>
      </c>
      <c r="AW225">
        <f>MAX(0,($B$13+$C$13*DP225)/(1+$D$13*DP225)*DI225/(DK225+273)*$E$13)</f>
        <v>0</v>
      </c>
      <c r="AX225" t="s">
        <v>417</v>
      </c>
      <c r="AY225" t="s">
        <v>417</v>
      </c>
      <c r="AZ225">
        <v>0</v>
      </c>
      <c r="BA225">
        <v>0</v>
      </c>
      <c r="BB225">
        <f>1-AZ225/BA225</f>
        <v>0</v>
      </c>
      <c r="BC225">
        <v>0</v>
      </c>
      <c r="BD225" t="s">
        <v>417</v>
      </c>
      <c r="BE225" t="s">
        <v>417</v>
      </c>
      <c r="BF225">
        <v>0</v>
      </c>
      <c r="BG225">
        <v>0</v>
      </c>
      <c r="BH225">
        <f>1-BF225/BG225</f>
        <v>0</v>
      </c>
      <c r="BI225">
        <v>0.5</v>
      </c>
      <c r="BJ225">
        <f>CS225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417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f>$B$11*DQ225+$C$11*DR225+$F$11*EC225*(1-EF225)</f>
        <v>0</v>
      </c>
      <c r="CS225">
        <f>CR225*CT225</f>
        <v>0</v>
      </c>
      <c r="CT225">
        <f>($B$11*$D$9+$C$11*$D$9+$F$11*((EP225+EH225)/MAX(EP225+EH225+EQ225, 0.1)*$I$9+EQ225/MAX(EP225+EH225+EQ225, 0.1)*$J$9))/($B$11+$C$11+$F$11)</f>
        <v>0</v>
      </c>
      <c r="CU225">
        <f>($B$11*$K$9+$C$11*$K$9+$F$11*((EP225+EH225)/MAX(EP225+EH225+EQ225, 0.1)*$P$9+EQ225/MAX(EP225+EH225+EQ225, 0.1)*$Q$9))/($B$11+$C$11+$F$11)</f>
        <v>0</v>
      </c>
      <c r="CV225">
        <v>6</v>
      </c>
      <c r="CW225">
        <v>0.5</v>
      </c>
      <c r="CX225" t="s">
        <v>418</v>
      </c>
      <c r="CY225">
        <v>2</v>
      </c>
      <c r="CZ225" t="b">
        <v>1</v>
      </c>
      <c r="DA225">
        <v>1659118347.214286</v>
      </c>
      <c r="DB225">
        <v>210.2786071428572</v>
      </c>
      <c r="DC225">
        <v>199.6947142857143</v>
      </c>
      <c r="DD225">
        <v>23.54081428571428</v>
      </c>
      <c r="DE225">
        <v>17.53565714285714</v>
      </c>
      <c r="DF225">
        <v>212.3785</v>
      </c>
      <c r="DG225">
        <v>23.61911428571428</v>
      </c>
      <c r="DH225">
        <v>500.05575</v>
      </c>
      <c r="DI225">
        <v>90.69300357142856</v>
      </c>
      <c r="DJ225">
        <v>0.1000217928571429</v>
      </c>
      <c r="DK225">
        <v>27.23571785714285</v>
      </c>
      <c r="DL225">
        <v>27.24056071428572</v>
      </c>
      <c r="DM225">
        <v>999.9000000000002</v>
      </c>
      <c r="DN225">
        <v>0</v>
      </c>
      <c r="DO225">
        <v>0</v>
      </c>
      <c r="DP225">
        <v>9996.156428571428</v>
      </c>
      <c r="DQ225">
        <v>0</v>
      </c>
      <c r="DR225">
        <v>8.395752142857143</v>
      </c>
      <c r="DS225">
        <v>10.58391535714286</v>
      </c>
      <c r="DT225">
        <v>215.3480357142857</v>
      </c>
      <c r="DU225">
        <v>203.2593214285714</v>
      </c>
      <c r="DV225">
        <v>6.005154642857143</v>
      </c>
      <c r="DW225">
        <v>199.6947142857143</v>
      </c>
      <c r="DX225">
        <v>17.53565714285714</v>
      </c>
      <c r="DY225">
        <v>2.134987857142857</v>
      </c>
      <c r="DZ225">
        <v>1.590361785714286</v>
      </c>
      <c r="EA225">
        <v>18.48264642857143</v>
      </c>
      <c r="EB225">
        <v>13.86571071428571</v>
      </c>
      <c r="EC225">
        <v>2000.001428571428</v>
      </c>
      <c r="ED225">
        <v>0.9800041428571428</v>
      </c>
      <c r="EE225">
        <v>0.01999555714285714</v>
      </c>
      <c r="EF225">
        <v>0</v>
      </c>
      <c r="EG225">
        <v>689.3920714285714</v>
      </c>
      <c r="EH225">
        <v>5.00097</v>
      </c>
      <c r="EI225">
        <v>13788.19642857143</v>
      </c>
      <c r="EJ225">
        <v>16707.61071428571</v>
      </c>
      <c r="EK225">
        <v>38.62942857142857</v>
      </c>
      <c r="EL225">
        <v>39.187</v>
      </c>
      <c r="EM225">
        <v>38.562</v>
      </c>
      <c r="EN225">
        <v>38.937</v>
      </c>
      <c r="EO225">
        <v>39.27214285714285</v>
      </c>
      <c r="EP225">
        <v>1955.111071428571</v>
      </c>
      <c r="EQ225">
        <v>39.89035714285716</v>
      </c>
      <c r="ER225">
        <v>0</v>
      </c>
      <c r="ES225">
        <v>1659118355</v>
      </c>
      <c r="ET225">
        <v>0</v>
      </c>
      <c r="EU225">
        <v>689.4077599999998</v>
      </c>
      <c r="EV225">
        <v>7.127153821768227</v>
      </c>
      <c r="EW225">
        <v>153.584615151708</v>
      </c>
      <c r="EX225">
        <v>13789.364</v>
      </c>
      <c r="EY225">
        <v>15</v>
      </c>
      <c r="EZ225">
        <v>0</v>
      </c>
      <c r="FA225" t="s">
        <v>419</v>
      </c>
      <c r="FB225">
        <v>1658962562</v>
      </c>
      <c r="FC225">
        <v>1658962559</v>
      </c>
      <c r="FD225">
        <v>0</v>
      </c>
      <c r="FE225">
        <v>0.025</v>
      </c>
      <c r="FF225">
        <v>-0.013</v>
      </c>
      <c r="FG225">
        <v>-1.97</v>
      </c>
      <c r="FH225">
        <v>-0.111</v>
      </c>
      <c r="FI225">
        <v>420</v>
      </c>
      <c r="FJ225">
        <v>18</v>
      </c>
      <c r="FK225">
        <v>0.6899999999999999</v>
      </c>
      <c r="FL225">
        <v>0.5</v>
      </c>
      <c r="FM225">
        <v>9.8396165</v>
      </c>
      <c r="FN225">
        <v>12.67196465290805</v>
      </c>
      <c r="FO225">
        <v>1.219671265660444</v>
      </c>
      <c r="FP225">
        <v>0</v>
      </c>
      <c r="FQ225">
        <v>689.0216176470589</v>
      </c>
      <c r="FR225">
        <v>5.868036662340407</v>
      </c>
      <c r="FS225">
        <v>0.6240731958722733</v>
      </c>
      <c r="FT225">
        <v>0</v>
      </c>
      <c r="FU225">
        <v>5.99432825</v>
      </c>
      <c r="FV225">
        <v>0.1582690806754106</v>
      </c>
      <c r="FW225">
        <v>0.0203742571505687</v>
      </c>
      <c r="FX225">
        <v>0</v>
      </c>
      <c r="FY225">
        <v>0</v>
      </c>
      <c r="FZ225">
        <v>3</v>
      </c>
      <c r="GA225" t="s">
        <v>462</v>
      </c>
      <c r="GB225">
        <v>2.98326</v>
      </c>
      <c r="GC225">
        <v>2.71557</v>
      </c>
      <c r="GD225">
        <v>0.0485903</v>
      </c>
      <c r="GE225">
        <v>0.0447837</v>
      </c>
      <c r="GF225">
        <v>0.106323</v>
      </c>
      <c r="GG225">
        <v>0.0845596</v>
      </c>
      <c r="GH225">
        <v>30115.7</v>
      </c>
      <c r="GI225">
        <v>30383.4</v>
      </c>
      <c r="GJ225">
        <v>29418.8</v>
      </c>
      <c r="GK225">
        <v>29416.4</v>
      </c>
      <c r="GL225">
        <v>34815.6</v>
      </c>
      <c r="GM225">
        <v>35800.7</v>
      </c>
      <c r="GN225">
        <v>41429.7</v>
      </c>
      <c r="GO225">
        <v>41917.5</v>
      </c>
      <c r="GP225">
        <v>1.92785</v>
      </c>
      <c r="GQ225">
        <v>1.9042</v>
      </c>
      <c r="GR225">
        <v>0.113554</v>
      </c>
      <c r="GS225">
        <v>0</v>
      </c>
      <c r="GT225">
        <v>25.3757</v>
      </c>
      <c r="GU225">
        <v>999.9</v>
      </c>
      <c r="GV225">
        <v>50.9</v>
      </c>
      <c r="GW225">
        <v>31.1</v>
      </c>
      <c r="GX225">
        <v>25.4636</v>
      </c>
      <c r="GY225">
        <v>63.5494</v>
      </c>
      <c r="GZ225">
        <v>34.0345</v>
      </c>
      <c r="HA225">
        <v>1</v>
      </c>
      <c r="HB225">
        <v>-0.06888469999999999</v>
      </c>
      <c r="HC225">
        <v>0.355501</v>
      </c>
      <c r="HD225">
        <v>20.3307</v>
      </c>
      <c r="HE225">
        <v>5.21729</v>
      </c>
      <c r="HF225">
        <v>12.0099</v>
      </c>
      <c r="HG225">
        <v>4.98885</v>
      </c>
      <c r="HH225">
        <v>3.28863</v>
      </c>
      <c r="HI225">
        <v>9999</v>
      </c>
      <c r="HJ225">
        <v>9999</v>
      </c>
      <c r="HK225">
        <v>9999</v>
      </c>
      <c r="HL225">
        <v>174</v>
      </c>
      <c r="HM225">
        <v>1.86783</v>
      </c>
      <c r="HN225">
        <v>1.86683</v>
      </c>
      <c r="HO225">
        <v>1.8663</v>
      </c>
      <c r="HP225">
        <v>1.86616</v>
      </c>
      <c r="HQ225">
        <v>1.86801</v>
      </c>
      <c r="HR225">
        <v>1.8705</v>
      </c>
      <c r="HS225">
        <v>1.86916</v>
      </c>
      <c r="HT225">
        <v>1.87057</v>
      </c>
      <c r="HU225">
        <v>0</v>
      </c>
      <c r="HV225">
        <v>0</v>
      </c>
      <c r="HW225">
        <v>0</v>
      </c>
      <c r="HX225">
        <v>0</v>
      </c>
      <c r="HY225" t="s">
        <v>421</v>
      </c>
      <c r="HZ225" t="s">
        <v>422</v>
      </c>
      <c r="IA225" t="s">
        <v>423</v>
      </c>
      <c r="IB225" t="s">
        <v>423</v>
      </c>
      <c r="IC225" t="s">
        <v>423</v>
      </c>
      <c r="ID225" t="s">
        <v>423</v>
      </c>
      <c r="IE225">
        <v>0</v>
      </c>
      <c r="IF225">
        <v>100</v>
      </c>
      <c r="IG225">
        <v>100</v>
      </c>
      <c r="IH225">
        <v>-2.044</v>
      </c>
      <c r="II225">
        <v>-0.07829999999999999</v>
      </c>
      <c r="IJ225">
        <v>-1.577111384215205</v>
      </c>
      <c r="IK225">
        <v>-0.002609718516926934</v>
      </c>
      <c r="IL225">
        <v>7.477057286243006E-07</v>
      </c>
      <c r="IM225">
        <v>-2.446628426827821E-10</v>
      </c>
      <c r="IN225">
        <v>-0.2036813970316619</v>
      </c>
      <c r="IO225">
        <v>-0.007460779758470672</v>
      </c>
      <c r="IP225">
        <v>0.0009378809001863145</v>
      </c>
      <c r="IQ225">
        <v>-1.681860573090938E-05</v>
      </c>
      <c r="IR225">
        <v>18</v>
      </c>
      <c r="IS225">
        <v>2242</v>
      </c>
      <c r="IT225">
        <v>1</v>
      </c>
      <c r="IU225">
        <v>24</v>
      </c>
      <c r="IV225">
        <v>2596.6</v>
      </c>
      <c r="IW225">
        <v>2596.6</v>
      </c>
      <c r="IX225">
        <v>0.50415</v>
      </c>
      <c r="IY225">
        <v>2.26807</v>
      </c>
      <c r="IZ225">
        <v>1.39648</v>
      </c>
      <c r="JA225">
        <v>2.34131</v>
      </c>
      <c r="JB225">
        <v>1.49536</v>
      </c>
      <c r="JC225">
        <v>2.29004</v>
      </c>
      <c r="JD225">
        <v>37.747</v>
      </c>
      <c r="JE225">
        <v>23.9824</v>
      </c>
      <c r="JF225">
        <v>18</v>
      </c>
      <c r="JG225">
        <v>499.492</v>
      </c>
      <c r="JH225">
        <v>440.527</v>
      </c>
      <c r="JI225">
        <v>24.9997</v>
      </c>
      <c r="JJ225">
        <v>26.4802</v>
      </c>
      <c r="JK225">
        <v>30.0001</v>
      </c>
      <c r="JL225">
        <v>26.4482</v>
      </c>
      <c r="JM225">
        <v>26.3883</v>
      </c>
      <c r="JN225">
        <v>10.0397</v>
      </c>
      <c r="JO225">
        <v>32.1831</v>
      </c>
      <c r="JP225">
        <v>64.67230000000001</v>
      </c>
      <c r="JQ225">
        <v>25</v>
      </c>
      <c r="JR225">
        <v>152.168</v>
      </c>
      <c r="JS225">
        <v>17.431</v>
      </c>
      <c r="JT225">
        <v>100.59</v>
      </c>
      <c r="JU225">
        <v>100.673</v>
      </c>
    </row>
    <row r="226" spans="1:281">
      <c r="A226">
        <v>210</v>
      </c>
      <c r="B226">
        <v>1659118359.5</v>
      </c>
      <c r="C226">
        <v>6001.400000095367</v>
      </c>
      <c r="D226" t="s">
        <v>845</v>
      </c>
      <c r="E226" t="s">
        <v>846</v>
      </c>
      <c r="F226">
        <v>5</v>
      </c>
      <c r="G226" t="s">
        <v>812</v>
      </c>
      <c r="H226" t="s">
        <v>416</v>
      </c>
      <c r="I226">
        <v>1659118351.660714</v>
      </c>
      <c r="J226">
        <f>(K226)/1000</f>
        <v>0</v>
      </c>
      <c r="K226">
        <f>IF(CZ226, AN226, AH226)</f>
        <v>0</v>
      </c>
      <c r="L226">
        <f>IF(CZ226, AI226, AG226)</f>
        <v>0</v>
      </c>
      <c r="M226">
        <f>DB226 - IF(AU226&gt;1, L226*CV226*100.0/(AW226*DP226), 0)</f>
        <v>0</v>
      </c>
      <c r="N226">
        <f>((T226-J226/2)*M226-L226)/(T226+J226/2)</f>
        <v>0</v>
      </c>
      <c r="O226">
        <f>N226*(DI226+DJ226)/1000.0</f>
        <v>0</v>
      </c>
      <c r="P226">
        <f>(DB226 - IF(AU226&gt;1, L226*CV226*100.0/(AW226*DP226), 0))*(DI226+DJ226)/1000.0</f>
        <v>0</v>
      </c>
      <c r="Q226">
        <f>2.0/((1/S226-1/R226)+SIGN(S226)*SQRT((1/S226-1/R226)*(1/S226-1/R226) + 4*CW226/((CW226+1)*(CW226+1))*(2*1/S226*1/R226-1/R226*1/R226)))</f>
        <v>0</v>
      </c>
      <c r="R226">
        <f>IF(LEFT(CX226,1)&lt;&gt;"0",IF(LEFT(CX226,1)="1",3.0,CY226),$D$5+$E$5*(DP226*DI226/($K$5*1000))+$F$5*(DP226*DI226/($K$5*1000))*MAX(MIN(CV226,$J$5),$I$5)*MAX(MIN(CV226,$J$5),$I$5)+$G$5*MAX(MIN(CV226,$J$5),$I$5)*(DP226*DI226/($K$5*1000))+$H$5*(DP226*DI226/($K$5*1000))*(DP226*DI226/($K$5*1000)))</f>
        <v>0</v>
      </c>
      <c r="S226">
        <f>J226*(1000-(1000*0.61365*exp(17.502*W226/(240.97+W226))/(DI226+DJ226)+DD226)/2)/(1000*0.61365*exp(17.502*W226/(240.97+W226))/(DI226+DJ226)-DD226)</f>
        <v>0</v>
      </c>
      <c r="T226">
        <f>1/((CW226+1)/(Q226/1.6)+1/(R226/1.37)) + CW226/((CW226+1)/(Q226/1.6) + CW226/(R226/1.37))</f>
        <v>0</v>
      </c>
      <c r="U226">
        <f>(CR226*CU226)</f>
        <v>0</v>
      </c>
      <c r="V226">
        <f>(DK226+(U226+2*0.95*5.67E-8*(((DK226+$B$7)+273)^4-(DK226+273)^4)-44100*J226)/(1.84*29.3*R226+8*0.95*5.67E-8*(DK226+273)^3))</f>
        <v>0</v>
      </c>
      <c r="W226">
        <f>($C$7*DL226+$D$7*DM226+$E$7*V226)</f>
        <v>0</v>
      </c>
      <c r="X226">
        <f>0.61365*exp(17.502*W226/(240.97+W226))</f>
        <v>0</v>
      </c>
      <c r="Y226">
        <f>(Z226/AA226*100)</f>
        <v>0</v>
      </c>
      <c r="Z226">
        <f>DD226*(DI226+DJ226)/1000</f>
        <v>0</v>
      </c>
      <c r="AA226">
        <f>0.61365*exp(17.502*DK226/(240.97+DK226))</f>
        <v>0</v>
      </c>
      <c r="AB226">
        <f>(X226-DD226*(DI226+DJ226)/1000)</f>
        <v>0</v>
      </c>
      <c r="AC226">
        <f>(-J226*44100)</f>
        <v>0</v>
      </c>
      <c r="AD226">
        <f>2*29.3*R226*0.92*(DK226-W226)</f>
        <v>0</v>
      </c>
      <c r="AE226">
        <f>2*0.95*5.67E-8*(((DK226+$B$7)+273)^4-(W226+273)^4)</f>
        <v>0</v>
      </c>
      <c r="AF226">
        <f>U226+AE226+AC226+AD226</f>
        <v>0</v>
      </c>
      <c r="AG226">
        <f>DH226*AU226*(DC226-DB226*(1000-AU226*DE226)/(1000-AU226*DD226))/(100*CV226)</f>
        <v>0</v>
      </c>
      <c r="AH226">
        <f>1000*DH226*AU226*(DD226-DE226)/(100*CV226*(1000-AU226*DD226))</f>
        <v>0</v>
      </c>
      <c r="AI226">
        <f>(AJ226 - AK226 - DI226*1E3/(8.314*(DK226+273.15)) * AM226/DH226 * AL226) * DH226/(100*CV226) * (1000 - DE226)/1000</f>
        <v>0</v>
      </c>
      <c r="AJ226">
        <v>171.5251009548763</v>
      </c>
      <c r="AK226">
        <v>178.0496242424241</v>
      </c>
      <c r="AL226">
        <v>-3.165111635078921</v>
      </c>
      <c r="AM226">
        <v>65.05149679079638</v>
      </c>
      <c r="AN226">
        <f>(AP226 - AO226 + DI226*1E3/(8.314*(DK226+273.15)) * AR226/DH226 * AQ226) * DH226/(100*CV226) * 1000/(1000 - AP226)</f>
        <v>0</v>
      </c>
      <c r="AO226">
        <v>17.45497286040426</v>
      </c>
      <c r="AP226">
        <v>23.51666606060607</v>
      </c>
      <c r="AQ226">
        <v>-0.0035799435120182</v>
      </c>
      <c r="AR226">
        <v>88.7385490388201</v>
      </c>
      <c r="AS226">
        <v>9</v>
      </c>
      <c r="AT226">
        <v>2</v>
      </c>
      <c r="AU226">
        <f>IF(AS226*$H$13&gt;=AW226,1.0,(AW226/(AW226-AS226*$H$13)))</f>
        <v>0</v>
      </c>
      <c r="AV226">
        <f>(AU226-1)*100</f>
        <v>0</v>
      </c>
      <c r="AW226">
        <f>MAX(0,($B$13+$C$13*DP226)/(1+$D$13*DP226)*DI226/(DK226+273)*$E$13)</f>
        <v>0</v>
      </c>
      <c r="AX226" t="s">
        <v>417</v>
      </c>
      <c r="AY226" t="s">
        <v>417</v>
      </c>
      <c r="AZ226">
        <v>0</v>
      </c>
      <c r="BA226">
        <v>0</v>
      </c>
      <c r="BB226">
        <f>1-AZ226/BA226</f>
        <v>0</v>
      </c>
      <c r="BC226">
        <v>0</v>
      </c>
      <c r="BD226" t="s">
        <v>417</v>
      </c>
      <c r="BE226" t="s">
        <v>417</v>
      </c>
      <c r="BF226">
        <v>0</v>
      </c>
      <c r="BG226">
        <v>0</v>
      </c>
      <c r="BH226">
        <f>1-BF226/BG226</f>
        <v>0</v>
      </c>
      <c r="BI226">
        <v>0.5</v>
      </c>
      <c r="BJ226">
        <f>CS226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417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f>$B$11*DQ226+$C$11*DR226+$F$11*EC226*(1-EF226)</f>
        <v>0</v>
      </c>
      <c r="CS226">
        <f>CR226*CT226</f>
        <v>0</v>
      </c>
      <c r="CT226">
        <f>($B$11*$D$9+$C$11*$D$9+$F$11*((EP226+EH226)/MAX(EP226+EH226+EQ226, 0.1)*$I$9+EQ226/MAX(EP226+EH226+EQ226, 0.1)*$J$9))/($B$11+$C$11+$F$11)</f>
        <v>0</v>
      </c>
      <c r="CU226">
        <f>($B$11*$K$9+$C$11*$K$9+$F$11*((EP226+EH226)/MAX(EP226+EH226+EQ226, 0.1)*$P$9+EQ226/MAX(EP226+EH226+EQ226, 0.1)*$Q$9))/($B$11+$C$11+$F$11)</f>
        <v>0</v>
      </c>
      <c r="CV226">
        <v>6</v>
      </c>
      <c r="CW226">
        <v>0.5</v>
      </c>
      <c r="CX226" t="s">
        <v>418</v>
      </c>
      <c r="CY226">
        <v>2</v>
      </c>
      <c r="CZ226" t="b">
        <v>1</v>
      </c>
      <c r="DA226">
        <v>1659118351.660714</v>
      </c>
      <c r="DB226">
        <v>196.5276785714286</v>
      </c>
      <c r="DC226">
        <v>184.9532857142857</v>
      </c>
      <c r="DD226">
        <v>23.53688571428571</v>
      </c>
      <c r="DE226">
        <v>17.50724285714286</v>
      </c>
      <c r="DF226">
        <v>198.5953571428572</v>
      </c>
      <c r="DG226">
        <v>23.61522142857143</v>
      </c>
      <c r="DH226">
        <v>500.0461071428571</v>
      </c>
      <c r="DI226">
        <v>90.69297857142855</v>
      </c>
      <c r="DJ226">
        <v>0.09999340357142858</v>
      </c>
      <c r="DK226">
        <v>27.23495357142858</v>
      </c>
      <c r="DL226">
        <v>27.23986428571429</v>
      </c>
      <c r="DM226">
        <v>999.9000000000002</v>
      </c>
      <c r="DN226">
        <v>0</v>
      </c>
      <c r="DO226">
        <v>0</v>
      </c>
      <c r="DP226">
        <v>10002.5</v>
      </c>
      <c r="DQ226">
        <v>0</v>
      </c>
      <c r="DR226">
        <v>8.388976071428571</v>
      </c>
      <c r="DS226">
        <v>11.57433964285714</v>
      </c>
      <c r="DT226">
        <v>201.2648214285714</v>
      </c>
      <c r="DU226">
        <v>188.2496785714285</v>
      </c>
      <c r="DV226">
        <v>6.029641785714285</v>
      </c>
      <c r="DW226">
        <v>184.9532857142857</v>
      </c>
      <c r="DX226">
        <v>17.50724285714286</v>
      </c>
      <c r="DY226">
        <v>2.134631428571428</v>
      </c>
      <c r="DZ226">
        <v>1.587784285714286</v>
      </c>
      <c r="EA226">
        <v>18.47997857142857</v>
      </c>
      <c r="EB226">
        <v>13.84071785714286</v>
      </c>
      <c r="EC226">
        <v>2000.014642857142</v>
      </c>
      <c r="ED226">
        <v>0.9800041428571428</v>
      </c>
      <c r="EE226">
        <v>0.01999555714285714</v>
      </c>
      <c r="EF226">
        <v>0</v>
      </c>
      <c r="EG226">
        <v>689.9330714285712</v>
      </c>
      <c r="EH226">
        <v>5.00097</v>
      </c>
      <c r="EI226">
        <v>13800.52142857143</v>
      </c>
      <c r="EJ226">
        <v>16707.72142857143</v>
      </c>
      <c r="EK226">
        <v>38.62942857142857</v>
      </c>
      <c r="EL226">
        <v>39.187</v>
      </c>
      <c r="EM226">
        <v>38.562</v>
      </c>
      <c r="EN226">
        <v>38.937</v>
      </c>
      <c r="EO226">
        <v>39.26107142857143</v>
      </c>
      <c r="EP226">
        <v>1955.123571428571</v>
      </c>
      <c r="EQ226">
        <v>39.89107142857144</v>
      </c>
      <c r="ER226">
        <v>0</v>
      </c>
      <c r="ES226">
        <v>1659118360.4</v>
      </c>
      <c r="ET226">
        <v>0</v>
      </c>
      <c r="EU226">
        <v>690.0646923076923</v>
      </c>
      <c r="EV226">
        <v>8.257914523940618</v>
      </c>
      <c r="EW226">
        <v>186.8512820539296</v>
      </c>
      <c r="EX226">
        <v>13803.90769230769</v>
      </c>
      <c r="EY226">
        <v>15</v>
      </c>
      <c r="EZ226">
        <v>0</v>
      </c>
      <c r="FA226" t="s">
        <v>419</v>
      </c>
      <c r="FB226">
        <v>1658962562</v>
      </c>
      <c r="FC226">
        <v>1658962559</v>
      </c>
      <c r="FD226">
        <v>0</v>
      </c>
      <c r="FE226">
        <v>0.025</v>
      </c>
      <c r="FF226">
        <v>-0.013</v>
      </c>
      <c r="FG226">
        <v>-1.97</v>
      </c>
      <c r="FH226">
        <v>-0.111</v>
      </c>
      <c r="FI226">
        <v>420</v>
      </c>
      <c r="FJ226">
        <v>18</v>
      </c>
      <c r="FK226">
        <v>0.6899999999999999</v>
      </c>
      <c r="FL226">
        <v>0.5</v>
      </c>
      <c r="FM226">
        <v>10.99416</v>
      </c>
      <c r="FN226">
        <v>13.3131744250871</v>
      </c>
      <c r="FO226">
        <v>1.314237769995569</v>
      </c>
      <c r="FP226">
        <v>0</v>
      </c>
      <c r="FQ226">
        <v>689.6098235294116</v>
      </c>
      <c r="FR226">
        <v>7.543284948530607</v>
      </c>
      <c r="FS226">
        <v>0.7699431403982924</v>
      </c>
      <c r="FT226">
        <v>0</v>
      </c>
      <c r="FU226">
        <v>6.017591951219512</v>
      </c>
      <c r="FV226">
        <v>0.3438873867595767</v>
      </c>
      <c r="FW226">
        <v>0.03705572087885056</v>
      </c>
      <c r="FX226">
        <v>0</v>
      </c>
      <c r="FY226">
        <v>0</v>
      </c>
      <c r="FZ226">
        <v>3</v>
      </c>
      <c r="GA226" t="s">
        <v>462</v>
      </c>
      <c r="GB226">
        <v>2.9832</v>
      </c>
      <c r="GC226">
        <v>2.71572</v>
      </c>
      <c r="GD226">
        <v>0.0453207</v>
      </c>
      <c r="GE226">
        <v>0.0412199</v>
      </c>
      <c r="GF226">
        <v>0.106265</v>
      </c>
      <c r="GG226">
        <v>0.08453819999999999</v>
      </c>
      <c r="GH226">
        <v>30218.9</v>
      </c>
      <c r="GI226">
        <v>30496.6</v>
      </c>
      <c r="GJ226">
        <v>29418.6</v>
      </c>
      <c r="GK226">
        <v>29416.3</v>
      </c>
      <c r="GL226">
        <v>34817.4</v>
      </c>
      <c r="GM226">
        <v>35801.4</v>
      </c>
      <c r="GN226">
        <v>41429.2</v>
      </c>
      <c r="GO226">
        <v>41917.4</v>
      </c>
      <c r="GP226">
        <v>1.92765</v>
      </c>
      <c r="GQ226">
        <v>1.90422</v>
      </c>
      <c r="GR226">
        <v>0.114255</v>
      </c>
      <c r="GS226">
        <v>0</v>
      </c>
      <c r="GT226">
        <v>25.3738</v>
      </c>
      <c r="GU226">
        <v>999.9</v>
      </c>
      <c r="GV226">
        <v>50.9</v>
      </c>
      <c r="GW226">
        <v>31.1</v>
      </c>
      <c r="GX226">
        <v>25.4642</v>
      </c>
      <c r="GY226">
        <v>63.5994</v>
      </c>
      <c r="GZ226">
        <v>33.8622</v>
      </c>
      <c r="HA226">
        <v>1</v>
      </c>
      <c r="HB226">
        <v>-0.0686992</v>
      </c>
      <c r="HC226">
        <v>0.355065</v>
      </c>
      <c r="HD226">
        <v>20.3305</v>
      </c>
      <c r="HE226">
        <v>5.21579</v>
      </c>
      <c r="HF226">
        <v>12.0099</v>
      </c>
      <c r="HG226">
        <v>4.9882</v>
      </c>
      <c r="HH226">
        <v>3.2883</v>
      </c>
      <c r="HI226">
        <v>9999</v>
      </c>
      <c r="HJ226">
        <v>9999</v>
      </c>
      <c r="HK226">
        <v>9999</v>
      </c>
      <c r="HL226">
        <v>174</v>
      </c>
      <c r="HM226">
        <v>1.86783</v>
      </c>
      <c r="HN226">
        <v>1.86684</v>
      </c>
      <c r="HO226">
        <v>1.8663</v>
      </c>
      <c r="HP226">
        <v>1.86616</v>
      </c>
      <c r="HQ226">
        <v>1.86804</v>
      </c>
      <c r="HR226">
        <v>1.87051</v>
      </c>
      <c r="HS226">
        <v>1.86918</v>
      </c>
      <c r="HT226">
        <v>1.87057</v>
      </c>
      <c r="HU226">
        <v>0</v>
      </c>
      <c r="HV226">
        <v>0</v>
      </c>
      <c r="HW226">
        <v>0</v>
      </c>
      <c r="HX226">
        <v>0</v>
      </c>
      <c r="HY226" t="s">
        <v>421</v>
      </c>
      <c r="HZ226" t="s">
        <v>422</v>
      </c>
      <c r="IA226" t="s">
        <v>423</v>
      </c>
      <c r="IB226" t="s">
        <v>423</v>
      </c>
      <c r="IC226" t="s">
        <v>423</v>
      </c>
      <c r="ID226" t="s">
        <v>423</v>
      </c>
      <c r="IE226">
        <v>0</v>
      </c>
      <c r="IF226">
        <v>100</v>
      </c>
      <c r="IG226">
        <v>100</v>
      </c>
      <c r="IH226">
        <v>-2.01</v>
      </c>
      <c r="II226">
        <v>-0.0785</v>
      </c>
      <c r="IJ226">
        <v>-1.577111384215205</v>
      </c>
      <c r="IK226">
        <v>-0.002609718516926934</v>
      </c>
      <c r="IL226">
        <v>7.477057286243006E-07</v>
      </c>
      <c r="IM226">
        <v>-2.446628426827821E-10</v>
      </c>
      <c r="IN226">
        <v>-0.2036813970316619</v>
      </c>
      <c r="IO226">
        <v>-0.007460779758470672</v>
      </c>
      <c r="IP226">
        <v>0.0009378809001863145</v>
      </c>
      <c r="IQ226">
        <v>-1.681860573090938E-05</v>
      </c>
      <c r="IR226">
        <v>18</v>
      </c>
      <c r="IS226">
        <v>2242</v>
      </c>
      <c r="IT226">
        <v>1</v>
      </c>
      <c r="IU226">
        <v>24</v>
      </c>
      <c r="IV226">
        <v>2596.6</v>
      </c>
      <c r="IW226">
        <v>2596.7</v>
      </c>
      <c r="IX226">
        <v>0.472412</v>
      </c>
      <c r="IY226">
        <v>2.2583</v>
      </c>
      <c r="IZ226">
        <v>1.39648</v>
      </c>
      <c r="JA226">
        <v>2.34253</v>
      </c>
      <c r="JB226">
        <v>1.49536</v>
      </c>
      <c r="JC226">
        <v>2.41089</v>
      </c>
      <c r="JD226">
        <v>37.747</v>
      </c>
      <c r="JE226">
        <v>23.9824</v>
      </c>
      <c r="JF226">
        <v>18</v>
      </c>
      <c r="JG226">
        <v>499.365</v>
      </c>
      <c r="JH226">
        <v>440.542</v>
      </c>
      <c r="JI226">
        <v>24.9998</v>
      </c>
      <c r="JJ226">
        <v>26.4819</v>
      </c>
      <c r="JK226">
        <v>30.0001</v>
      </c>
      <c r="JL226">
        <v>26.4482</v>
      </c>
      <c r="JM226">
        <v>26.3883</v>
      </c>
      <c r="JN226">
        <v>9.32441</v>
      </c>
      <c r="JO226">
        <v>32.1831</v>
      </c>
      <c r="JP226">
        <v>64.2932</v>
      </c>
      <c r="JQ226">
        <v>25</v>
      </c>
      <c r="JR226">
        <v>132.132</v>
      </c>
      <c r="JS226">
        <v>17.4322</v>
      </c>
      <c r="JT226">
        <v>100.589</v>
      </c>
      <c r="JU226">
        <v>100.673</v>
      </c>
    </row>
    <row r="227" spans="1:281">
      <c r="A227">
        <v>211</v>
      </c>
      <c r="B227">
        <v>1659118365</v>
      </c>
      <c r="C227">
        <v>6006.900000095367</v>
      </c>
      <c r="D227" t="s">
        <v>847</v>
      </c>
      <c r="E227" t="s">
        <v>848</v>
      </c>
      <c r="F227">
        <v>5</v>
      </c>
      <c r="G227" t="s">
        <v>812</v>
      </c>
      <c r="H227" t="s">
        <v>416</v>
      </c>
      <c r="I227">
        <v>1659118357.232143</v>
      </c>
      <c r="J227">
        <f>(K227)/1000</f>
        <v>0</v>
      </c>
      <c r="K227">
        <f>IF(CZ227, AN227, AH227)</f>
        <v>0</v>
      </c>
      <c r="L227">
        <f>IF(CZ227, AI227, AG227)</f>
        <v>0</v>
      </c>
      <c r="M227">
        <f>DB227 - IF(AU227&gt;1, L227*CV227*100.0/(AW227*DP227), 0)</f>
        <v>0</v>
      </c>
      <c r="N227">
        <f>((T227-J227/2)*M227-L227)/(T227+J227/2)</f>
        <v>0</v>
      </c>
      <c r="O227">
        <f>N227*(DI227+DJ227)/1000.0</f>
        <v>0</v>
      </c>
      <c r="P227">
        <f>(DB227 - IF(AU227&gt;1, L227*CV227*100.0/(AW227*DP227), 0))*(DI227+DJ227)/1000.0</f>
        <v>0</v>
      </c>
      <c r="Q227">
        <f>2.0/((1/S227-1/R227)+SIGN(S227)*SQRT((1/S227-1/R227)*(1/S227-1/R227) + 4*CW227/((CW227+1)*(CW227+1))*(2*1/S227*1/R227-1/R227*1/R227)))</f>
        <v>0</v>
      </c>
      <c r="R227">
        <f>IF(LEFT(CX227,1)&lt;&gt;"0",IF(LEFT(CX227,1)="1",3.0,CY227),$D$5+$E$5*(DP227*DI227/($K$5*1000))+$F$5*(DP227*DI227/($K$5*1000))*MAX(MIN(CV227,$J$5),$I$5)*MAX(MIN(CV227,$J$5),$I$5)+$G$5*MAX(MIN(CV227,$J$5),$I$5)*(DP227*DI227/($K$5*1000))+$H$5*(DP227*DI227/($K$5*1000))*(DP227*DI227/($K$5*1000)))</f>
        <v>0</v>
      </c>
      <c r="S227">
        <f>J227*(1000-(1000*0.61365*exp(17.502*W227/(240.97+W227))/(DI227+DJ227)+DD227)/2)/(1000*0.61365*exp(17.502*W227/(240.97+W227))/(DI227+DJ227)-DD227)</f>
        <v>0</v>
      </c>
      <c r="T227">
        <f>1/((CW227+1)/(Q227/1.6)+1/(R227/1.37)) + CW227/((CW227+1)/(Q227/1.6) + CW227/(R227/1.37))</f>
        <v>0</v>
      </c>
      <c r="U227">
        <f>(CR227*CU227)</f>
        <v>0</v>
      </c>
      <c r="V227">
        <f>(DK227+(U227+2*0.95*5.67E-8*(((DK227+$B$7)+273)^4-(DK227+273)^4)-44100*J227)/(1.84*29.3*R227+8*0.95*5.67E-8*(DK227+273)^3))</f>
        <v>0</v>
      </c>
      <c r="W227">
        <f>($C$7*DL227+$D$7*DM227+$E$7*V227)</f>
        <v>0</v>
      </c>
      <c r="X227">
        <f>0.61365*exp(17.502*W227/(240.97+W227))</f>
        <v>0</v>
      </c>
      <c r="Y227">
        <f>(Z227/AA227*100)</f>
        <v>0</v>
      </c>
      <c r="Z227">
        <f>DD227*(DI227+DJ227)/1000</f>
        <v>0</v>
      </c>
      <c r="AA227">
        <f>0.61365*exp(17.502*DK227/(240.97+DK227))</f>
        <v>0</v>
      </c>
      <c r="AB227">
        <f>(X227-DD227*(DI227+DJ227)/1000)</f>
        <v>0</v>
      </c>
      <c r="AC227">
        <f>(-J227*44100)</f>
        <v>0</v>
      </c>
      <c r="AD227">
        <f>2*29.3*R227*0.92*(DK227-W227)</f>
        <v>0</v>
      </c>
      <c r="AE227">
        <f>2*0.95*5.67E-8*(((DK227+$B$7)+273)^4-(W227+273)^4)</f>
        <v>0</v>
      </c>
      <c r="AF227">
        <f>U227+AE227+AC227+AD227</f>
        <v>0</v>
      </c>
      <c r="AG227">
        <f>DH227*AU227*(DC227-DB227*(1000-AU227*DE227)/(1000-AU227*DD227))/(100*CV227)</f>
        <v>0</v>
      </c>
      <c r="AH227">
        <f>1000*DH227*AU227*(DD227-DE227)/(100*CV227*(1000-AU227*DD227))</f>
        <v>0</v>
      </c>
      <c r="AI227">
        <f>(AJ227 - AK227 - DI227*1E3/(8.314*(DK227+273.15)) * AM227/DH227 * AL227) * DH227/(100*CV227) * (1000 - DE227)/1000</f>
        <v>0</v>
      </c>
      <c r="AJ227">
        <v>153.220104105912</v>
      </c>
      <c r="AK227">
        <v>160.7465575757575</v>
      </c>
      <c r="AL227">
        <v>-3.13673957030752</v>
      </c>
      <c r="AM227">
        <v>65.05149679079638</v>
      </c>
      <c r="AN227">
        <f>(AP227 - AO227 + DI227*1E3/(8.314*(DK227+273.15)) * AR227/DH227 * AQ227) * DH227/(100*CV227) * 1000/(1000 - AP227)</f>
        <v>0</v>
      </c>
      <c r="AO227">
        <v>17.45546063542526</v>
      </c>
      <c r="AP227">
        <v>23.50953393939393</v>
      </c>
      <c r="AQ227">
        <v>-0.0003844795056286044</v>
      </c>
      <c r="AR227">
        <v>88.7385490388201</v>
      </c>
      <c r="AS227">
        <v>9</v>
      </c>
      <c r="AT227">
        <v>2</v>
      </c>
      <c r="AU227">
        <f>IF(AS227*$H$13&gt;=AW227,1.0,(AW227/(AW227-AS227*$H$13)))</f>
        <v>0</v>
      </c>
      <c r="AV227">
        <f>(AU227-1)*100</f>
        <v>0</v>
      </c>
      <c r="AW227">
        <f>MAX(0,($B$13+$C$13*DP227)/(1+$D$13*DP227)*DI227/(DK227+273)*$E$13)</f>
        <v>0</v>
      </c>
      <c r="AX227" t="s">
        <v>417</v>
      </c>
      <c r="AY227" t="s">
        <v>417</v>
      </c>
      <c r="AZ227">
        <v>0</v>
      </c>
      <c r="BA227">
        <v>0</v>
      </c>
      <c r="BB227">
        <f>1-AZ227/BA227</f>
        <v>0</v>
      </c>
      <c r="BC227">
        <v>0</v>
      </c>
      <c r="BD227" t="s">
        <v>417</v>
      </c>
      <c r="BE227" t="s">
        <v>417</v>
      </c>
      <c r="BF227">
        <v>0</v>
      </c>
      <c r="BG227">
        <v>0</v>
      </c>
      <c r="BH227">
        <f>1-BF227/BG227</f>
        <v>0</v>
      </c>
      <c r="BI227">
        <v>0.5</v>
      </c>
      <c r="BJ227">
        <f>CS227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417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f>$B$11*DQ227+$C$11*DR227+$F$11*EC227*(1-EF227)</f>
        <v>0</v>
      </c>
      <c r="CS227">
        <f>CR227*CT227</f>
        <v>0</v>
      </c>
      <c r="CT227">
        <f>($B$11*$D$9+$C$11*$D$9+$F$11*((EP227+EH227)/MAX(EP227+EH227+EQ227, 0.1)*$I$9+EQ227/MAX(EP227+EH227+EQ227, 0.1)*$J$9))/($B$11+$C$11+$F$11)</f>
        <v>0</v>
      </c>
      <c r="CU227">
        <f>($B$11*$K$9+$C$11*$K$9+$F$11*((EP227+EH227)/MAX(EP227+EH227+EQ227, 0.1)*$P$9+EQ227/MAX(EP227+EH227+EQ227, 0.1)*$Q$9))/($B$11+$C$11+$F$11)</f>
        <v>0</v>
      </c>
      <c r="CV227">
        <v>6</v>
      </c>
      <c r="CW227">
        <v>0.5</v>
      </c>
      <c r="CX227" t="s">
        <v>418</v>
      </c>
      <c r="CY227">
        <v>2</v>
      </c>
      <c r="CZ227" t="b">
        <v>1</v>
      </c>
      <c r="DA227">
        <v>1659118357.232143</v>
      </c>
      <c r="DB227">
        <v>179.3258214285714</v>
      </c>
      <c r="DC227">
        <v>166.5989642857143</v>
      </c>
      <c r="DD227">
        <v>23.52606071428572</v>
      </c>
      <c r="DE227">
        <v>17.47317142857143</v>
      </c>
      <c r="DF227">
        <v>181.3529642857143</v>
      </c>
      <c r="DG227">
        <v>23.60449642857143</v>
      </c>
      <c r="DH227">
        <v>500.0066428571428</v>
      </c>
      <c r="DI227">
        <v>90.69236428571431</v>
      </c>
      <c r="DJ227">
        <v>0.09985855357142856</v>
      </c>
      <c r="DK227">
        <v>27.234825</v>
      </c>
      <c r="DL227">
        <v>27.23722142857143</v>
      </c>
      <c r="DM227">
        <v>999.9000000000002</v>
      </c>
      <c r="DN227">
        <v>0</v>
      </c>
      <c r="DO227">
        <v>0</v>
      </c>
      <c r="DP227">
        <v>10016.17928571428</v>
      </c>
      <c r="DQ227">
        <v>0</v>
      </c>
      <c r="DR227">
        <v>8.386366428571428</v>
      </c>
      <c r="DS227">
        <v>12.72679642857143</v>
      </c>
      <c r="DT227">
        <v>183.6464285714286</v>
      </c>
      <c r="DU227">
        <v>169.5621785714286</v>
      </c>
      <c r="DV227">
        <v>6.052900357142858</v>
      </c>
      <c r="DW227">
        <v>166.5989642857143</v>
      </c>
      <c r="DX227">
        <v>17.47317142857143</v>
      </c>
      <c r="DY227">
        <v>2.133635357142857</v>
      </c>
      <c r="DZ227">
        <v>1.5846825</v>
      </c>
      <c r="EA227">
        <v>18.47253214285714</v>
      </c>
      <c r="EB227">
        <v>13.81063928571429</v>
      </c>
      <c r="EC227">
        <v>2000.003928571429</v>
      </c>
      <c r="ED227">
        <v>0.9800041428571428</v>
      </c>
      <c r="EE227">
        <v>0.01999555714285714</v>
      </c>
      <c r="EF227">
        <v>0</v>
      </c>
      <c r="EG227">
        <v>690.8159285714288</v>
      </c>
      <c r="EH227">
        <v>5.00097</v>
      </c>
      <c r="EI227">
        <v>13818.98571428571</v>
      </c>
      <c r="EJ227">
        <v>16707.65357142857</v>
      </c>
      <c r="EK227">
        <v>38.63607142857143</v>
      </c>
      <c r="EL227">
        <v>39.187</v>
      </c>
      <c r="EM227">
        <v>38.562</v>
      </c>
      <c r="EN227">
        <v>38.937</v>
      </c>
      <c r="EO227">
        <v>39.26771428571428</v>
      </c>
      <c r="EP227">
        <v>1955.112857142858</v>
      </c>
      <c r="EQ227">
        <v>39.89107142857144</v>
      </c>
      <c r="ER227">
        <v>0</v>
      </c>
      <c r="ES227">
        <v>1659118365.2</v>
      </c>
      <c r="ET227">
        <v>0</v>
      </c>
      <c r="EU227">
        <v>690.8704230769231</v>
      </c>
      <c r="EV227">
        <v>11.61904272666645</v>
      </c>
      <c r="EW227">
        <v>218.417094156901</v>
      </c>
      <c r="EX227">
        <v>13820.17307692308</v>
      </c>
      <c r="EY227">
        <v>15</v>
      </c>
      <c r="EZ227">
        <v>0</v>
      </c>
      <c r="FA227" t="s">
        <v>419</v>
      </c>
      <c r="FB227">
        <v>1658962562</v>
      </c>
      <c r="FC227">
        <v>1658962559</v>
      </c>
      <c r="FD227">
        <v>0</v>
      </c>
      <c r="FE227">
        <v>0.025</v>
      </c>
      <c r="FF227">
        <v>-0.013</v>
      </c>
      <c r="FG227">
        <v>-1.97</v>
      </c>
      <c r="FH227">
        <v>-0.111</v>
      </c>
      <c r="FI227">
        <v>420</v>
      </c>
      <c r="FJ227">
        <v>18</v>
      </c>
      <c r="FK227">
        <v>0.6899999999999999</v>
      </c>
      <c r="FL227">
        <v>0.5</v>
      </c>
      <c r="FM227">
        <v>12.01373275</v>
      </c>
      <c r="FN227">
        <v>13.02436671669794</v>
      </c>
      <c r="FO227">
        <v>1.259017946806136</v>
      </c>
      <c r="FP227">
        <v>0</v>
      </c>
      <c r="FQ227">
        <v>690.3269411764707</v>
      </c>
      <c r="FR227">
        <v>9.475141322780578</v>
      </c>
      <c r="FS227">
        <v>0.9664208662158702</v>
      </c>
      <c r="FT227">
        <v>0</v>
      </c>
      <c r="FU227">
        <v>6.035051749999999</v>
      </c>
      <c r="FV227">
        <v>0.2946604502814088</v>
      </c>
      <c r="FW227">
        <v>0.03385292992397414</v>
      </c>
      <c r="FX227">
        <v>0</v>
      </c>
      <c r="FY227">
        <v>0</v>
      </c>
      <c r="FZ227">
        <v>3</v>
      </c>
      <c r="GA227" t="s">
        <v>462</v>
      </c>
      <c r="GB227">
        <v>2.98358</v>
      </c>
      <c r="GC227">
        <v>2.71624</v>
      </c>
      <c r="GD227">
        <v>0.0412604</v>
      </c>
      <c r="GE227">
        <v>0.0370404</v>
      </c>
      <c r="GF227">
        <v>0.106244</v>
      </c>
      <c r="GG227">
        <v>0.0845476</v>
      </c>
      <c r="GH227">
        <v>30347.6</v>
      </c>
      <c r="GI227">
        <v>30629.5</v>
      </c>
      <c r="GJ227">
        <v>29418.7</v>
      </c>
      <c r="GK227">
        <v>29416.3</v>
      </c>
      <c r="GL227">
        <v>34818.6</v>
      </c>
      <c r="GM227">
        <v>35800.9</v>
      </c>
      <c r="GN227">
        <v>41429.7</v>
      </c>
      <c r="GO227">
        <v>41917.2</v>
      </c>
      <c r="GP227">
        <v>1.92755</v>
      </c>
      <c r="GQ227">
        <v>1.9041</v>
      </c>
      <c r="GR227">
        <v>0.113543</v>
      </c>
      <c r="GS227">
        <v>0</v>
      </c>
      <c r="GT227">
        <v>25.3738</v>
      </c>
      <c r="GU227">
        <v>999.9</v>
      </c>
      <c r="GV227">
        <v>50.9</v>
      </c>
      <c r="GW227">
        <v>31.1</v>
      </c>
      <c r="GX227">
        <v>25.4608</v>
      </c>
      <c r="GY227">
        <v>63.7194</v>
      </c>
      <c r="GZ227">
        <v>33.7821</v>
      </c>
      <c r="HA227">
        <v>1</v>
      </c>
      <c r="HB227">
        <v>-0.0689126</v>
      </c>
      <c r="HC227">
        <v>0.356446</v>
      </c>
      <c r="HD227">
        <v>20.33</v>
      </c>
      <c r="HE227">
        <v>5.2137</v>
      </c>
      <c r="HF227">
        <v>12.0099</v>
      </c>
      <c r="HG227">
        <v>4.98715</v>
      </c>
      <c r="HH227">
        <v>3.2877</v>
      </c>
      <c r="HI227">
        <v>9999</v>
      </c>
      <c r="HJ227">
        <v>9999</v>
      </c>
      <c r="HK227">
        <v>9999</v>
      </c>
      <c r="HL227">
        <v>174</v>
      </c>
      <c r="HM227">
        <v>1.86783</v>
      </c>
      <c r="HN227">
        <v>1.86684</v>
      </c>
      <c r="HO227">
        <v>1.8663</v>
      </c>
      <c r="HP227">
        <v>1.86617</v>
      </c>
      <c r="HQ227">
        <v>1.86805</v>
      </c>
      <c r="HR227">
        <v>1.87051</v>
      </c>
      <c r="HS227">
        <v>1.8692</v>
      </c>
      <c r="HT227">
        <v>1.87057</v>
      </c>
      <c r="HU227">
        <v>0</v>
      </c>
      <c r="HV227">
        <v>0</v>
      </c>
      <c r="HW227">
        <v>0</v>
      </c>
      <c r="HX227">
        <v>0</v>
      </c>
      <c r="HY227" t="s">
        <v>421</v>
      </c>
      <c r="HZ227" t="s">
        <v>422</v>
      </c>
      <c r="IA227" t="s">
        <v>423</v>
      </c>
      <c r="IB227" t="s">
        <v>423</v>
      </c>
      <c r="IC227" t="s">
        <v>423</v>
      </c>
      <c r="ID227" t="s">
        <v>423</v>
      </c>
      <c r="IE227">
        <v>0</v>
      </c>
      <c r="IF227">
        <v>100</v>
      </c>
      <c r="IG227">
        <v>100</v>
      </c>
      <c r="IH227">
        <v>-1.971</v>
      </c>
      <c r="II227">
        <v>-0.0786</v>
      </c>
      <c r="IJ227">
        <v>-1.577111384215205</v>
      </c>
      <c r="IK227">
        <v>-0.002609718516926934</v>
      </c>
      <c r="IL227">
        <v>7.477057286243006E-07</v>
      </c>
      <c r="IM227">
        <v>-2.446628426827821E-10</v>
      </c>
      <c r="IN227">
        <v>-0.2036813970316619</v>
      </c>
      <c r="IO227">
        <v>-0.007460779758470672</v>
      </c>
      <c r="IP227">
        <v>0.0009378809001863145</v>
      </c>
      <c r="IQ227">
        <v>-1.681860573090938E-05</v>
      </c>
      <c r="IR227">
        <v>18</v>
      </c>
      <c r="IS227">
        <v>2242</v>
      </c>
      <c r="IT227">
        <v>1</v>
      </c>
      <c r="IU227">
        <v>24</v>
      </c>
      <c r="IV227">
        <v>2596.7</v>
      </c>
      <c r="IW227">
        <v>2596.8</v>
      </c>
      <c r="IX227">
        <v>0.428467</v>
      </c>
      <c r="IY227">
        <v>2.26929</v>
      </c>
      <c r="IZ227">
        <v>1.39648</v>
      </c>
      <c r="JA227">
        <v>2.34253</v>
      </c>
      <c r="JB227">
        <v>1.49536</v>
      </c>
      <c r="JC227">
        <v>2.39868</v>
      </c>
      <c r="JD227">
        <v>37.7711</v>
      </c>
      <c r="JE227">
        <v>23.9824</v>
      </c>
      <c r="JF227">
        <v>18</v>
      </c>
      <c r="JG227">
        <v>499.302</v>
      </c>
      <c r="JH227">
        <v>440.467</v>
      </c>
      <c r="JI227">
        <v>25.0001</v>
      </c>
      <c r="JJ227">
        <v>26.4824</v>
      </c>
      <c r="JK227">
        <v>30.0001</v>
      </c>
      <c r="JL227">
        <v>26.4482</v>
      </c>
      <c r="JM227">
        <v>26.3883</v>
      </c>
      <c r="JN227">
        <v>8.51229</v>
      </c>
      <c r="JO227">
        <v>32.1831</v>
      </c>
      <c r="JP227">
        <v>64.2932</v>
      </c>
      <c r="JQ227">
        <v>25</v>
      </c>
      <c r="JR227">
        <v>118.519</v>
      </c>
      <c r="JS227">
        <v>17.4212</v>
      </c>
      <c r="JT227">
        <v>100.59</v>
      </c>
      <c r="JU227">
        <v>100.673</v>
      </c>
    </row>
    <row r="228" spans="1:281">
      <c r="A228">
        <v>212</v>
      </c>
      <c r="B228">
        <v>1659118370</v>
      </c>
      <c r="C228">
        <v>6011.900000095367</v>
      </c>
      <c r="D228" t="s">
        <v>849</v>
      </c>
      <c r="E228" t="s">
        <v>850</v>
      </c>
      <c r="F228">
        <v>5</v>
      </c>
      <c r="G228" t="s">
        <v>812</v>
      </c>
      <c r="H228" t="s">
        <v>416</v>
      </c>
      <c r="I228">
        <v>1659118362.518518</v>
      </c>
      <c r="J228">
        <f>(K228)/1000</f>
        <v>0</v>
      </c>
      <c r="K228">
        <f>IF(CZ228, AN228, AH228)</f>
        <v>0</v>
      </c>
      <c r="L228">
        <f>IF(CZ228, AI228, AG228)</f>
        <v>0</v>
      </c>
      <c r="M228">
        <f>DB228 - IF(AU228&gt;1, L228*CV228*100.0/(AW228*DP228), 0)</f>
        <v>0</v>
      </c>
      <c r="N228">
        <f>((T228-J228/2)*M228-L228)/(T228+J228/2)</f>
        <v>0</v>
      </c>
      <c r="O228">
        <f>N228*(DI228+DJ228)/1000.0</f>
        <v>0</v>
      </c>
      <c r="P228">
        <f>(DB228 - IF(AU228&gt;1, L228*CV228*100.0/(AW228*DP228), 0))*(DI228+DJ228)/1000.0</f>
        <v>0</v>
      </c>
      <c r="Q228">
        <f>2.0/((1/S228-1/R228)+SIGN(S228)*SQRT((1/S228-1/R228)*(1/S228-1/R228) + 4*CW228/((CW228+1)*(CW228+1))*(2*1/S228*1/R228-1/R228*1/R228)))</f>
        <v>0</v>
      </c>
      <c r="R228">
        <f>IF(LEFT(CX228,1)&lt;&gt;"0",IF(LEFT(CX228,1)="1",3.0,CY228),$D$5+$E$5*(DP228*DI228/($K$5*1000))+$F$5*(DP228*DI228/($K$5*1000))*MAX(MIN(CV228,$J$5),$I$5)*MAX(MIN(CV228,$J$5),$I$5)+$G$5*MAX(MIN(CV228,$J$5),$I$5)*(DP228*DI228/($K$5*1000))+$H$5*(DP228*DI228/($K$5*1000))*(DP228*DI228/($K$5*1000)))</f>
        <v>0</v>
      </c>
      <c r="S228">
        <f>J228*(1000-(1000*0.61365*exp(17.502*W228/(240.97+W228))/(DI228+DJ228)+DD228)/2)/(1000*0.61365*exp(17.502*W228/(240.97+W228))/(DI228+DJ228)-DD228)</f>
        <v>0</v>
      </c>
      <c r="T228">
        <f>1/((CW228+1)/(Q228/1.6)+1/(R228/1.37)) + CW228/((CW228+1)/(Q228/1.6) + CW228/(R228/1.37))</f>
        <v>0</v>
      </c>
      <c r="U228">
        <f>(CR228*CU228)</f>
        <v>0</v>
      </c>
      <c r="V228">
        <f>(DK228+(U228+2*0.95*5.67E-8*(((DK228+$B$7)+273)^4-(DK228+273)^4)-44100*J228)/(1.84*29.3*R228+8*0.95*5.67E-8*(DK228+273)^3))</f>
        <v>0</v>
      </c>
      <c r="W228">
        <f>($C$7*DL228+$D$7*DM228+$E$7*V228)</f>
        <v>0</v>
      </c>
      <c r="X228">
        <f>0.61365*exp(17.502*W228/(240.97+W228))</f>
        <v>0</v>
      </c>
      <c r="Y228">
        <f>(Z228/AA228*100)</f>
        <v>0</v>
      </c>
      <c r="Z228">
        <f>DD228*(DI228+DJ228)/1000</f>
        <v>0</v>
      </c>
      <c r="AA228">
        <f>0.61365*exp(17.502*DK228/(240.97+DK228))</f>
        <v>0</v>
      </c>
      <c r="AB228">
        <f>(X228-DD228*(DI228+DJ228)/1000)</f>
        <v>0</v>
      </c>
      <c r="AC228">
        <f>(-J228*44100)</f>
        <v>0</v>
      </c>
      <c r="AD228">
        <f>2*29.3*R228*0.92*(DK228-W228)</f>
        <v>0</v>
      </c>
      <c r="AE228">
        <f>2*0.95*5.67E-8*(((DK228+$B$7)+273)^4-(W228+273)^4)</f>
        <v>0</v>
      </c>
      <c r="AF228">
        <f>U228+AE228+AC228+AD228</f>
        <v>0</v>
      </c>
      <c r="AG228">
        <f>DH228*AU228*(DC228-DB228*(1000-AU228*DE228)/(1000-AU228*DD228))/(100*CV228)</f>
        <v>0</v>
      </c>
      <c r="AH228">
        <f>1000*DH228*AU228*(DD228-DE228)/(100*CV228*(1000-AU228*DD228))</f>
        <v>0</v>
      </c>
      <c r="AI228">
        <f>(AJ228 - AK228 - DI228*1E3/(8.314*(DK228+273.15)) * AM228/DH228 * AL228) * DH228/(100*CV228) * (1000 - DE228)/1000</f>
        <v>0</v>
      </c>
      <c r="AJ228">
        <v>136.2792308555568</v>
      </c>
      <c r="AK228">
        <v>145.0720181818181</v>
      </c>
      <c r="AL228">
        <v>-3.171065207754027</v>
      </c>
      <c r="AM228">
        <v>65.05149679079638</v>
      </c>
      <c r="AN228">
        <f>(AP228 - AO228 + DI228*1E3/(8.314*(DK228+273.15)) * AR228/DH228 * AQ228) * DH228/(100*CV228) * 1000/(1000 - AP228)</f>
        <v>0</v>
      </c>
      <c r="AO228">
        <v>17.45495036427083</v>
      </c>
      <c r="AP228">
        <v>23.51188909090908</v>
      </c>
      <c r="AQ228">
        <v>0.0002087432885724963</v>
      </c>
      <c r="AR228">
        <v>88.7385490388201</v>
      </c>
      <c r="AS228">
        <v>9</v>
      </c>
      <c r="AT228">
        <v>2</v>
      </c>
      <c r="AU228">
        <f>IF(AS228*$H$13&gt;=AW228,1.0,(AW228/(AW228-AS228*$H$13)))</f>
        <v>0</v>
      </c>
      <c r="AV228">
        <f>(AU228-1)*100</f>
        <v>0</v>
      </c>
      <c r="AW228">
        <f>MAX(0,($B$13+$C$13*DP228)/(1+$D$13*DP228)*DI228/(DK228+273)*$E$13)</f>
        <v>0</v>
      </c>
      <c r="AX228" t="s">
        <v>417</v>
      </c>
      <c r="AY228" t="s">
        <v>417</v>
      </c>
      <c r="AZ228">
        <v>0</v>
      </c>
      <c r="BA228">
        <v>0</v>
      </c>
      <c r="BB228">
        <f>1-AZ228/BA228</f>
        <v>0</v>
      </c>
      <c r="BC228">
        <v>0</v>
      </c>
      <c r="BD228" t="s">
        <v>417</v>
      </c>
      <c r="BE228" t="s">
        <v>417</v>
      </c>
      <c r="BF228">
        <v>0</v>
      </c>
      <c r="BG228">
        <v>0</v>
      </c>
      <c r="BH228">
        <f>1-BF228/BG228</f>
        <v>0</v>
      </c>
      <c r="BI228">
        <v>0.5</v>
      </c>
      <c r="BJ228">
        <f>CS228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417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f>$B$11*DQ228+$C$11*DR228+$F$11*EC228*(1-EF228)</f>
        <v>0</v>
      </c>
      <c r="CS228">
        <f>CR228*CT228</f>
        <v>0</v>
      </c>
      <c r="CT228">
        <f>($B$11*$D$9+$C$11*$D$9+$F$11*((EP228+EH228)/MAX(EP228+EH228+EQ228, 0.1)*$I$9+EQ228/MAX(EP228+EH228+EQ228, 0.1)*$J$9))/($B$11+$C$11+$F$11)</f>
        <v>0</v>
      </c>
      <c r="CU228">
        <f>($B$11*$K$9+$C$11*$K$9+$F$11*((EP228+EH228)/MAX(EP228+EH228+EQ228, 0.1)*$P$9+EQ228/MAX(EP228+EH228+EQ228, 0.1)*$Q$9))/($B$11+$C$11+$F$11)</f>
        <v>0</v>
      </c>
      <c r="CV228">
        <v>6</v>
      </c>
      <c r="CW228">
        <v>0.5</v>
      </c>
      <c r="CX228" t="s">
        <v>418</v>
      </c>
      <c r="CY228">
        <v>2</v>
      </c>
      <c r="CZ228" t="b">
        <v>1</v>
      </c>
      <c r="DA228">
        <v>1659118362.518518</v>
      </c>
      <c r="DB228">
        <v>163.1022962962963</v>
      </c>
      <c r="DC228">
        <v>149.0566296296296</v>
      </c>
      <c r="DD228">
        <v>23.51452962962963</v>
      </c>
      <c r="DE228">
        <v>17.45498888888889</v>
      </c>
      <c r="DF228">
        <v>165.0908888888889</v>
      </c>
      <c r="DG228">
        <v>23.59305185185185</v>
      </c>
      <c r="DH228">
        <v>500.036925925926</v>
      </c>
      <c r="DI228">
        <v>90.69266666666665</v>
      </c>
      <c r="DJ228">
        <v>0.09992391481481482</v>
      </c>
      <c r="DK228">
        <v>27.23568148148148</v>
      </c>
      <c r="DL228">
        <v>27.23575925925925</v>
      </c>
      <c r="DM228">
        <v>999.9000000000001</v>
      </c>
      <c r="DN228">
        <v>0</v>
      </c>
      <c r="DO228">
        <v>0</v>
      </c>
      <c r="DP228">
        <v>10029.02962962963</v>
      </c>
      <c r="DQ228">
        <v>0</v>
      </c>
      <c r="DR228">
        <v>8.391787407407408</v>
      </c>
      <c r="DS228">
        <v>14.04567407407408</v>
      </c>
      <c r="DT228">
        <v>167.0299629629629</v>
      </c>
      <c r="DU228">
        <v>151.7047407407408</v>
      </c>
      <c r="DV228">
        <v>6.059550000000001</v>
      </c>
      <c r="DW228">
        <v>149.0566296296296</v>
      </c>
      <c r="DX228">
        <v>17.45498888888889</v>
      </c>
      <c r="DY228">
        <v>2.132595925925926</v>
      </c>
      <c r="DZ228">
        <v>1.583038518518519</v>
      </c>
      <c r="EA228">
        <v>18.46475925925926</v>
      </c>
      <c r="EB228">
        <v>13.79468518518518</v>
      </c>
      <c r="EC228">
        <v>2000.007407407408</v>
      </c>
      <c r="ED228">
        <v>0.9800043333333333</v>
      </c>
      <c r="EE228">
        <v>0.01999536666666666</v>
      </c>
      <c r="EF228">
        <v>0</v>
      </c>
      <c r="EG228">
        <v>691.8653333333334</v>
      </c>
      <c r="EH228">
        <v>5.00097</v>
      </c>
      <c r="EI228">
        <v>13840.01481481481</v>
      </c>
      <c r="EJ228">
        <v>16707.68148148148</v>
      </c>
      <c r="EK228">
        <v>38.65025925925926</v>
      </c>
      <c r="EL228">
        <v>39.187</v>
      </c>
      <c r="EM228">
        <v>38.56666666666666</v>
      </c>
      <c r="EN228">
        <v>38.937</v>
      </c>
      <c r="EO228">
        <v>39.27525925925926</v>
      </c>
      <c r="EP228">
        <v>1955.116666666667</v>
      </c>
      <c r="EQ228">
        <v>39.89074074074075</v>
      </c>
      <c r="ER228">
        <v>0</v>
      </c>
      <c r="ES228">
        <v>1659118370</v>
      </c>
      <c r="ET228">
        <v>0</v>
      </c>
      <c r="EU228">
        <v>691.8847307692306</v>
      </c>
      <c r="EV228">
        <v>14.43866663751255</v>
      </c>
      <c r="EW228">
        <v>257.4051278068293</v>
      </c>
      <c r="EX228">
        <v>13839.41923076923</v>
      </c>
      <c r="EY228">
        <v>15</v>
      </c>
      <c r="EZ228">
        <v>0</v>
      </c>
      <c r="FA228" t="s">
        <v>419</v>
      </c>
      <c r="FB228">
        <v>1658962562</v>
      </c>
      <c r="FC228">
        <v>1658962559</v>
      </c>
      <c r="FD228">
        <v>0</v>
      </c>
      <c r="FE228">
        <v>0.025</v>
      </c>
      <c r="FF228">
        <v>-0.013</v>
      </c>
      <c r="FG228">
        <v>-1.97</v>
      </c>
      <c r="FH228">
        <v>-0.111</v>
      </c>
      <c r="FI228">
        <v>420</v>
      </c>
      <c r="FJ228">
        <v>18</v>
      </c>
      <c r="FK228">
        <v>0.6899999999999999</v>
      </c>
      <c r="FL228">
        <v>0.5</v>
      </c>
      <c r="FM228">
        <v>13.18217317073171</v>
      </c>
      <c r="FN228">
        <v>13.85692264808365</v>
      </c>
      <c r="FO228">
        <v>1.41346191835721</v>
      </c>
      <c r="FP228">
        <v>0</v>
      </c>
      <c r="FQ228">
        <v>691.1826470588235</v>
      </c>
      <c r="FR228">
        <v>12.04504200765523</v>
      </c>
      <c r="FS228">
        <v>1.218281718659828</v>
      </c>
      <c r="FT228">
        <v>0</v>
      </c>
      <c r="FU228">
        <v>6.051270975609757</v>
      </c>
      <c r="FV228">
        <v>0.1026750522648035</v>
      </c>
      <c r="FW228">
        <v>0.0216170580571961</v>
      </c>
      <c r="FX228">
        <v>0</v>
      </c>
      <c r="FY228">
        <v>0</v>
      </c>
      <c r="FZ228">
        <v>3</v>
      </c>
      <c r="GA228" t="s">
        <v>462</v>
      </c>
      <c r="GB228">
        <v>2.98329</v>
      </c>
      <c r="GC228">
        <v>2.71591</v>
      </c>
      <c r="GD228">
        <v>0.0374691</v>
      </c>
      <c r="GE228">
        <v>0.0324419</v>
      </c>
      <c r="GF228">
        <v>0.106254</v>
      </c>
      <c r="GG228">
        <v>0.08454830000000001</v>
      </c>
      <c r="GH228">
        <v>30467.6</v>
      </c>
      <c r="GI228">
        <v>30775.9</v>
      </c>
      <c r="GJ228">
        <v>29418.7</v>
      </c>
      <c r="GK228">
        <v>29416.3</v>
      </c>
      <c r="GL228">
        <v>34818</v>
      </c>
      <c r="GM228">
        <v>35800.8</v>
      </c>
      <c r="GN228">
        <v>41429.5</v>
      </c>
      <c r="GO228">
        <v>41917.3</v>
      </c>
      <c r="GP228">
        <v>1.92765</v>
      </c>
      <c r="GQ228">
        <v>1.90405</v>
      </c>
      <c r="GR228">
        <v>0.113808</v>
      </c>
      <c r="GS228">
        <v>0</v>
      </c>
      <c r="GT228">
        <v>25.3738</v>
      </c>
      <c r="GU228">
        <v>999.9</v>
      </c>
      <c r="GV228">
        <v>50.9</v>
      </c>
      <c r="GW228">
        <v>31.1</v>
      </c>
      <c r="GX228">
        <v>25.4648</v>
      </c>
      <c r="GY228">
        <v>63.2494</v>
      </c>
      <c r="GZ228">
        <v>34.0865</v>
      </c>
      <c r="HA228">
        <v>1</v>
      </c>
      <c r="HB228">
        <v>-0.0686382</v>
      </c>
      <c r="HC228">
        <v>0.357576</v>
      </c>
      <c r="HD228">
        <v>20.3306</v>
      </c>
      <c r="HE228">
        <v>5.21744</v>
      </c>
      <c r="HF228">
        <v>12.0099</v>
      </c>
      <c r="HG228">
        <v>4.9888</v>
      </c>
      <c r="HH228">
        <v>3.28863</v>
      </c>
      <c r="HI228">
        <v>9999</v>
      </c>
      <c r="HJ228">
        <v>9999</v>
      </c>
      <c r="HK228">
        <v>9999</v>
      </c>
      <c r="HL228">
        <v>174</v>
      </c>
      <c r="HM228">
        <v>1.86783</v>
      </c>
      <c r="HN228">
        <v>1.86681</v>
      </c>
      <c r="HO228">
        <v>1.8663</v>
      </c>
      <c r="HP228">
        <v>1.86617</v>
      </c>
      <c r="HQ228">
        <v>1.86803</v>
      </c>
      <c r="HR228">
        <v>1.8705</v>
      </c>
      <c r="HS228">
        <v>1.86919</v>
      </c>
      <c r="HT228">
        <v>1.87059</v>
      </c>
      <c r="HU228">
        <v>0</v>
      </c>
      <c r="HV228">
        <v>0</v>
      </c>
      <c r="HW228">
        <v>0</v>
      </c>
      <c r="HX228">
        <v>0</v>
      </c>
      <c r="HY228" t="s">
        <v>421</v>
      </c>
      <c r="HZ228" t="s">
        <v>422</v>
      </c>
      <c r="IA228" t="s">
        <v>423</v>
      </c>
      <c r="IB228" t="s">
        <v>423</v>
      </c>
      <c r="IC228" t="s">
        <v>423</v>
      </c>
      <c r="ID228" t="s">
        <v>423</v>
      </c>
      <c r="IE228">
        <v>0</v>
      </c>
      <c r="IF228">
        <v>100</v>
      </c>
      <c r="IG228">
        <v>100</v>
      </c>
      <c r="IH228">
        <v>-1.933</v>
      </c>
      <c r="II228">
        <v>-0.0785</v>
      </c>
      <c r="IJ228">
        <v>-1.577111384215205</v>
      </c>
      <c r="IK228">
        <v>-0.002609718516926934</v>
      </c>
      <c r="IL228">
        <v>7.477057286243006E-07</v>
      </c>
      <c r="IM228">
        <v>-2.446628426827821E-10</v>
      </c>
      <c r="IN228">
        <v>-0.2036813970316619</v>
      </c>
      <c r="IO228">
        <v>-0.007460779758470672</v>
      </c>
      <c r="IP228">
        <v>0.0009378809001863145</v>
      </c>
      <c r="IQ228">
        <v>-1.681860573090938E-05</v>
      </c>
      <c r="IR228">
        <v>18</v>
      </c>
      <c r="IS228">
        <v>2242</v>
      </c>
      <c r="IT228">
        <v>1</v>
      </c>
      <c r="IU228">
        <v>24</v>
      </c>
      <c r="IV228">
        <v>2596.8</v>
      </c>
      <c r="IW228">
        <v>2596.8</v>
      </c>
      <c r="IX228">
        <v>0.396729</v>
      </c>
      <c r="IY228">
        <v>2.28027</v>
      </c>
      <c r="IZ228">
        <v>1.39648</v>
      </c>
      <c r="JA228">
        <v>2.34253</v>
      </c>
      <c r="JB228">
        <v>1.49536</v>
      </c>
      <c r="JC228">
        <v>2.30347</v>
      </c>
      <c r="JD228">
        <v>37.7711</v>
      </c>
      <c r="JE228">
        <v>23.9824</v>
      </c>
      <c r="JF228">
        <v>18</v>
      </c>
      <c r="JG228">
        <v>499.374</v>
      </c>
      <c r="JH228">
        <v>440.448</v>
      </c>
      <c r="JI228">
        <v>25.0001</v>
      </c>
      <c r="JJ228">
        <v>26.4824</v>
      </c>
      <c r="JK228">
        <v>30.0002</v>
      </c>
      <c r="JL228">
        <v>26.4493</v>
      </c>
      <c r="JM228">
        <v>26.3898</v>
      </c>
      <c r="JN228">
        <v>7.75625</v>
      </c>
      <c r="JO228">
        <v>32.1831</v>
      </c>
      <c r="JP228">
        <v>63.9223</v>
      </c>
      <c r="JQ228">
        <v>25</v>
      </c>
      <c r="JR228">
        <v>98.4816</v>
      </c>
      <c r="JS228">
        <v>17.4082</v>
      </c>
      <c r="JT228">
        <v>100.59</v>
      </c>
      <c r="JU228">
        <v>100.673</v>
      </c>
    </row>
    <row r="229" spans="1:281">
      <c r="A229">
        <v>213</v>
      </c>
      <c r="B229">
        <v>1659118375</v>
      </c>
      <c r="C229">
        <v>6016.900000095367</v>
      </c>
      <c r="D229" t="s">
        <v>851</v>
      </c>
      <c r="E229" t="s">
        <v>852</v>
      </c>
      <c r="F229">
        <v>5</v>
      </c>
      <c r="G229" t="s">
        <v>812</v>
      </c>
      <c r="H229" t="s">
        <v>416</v>
      </c>
      <c r="I229">
        <v>1659118367.232143</v>
      </c>
      <c r="J229">
        <f>(K229)/1000</f>
        <v>0</v>
      </c>
      <c r="K229">
        <f>IF(CZ229, AN229, AH229)</f>
        <v>0</v>
      </c>
      <c r="L229">
        <f>IF(CZ229, AI229, AG229)</f>
        <v>0</v>
      </c>
      <c r="M229">
        <f>DB229 - IF(AU229&gt;1, L229*CV229*100.0/(AW229*DP229), 0)</f>
        <v>0</v>
      </c>
      <c r="N229">
        <f>((T229-J229/2)*M229-L229)/(T229+J229/2)</f>
        <v>0</v>
      </c>
      <c r="O229">
        <f>N229*(DI229+DJ229)/1000.0</f>
        <v>0</v>
      </c>
      <c r="P229">
        <f>(DB229 - IF(AU229&gt;1, L229*CV229*100.0/(AW229*DP229), 0))*(DI229+DJ229)/1000.0</f>
        <v>0</v>
      </c>
      <c r="Q229">
        <f>2.0/((1/S229-1/R229)+SIGN(S229)*SQRT((1/S229-1/R229)*(1/S229-1/R229) + 4*CW229/((CW229+1)*(CW229+1))*(2*1/S229*1/R229-1/R229*1/R229)))</f>
        <v>0</v>
      </c>
      <c r="R229">
        <f>IF(LEFT(CX229,1)&lt;&gt;"0",IF(LEFT(CX229,1)="1",3.0,CY229),$D$5+$E$5*(DP229*DI229/($K$5*1000))+$F$5*(DP229*DI229/($K$5*1000))*MAX(MIN(CV229,$J$5),$I$5)*MAX(MIN(CV229,$J$5),$I$5)+$G$5*MAX(MIN(CV229,$J$5),$I$5)*(DP229*DI229/($K$5*1000))+$H$5*(DP229*DI229/($K$5*1000))*(DP229*DI229/($K$5*1000)))</f>
        <v>0</v>
      </c>
      <c r="S229">
        <f>J229*(1000-(1000*0.61365*exp(17.502*W229/(240.97+W229))/(DI229+DJ229)+DD229)/2)/(1000*0.61365*exp(17.502*W229/(240.97+W229))/(DI229+DJ229)-DD229)</f>
        <v>0</v>
      </c>
      <c r="T229">
        <f>1/((CW229+1)/(Q229/1.6)+1/(R229/1.37)) + CW229/((CW229+1)/(Q229/1.6) + CW229/(R229/1.37))</f>
        <v>0</v>
      </c>
      <c r="U229">
        <f>(CR229*CU229)</f>
        <v>0</v>
      </c>
      <c r="V229">
        <f>(DK229+(U229+2*0.95*5.67E-8*(((DK229+$B$7)+273)^4-(DK229+273)^4)-44100*J229)/(1.84*29.3*R229+8*0.95*5.67E-8*(DK229+273)^3))</f>
        <v>0</v>
      </c>
      <c r="W229">
        <f>($C$7*DL229+$D$7*DM229+$E$7*V229)</f>
        <v>0</v>
      </c>
      <c r="X229">
        <f>0.61365*exp(17.502*W229/(240.97+W229))</f>
        <v>0</v>
      </c>
      <c r="Y229">
        <f>(Z229/AA229*100)</f>
        <v>0</v>
      </c>
      <c r="Z229">
        <f>DD229*(DI229+DJ229)/1000</f>
        <v>0</v>
      </c>
      <c r="AA229">
        <f>0.61365*exp(17.502*DK229/(240.97+DK229))</f>
        <v>0</v>
      </c>
      <c r="AB229">
        <f>(X229-DD229*(DI229+DJ229)/1000)</f>
        <v>0</v>
      </c>
      <c r="AC229">
        <f>(-J229*44100)</f>
        <v>0</v>
      </c>
      <c r="AD229">
        <f>2*29.3*R229*0.92*(DK229-W229)</f>
        <v>0</v>
      </c>
      <c r="AE229">
        <f>2*0.95*5.67E-8*(((DK229+$B$7)+273)^4-(W229+273)^4)</f>
        <v>0</v>
      </c>
      <c r="AF229">
        <f>U229+AE229+AC229+AD229</f>
        <v>0</v>
      </c>
      <c r="AG229">
        <f>DH229*AU229*(DC229-DB229*(1000-AU229*DE229)/(1000-AU229*DD229))/(100*CV229)</f>
        <v>0</v>
      </c>
      <c r="AH229">
        <f>1000*DH229*AU229*(DD229-DE229)/(100*CV229*(1000-AU229*DD229))</f>
        <v>0</v>
      </c>
      <c r="AI229">
        <f>(AJ229 - AK229 - DI229*1E3/(8.314*(DK229+273.15)) * AM229/DH229 * AL229) * DH229/(100*CV229) * (1000 - DE229)/1000</f>
        <v>0</v>
      </c>
      <c r="AJ229">
        <v>118.2641963230538</v>
      </c>
      <c r="AK229">
        <v>128.6606727272728</v>
      </c>
      <c r="AL229">
        <v>-3.262555062167203</v>
      </c>
      <c r="AM229">
        <v>65.05149679079638</v>
      </c>
      <c r="AN229">
        <f>(AP229 - AO229 + DI229*1E3/(8.314*(DK229+273.15)) * AR229/DH229 * AQ229) * DH229/(100*CV229) * 1000/(1000 - AP229)</f>
        <v>0</v>
      </c>
      <c r="AO229">
        <v>17.45588944120281</v>
      </c>
      <c r="AP229">
        <v>23.51166363636364</v>
      </c>
      <c r="AQ229">
        <v>-3.038728779989534E-05</v>
      </c>
      <c r="AR229">
        <v>88.7385490388201</v>
      </c>
      <c r="AS229">
        <v>9</v>
      </c>
      <c r="AT229">
        <v>2</v>
      </c>
      <c r="AU229">
        <f>IF(AS229*$H$13&gt;=AW229,1.0,(AW229/(AW229-AS229*$H$13)))</f>
        <v>0</v>
      </c>
      <c r="AV229">
        <f>(AU229-1)*100</f>
        <v>0</v>
      </c>
      <c r="AW229">
        <f>MAX(0,($B$13+$C$13*DP229)/(1+$D$13*DP229)*DI229/(DK229+273)*$E$13)</f>
        <v>0</v>
      </c>
      <c r="AX229" t="s">
        <v>417</v>
      </c>
      <c r="AY229" t="s">
        <v>417</v>
      </c>
      <c r="AZ229">
        <v>0</v>
      </c>
      <c r="BA229">
        <v>0</v>
      </c>
      <c r="BB229">
        <f>1-AZ229/BA229</f>
        <v>0</v>
      </c>
      <c r="BC229">
        <v>0</v>
      </c>
      <c r="BD229" t="s">
        <v>417</v>
      </c>
      <c r="BE229" t="s">
        <v>417</v>
      </c>
      <c r="BF229">
        <v>0</v>
      </c>
      <c r="BG229">
        <v>0</v>
      </c>
      <c r="BH229">
        <f>1-BF229/BG229</f>
        <v>0</v>
      </c>
      <c r="BI229">
        <v>0.5</v>
      </c>
      <c r="BJ229">
        <f>CS229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417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f>$B$11*DQ229+$C$11*DR229+$F$11*EC229*(1-EF229)</f>
        <v>0</v>
      </c>
      <c r="CS229">
        <f>CR229*CT229</f>
        <v>0</v>
      </c>
      <c r="CT229">
        <f>($B$11*$D$9+$C$11*$D$9+$F$11*((EP229+EH229)/MAX(EP229+EH229+EQ229, 0.1)*$I$9+EQ229/MAX(EP229+EH229+EQ229, 0.1)*$J$9))/($B$11+$C$11+$F$11)</f>
        <v>0</v>
      </c>
      <c r="CU229">
        <f>($B$11*$K$9+$C$11*$K$9+$F$11*((EP229+EH229)/MAX(EP229+EH229+EQ229, 0.1)*$P$9+EQ229/MAX(EP229+EH229+EQ229, 0.1)*$Q$9))/($B$11+$C$11+$F$11)</f>
        <v>0</v>
      </c>
      <c r="CV229">
        <v>6</v>
      </c>
      <c r="CW229">
        <v>0.5</v>
      </c>
      <c r="CX229" t="s">
        <v>418</v>
      </c>
      <c r="CY229">
        <v>2</v>
      </c>
      <c r="CZ229" t="b">
        <v>1</v>
      </c>
      <c r="DA229">
        <v>1659118367.232143</v>
      </c>
      <c r="DB229">
        <v>148.4803214285714</v>
      </c>
      <c r="DC229">
        <v>133.1423214285714</v>
      </c>
      <c r="DD229">
        <v>23.510875</v>
      </c>
      <c r="DE229">
        <v>17.45480714285715</v>
      </c>
      <c r="DF229">
        <v>150.4338571428571</v>
      </c>
      <c r="DG229">
        <v>23.58943214285715</v>
      </c>
      <c r="DH229">
        <v>500.051</v>
      </c>
      <c r="DI229">
        <v>90.69298214285713</v>
      </c>
      <c r="DJ229">
        <v>0.09998983928571427</v>
      </c>
      <c r="DK229">
        <v>27.2357</v>
      </c>
      <c r="DL229">
        <v>27.23748928571428</v>
      </c>
      <c r="DM229">
        <v>999.9000000000002</v>
      </c>
      <c r="DN229">
        <v>0</v>
      </c>
      <c r="DO229">
        <v>0</v>
      </c>
      <c r="DP229">
        <v>10020.73678571429</v>
      </c>
      <c r="DQ229">
        <v>0</v>
      </c>
      <c r="DR229">
        <v>8.392841428571428</v>
      </c>
      <c r="DS229">
        <v>15.338075</v>
      </c>
      <c r="DT229">
        <v>152.0553571428572</v>
      </c>
      <c r="DU229">
        <v>135.5077142857143</v>
      </c>
      <c r="DV229">
        <v>6.056083214285714</v>
      </c>
      <c r="DW229">
        <v>133.1423214285714</v>
      </c>
      <c r="DX229">
        <v>17.45480714285715</v>
      </c>
      <c r="DY229">
        <v>2.132271785714285</v>
      </c>
      <c r="DZ229">
        <v>1.583027142857143</v>
      </c>
      <c r="EA229">
        <v>18.46233571428572</v>
      </c>
      <c r="EB229">
        <v>13.79457142857143</v>
      </c>
      <c r="EC229">
        <v>2000.000357142857</v>
      </c>
      <c r="ED229">
        <v>0.9800044642857141</v>
      </c>
      <c r="EE229">
        <v>0.01999523571428571</v>
      </c>
      <c r="EF229">
        <v>0</v>
      </c>
      <c r="EG229">
        <v>693.1359285714286</v>
      </c>
      <c r="EH229">
        <v>5.00097</v>
      </c>
      <c r="EI229">
        <v>13861.79642857143</v>
      </c>
      <c r="EJ229">
        <v>16707.61785714285</v>
      </c>
      <c r="EK229">
        <v>38.65821428571429</v>
      </c>
      <c r="EL229">
        <v>39.187</v>
      </c>
      <c r="EM229">
        <v>38.57324999999999</v>
      </c>
      <c r="EN229">
        <v>38.937</v>
      </c>
      <c r="EO229">
        <v>39.28542857142856</v>
      </c>
      <c r="EP229">
        <v>1955.110357142857</v>
      </c>
      <c r="EQ229">
        <v>39.89000000000001</v>
      </c>
      <c r="ER229">
        <v>0</v>
      </c>
      <c r="ES229">
        <v>1659118374.8</v>
      </c>
      <c r="ET229">
        <v>0</v>
      </c>
      <c r="EU229">
        <v>693.1706153846152</v>
      </c>
      <c r="EV229">
        <v>16.95774359876282</v>
      </c>
      <c r="EW229">
        <v>297.0153847764661</v>
      </c>
      <c r="EX229">
        <v>13861.49615384615</v>
      </c>
      <c r="EY229">
        <v>15</v>
      </c>
      <c r="EZ229">
        <v>0</v>
      </c>
      <c r="FA229" t="s">
        <v>419</v>
      </c>
      <c r="FB229">
        <v>1658962562</v>
      </c>
      <c r="FC229">
        <v>1658962559</v>
      </c>
      <c r="FD229">
        <v>0</v>
      </c>
      <c r="FE229">
        <v>0.025</v>
      </c>
      <c r="FF229">
        <v>-0.013</v>
      </c>
      <c r="FG229">
        <v>-1.97</v>
      </c>
      <c r="FH229">
        <v>-0.111</v>
      </c>
      <c r="FI229">
        <v>420</v>
      </c>
      <c r="FJ229">
        <v>18</v>
      </c>
      <c r="FK229">
        <v>0.6899999999999999</v>
      </c>
      <c r="FL229">
        <v>0.5</v>
      </c>
      <c r="FM229">
        <v>14.54113414634146</v>
      </c>
      <c r="FN229">
        <v>16.57751080139372</v>
      </c>
      <c r="FO229">
        <v>1.697929211028333</v>
      </c>
      <c r="FP229">
        <v>0</v>
      </c>
      <c r="FQ229">
        <v>692.4324411764705</v>
      </c>
      <c r="FR229">
        <v>15.61810543015796</v>
      </c>
      <c r="FS229">
        <v>1.560926312297324</v>
      </c>
      <c r="FT229">
        <v>0</v>
      </c>
      <c r="FU229">
        <v>6.059720975609756</v>
      </c>
      <c r="FV229">
        <v>-0.05058250871080176</v>
      </c>
      <c r="FW229">
        <v>0.006875918672059111</v>
      </c>
      <c r="FX229">
        <v>1</v>
      </c>
      <c r="FY229">
        <v>1</v>
      </c>
      <c r="FZ229">
        <v>3</v>
      </c>
      <c r="GA229" t="s">
        <v>426</v>
      </c>
      <c r="GB229">
        <v>2.98323</v>
      </c>
      <c r="GC229">
        <v>2.71572</v>
      </c>
      <c r="GD229">
        <v>0.0334603</v>
      </c>
      <c r="GE229">
        <v>0.0283077</v>
      </c>
      <c r="GF229">
        <v>0.106256</v>
      </c>
      <c r="GG229">
        <v>0.0845162</v>
      </c>
      <c r="GH229">
        <v>30594.5</v>
      </c>
      <c r="GI229">
        <v>30907.2</v>
      </c>
      <c r="GJ229">
        <v>29418.7</v>
      </c>
      <c r="GK229">
        <v>29416.1</v>
      </c>
      <c r="GL229">
        <v>34817.4</v>
      </c>
      <c r="GM229">
        <v>35801.8</v>
      </c>
      <c r="GN229">
        <v>41429</v>
      </c>
      <c r="GO229">
        <v>41917</v>
      </c>
      <c r="GP229">
        <v>1.92763</v>
      </c>
      <c r="GQ229">
        <v>1.90397</v>
      </c>
      <c r="GR229">
        <v>0.114366</v>
      </c>
      <c r="GS229">
        <v>0</v>
      </c>
      <c r="GT229">
        <v>25.3738</v>
      </c>
      <c r="GU229">
        <v>999.9</v>
      </c>
      <c r="GV229">
        <v>50.8</v>
      </c>
      <c r="GW229">
        <v>31.1</v>
      </c>
      <c r="GX229">
        <v>25.4134</v>
      </c>
      <c r="GY229">
        <v>63.6494</v>
      </c>
      <c r="GZ229">
        <v>34.1947</v>
      </c>
      <c r="HA229">
        <v>1</v>
      </c>
      <c r="HB229">
        <v>-0.0686306</v>
      </c>
      <c r="HC229">
        <v>0.357644</v>
      </c>
      <c r="HD229">
        <v>20.3309</v>
      </c>
      <c r="HE229">
        <v>5.21729</v>
      </c>
      <c r="HF229">
        <v>12.0099</v>
      </c>
      <c r="HG229">
        <v>4.9886</v>
      </c>
      <c r="HH229">
        <v>3.28865</v>
      </c>
      <c r="HI229">
        <v>9999</v>
      </c>
      <c r="HJ229">
        <v>9999</v>
      </c>
      <c r="HK229">
        <v>9999</v>
      </c>
      <c r="HL229">
        <v>174</v>
      </c>
      <c r="HM229">
        <v>1.86783</v>
      </c>
      <c r="HN229">
        <v>1.86681</v>
      </c>
      <c r="HO229">
        <v>1.8663</v>
      </c>
      <c r="HP229">
        <v>1.86617</v>
      </c>
      <c r="HQ229">
        <v>1.86805</v>
      </c>
      <c r="HR229">
        <v>1.87054</v>
      </c>
      <c r="HS229">
        <v>1.8692</v>
      </c>
      <c r="HT229">
        <v>1.87059</v>
      </c>
      <c r="HU229">
        <v>0</v>
      </c>
      <c r="HV229">
        <v>0</v>
      </c>
      <c r="HW229">
        <v>0</v>
      </c>
      <c r="HX229">
        <v>0</v>
      </c>
      <c r="HY229" t="s">
        <v>421</v>
      </c>
      <c r="HZ229" t="s">
        <v>422</v>
      </c>
      <c r="IA229" t="s">
        <v>423</v>
      </c>
      <c r="IB229" t="s">
        <v>423</v>
      </c>
      <c r="IC229" t="s">
        <v>423</v>
      </c>
      <c r="ID229" t="s">
        <v>423</v>
      </c>
      <c r="IE229">
        <v>0</v>
      </c>
      <c r="IF229">
        <v>100</v>
      </c>
      <c r="IG229">
        <v>100</v>
      </c>
      <c r="IH229">
        <v>-1.895</v>
      </c>
      <c r="II229">
        <v>-0.0786</v>
      </c>
      <c r="IJ229">
        <v>-1.577111384215205</v>
      </c>
      <c r="IK229">
        <v>-0.002609718516926934</v>
      </c>
      <c r="IL229">
        <v>7.477057286243006E-07</v>
      </c>
      <c r="IM229">
        <v>-2.446628426827821E-10</v>
      </c>
      <c r="IN229">
        <v>-0.2036813970316619</v>
      </c>
      <c r="IO229">
        <v>-0.007460779758470672</v>
      </c>
      <c r="IP229">
        <v>0.0009378809001863145</v>
      </c>
      <c r="IQ229">
        <v>-1.681860573090938E-05</v>
      </c>
      <c r="IR229">
        <v>18</v>
      </c>
      <c r="IS229">
        <v>2242</v>
      </c>
      <c r="IT229">
        <v>1</v>
      </c>
      <c r="IU229">
        <v>24</v>
      </c>
      <c r="IV229">
        <v>2596.9</v>
      </c>
      <c r="IW229">
        <v>2596.9</v>
      </c>
      <c r="IX229">
        <v>0.355225</v>
      </c>
      <c r="IY229">
        <v>2.28149</v>
      </c>
      <c r="IZ229">
        <v>1.39648</v>
      </c>
      <c r="JA229">
        <v>2.34375</v>
      </c>
      <c r="JB229">
        <v>1.49536</v>
      </c>
      <c r="JC229">
        <v>2.37915</v>
      </c>
      <c r="JD229">
        <v>37.7711</v>
      </c>
      <c r="JE229">
        <v>23.9824</v>
      </c>
      <c r="JF229">
        <v>18</v>
      </c>
      <c r="JG229">
        <v>499.369</v>
      </c>
      <c r="JH229">
        <v>440.408</v>
      </c>
      <c r="JI229">
        <v>25.0001</v>
      </c>
      <c r="JJ229">
        <v>26.4846</v>
      </c>
      <c r="JK229">
        <v>30.0002</v>
      </c>
      <c r="JL229">
        <v>26.4504</v>
      </c>
      <c r="JM229">
        <v>26.3905</v>
      </c>
      <c r="JN229">
        <v>7.06124</v>
      </c>
      <c r="JO229">
        <v>32.1831</v>
      </c>
      <c r="JP229">
        <v>63.9223</v>
      </c>
      <c r="JQ229">
        <v>25</v>
      </c>
      <c r="JR229">
        <v>85.1236</v>
      </c>
      <c r="JS229">
        <v>17.396</v>
      </c>
      <c r="JT229">
        <v>100.589</v>
      </c>
      <c r="JU229">
        <v>100.672</v>
      </c>
    </row>
    <row r="230" spans="1:281">
      <c r="A230">
        <v>214</v>
      </c>
      <c r="B230">
        <v>1659118380</v>
      </c>
      <c r="C230">
        <v>6021.900000095367</v>
      </c>
      <c r="D230" t="s">
        <v>853</v>
      </c>
      <c r="E230" t="s">
        <v>854</v>
      </c>
      <c r="F230">
        <v>5</v>
      </c>
      <c r="G230" t="s">
        <v>812</v>
      </c>
      <c r="H230" t="s">
        <v>416</v>
      </c>
      <c r="I230">
        <v>1659118372.5</v>
      </c>
      <c r="J230">
        <f>(K230)/1000</f>
        <v>0</v>
      </c>
      <c r="K230">
        <f>IF(CZ230, AN230, AH230)</f>
        <v>0</v>
      </c>
      <c r="L230">
        <f>IF(CZ230, AI230, AG230)</f>
        <v>0</v>
      </c>
      <c r="M230">
        <f>DB230 - IF(AU230&gt;1, L230*CV230*100.0/(AW230*DP230), 0)</f>
        <v>0</v>
      </c>
      <c r="N230">
        <f>((T230-J230/2)*M230-L230)/(T230+J230/2)</f>
        <v>0</v>
      </c>
      <c r="O230">
        <f>N230*(DI230+DJ230)/1000.0</f>
        <v>0</v>
      </c>
      <c r="P230">
        <f>(DB230 - IF(AU230&gt;1, L230*CV230*100.0/(AW230*DP230), 0))*(DI230+DJ230)/1000.0</f>
        <v>0</v>
      </c>
      <c r="Q230">
        <f>2.0/((1/S230-1/R230)+SIGN(S230)*SQRT((1/S230-1/R230)*(1/S230-1/R230) + 4*CW230/((CW230+1)*(CW230+1))*(2*1/S230*1/R230-1/R230*1/R230)))</f>
        <v>0</v>
      </c>
      <c r="R230">
        <f>IF(LEFT(CX230,1)&lt;&gt;"0",IF(LEFT(CX230,1)="1",3.0,CY230),$D$5+$E$5*(DP230*DI230/($K$5*1000))+$F$5*(DP230*DI230/($K$5*1000))*MAX(MIN(CV230,$J$5),$I$5)*MAX(MIN(CV230,$J$5),$I$5)+$G$5*MAX(MIN(CV230,$J$5),$I$5)*(DP230*DI230/($K$5*1000))+$H$5*(DP230*DI230/($K$5*1000))*(DP230*DI230/($K$5*1000)))</f>
        <v>0</v>
      </c>
      <c r="S230">
        <f>J230*(1000-(1000*0.61365*exp(17.502*W230/(240.97+W230))/(DI230+DJ230)+DD230)/2)/(1000*0.61365*exp(17.502*W230/(240.97+W230))/(DI230+DJ230)-DD230)</f>
        <v>0</v>
      </c>
      <c r="T230">
        <f>1/((CW230+1)/(Q230/1.6)+1/(R230/1.37)) + CW230/((CW230+1)/(Q230/1.6) + CW230/(R230/1.37))</f>
        <v>0</v>
      </c>
      <c r="U230">
        <f>(CR230*CU230)</f>
        <v>0</v>
      </c>
      <c r="V230">
        <f>(DK230+(U230+2*0.95*5.67E-8*(((DK230+$B$7)+273)^4-(DK230+273)^4)-44100*J230)/(1.84*29.3*R230+8*0.95*5.67E-8*(DK230+273)^3))</f>
        <v>0</v>
      </c>
      <c r="W230">
        <f>($C$7*DL230+$D$7*DM230+$E$7*V230)</f>
        <v>0</v>
      </c>
      <c r="X230">
        <f>0.61365*exp(17.502*W230/(240.97+W230))</f>
        <v>0</v>
      </c>
      <c r="Y230">
        <f>(Z230/AA230*100)</f>
        <v>0</v>
      </c>
      <c r="Z230">
        <f>DD230*(DI230+DJ230)/1000</f>
        <v>0</v>
      </c>
      <c r="AA230">
        <f>0.61365*exp(17.502*DK230/(240.97+DK230))</f>
        <v>0</v>
      </c>
      <c r="AB230">
        <f>(X230-DD230*(DI230+DJ230)/1000)</f>
        <v>0</v>
      </c>
      <c r="AC230">
        <f>(-J230*44100)</f>
        <v>0</v>
      </c>
      <c r="AD230">
        <f>2*29.3*R230*0.92*(DK230-W230)</f>
        <v>0</v>
      </c>
      <c r="AE230">
        <f>2*0.95*5.67E-8*(((DK230+$B$7)+273)^4-(W230+273)^4)</f>
        <v>0</v>
      </c>
      <c r="AF230">
        <f>U230+AE230+AC230+AD230</f>
        <v>0</v>
      </c>
      <c r="AG230">
        <f>DH230*AU230*(DC230-DB230*(1000-AU230*DE230)/(1000-AU230*DD230))/(100*CV230)</f>
        <v>0</v>
      </c>
      <c r="AH230">
        <f>1000*DH230*AU230*(DD230-DE230)/(100*CV230*(1000-AU230*DD230))</f>
        <v>0</v>
      </c>
      <c r="AI230">
        <f>(AJ230 - AK230 - DI230*1E3/(8.314*(DK230+273.15)) * AM230/DH230 * AL230) * DH230/(100*CV230) * (1000 - DE230)/1000</f>
        <v>0</v>
      </c>
      <c r="AJ230">
        <v>101.6183373595594</v>
      </c>
      <c r="AK230">
        <v>112.7747515151515</v>
      </c>
      <c r="AL230">
        <v>-3.177014455309823</v>
      </c>
      <c r="AM230">
        <v>65.05149679079638</v>
      </c>
      <c r="AN230">
        <f>(AP230 - AO230 + DI230*1E3/(8.314*(DK230+273.15)) * AR230/DH230 * AQ230) * DH230/(100*CV230) * 1000/(1000 - AP230)</f>
        <v>0</v>
      </c>
      <c r="AO230">
        <v>17.44375377749762</v>
      </c>
      <c r="AP230">
        <v>23.5165896969697</v>
      </c>
      <c r="AQ230">
        <v>5.930040217566333E-05</v>
      </c>
      <c r="AR230">
        <v>88.7385490388201</v>
      </c>
      <c r="AS230">
        <v>9</v>
      </c>
      <c r="AT230">
        <v>2</v>
      </c>
      <c r="AU230">
        <f>IF(AS230*$H$13&gt;=AW230,1.0,(AW230/(AW230-AS230*$H$13)))</f>
        <v>0</v>
      </c>
      <c r="AV230">
        <f>(AU230-1)*100</f>
        <v>0</v>
      </c>
      <c r="AW230">
        <f>MAX(0,($B$13+$C$13*DP230)/(1+$D$13*DP230)*DI230/(DK230+273)*$E$13)</f>
        <v>0</v>
      </c>
      <c r="AX230" t="s">
        <v>417</v>
      </c>
      <c r="AY230" t="s">
        <v>417</v>
      </c>
      <c r="AZ230">
        <v>0</v>
      </c>
      <c r="BA230">
        <v>0</v>
      </c>
      <c r="BB230">
        <f>1-AZ230/BA230</f>
        <v>0</v>
      </c>
      <c r="BC230">
        <v>0</v>
      </c>
      <c r="BD230" t="s">
        <v>417</v>
      </c>
      <c r="BE230" t="s">
        <v>417</v>
      </c>
      <c r="BF230">
        <v>0</v>
      </c>
      <c r="BG230">
        <v>0</v>
      </c>
      <c r="BH230">
        <f>1-BF230/BG230</f>
        <v>0</v>
      </c>
      <c r="BI230">
        <v>0.5</v>
      </c>
      <c r="BJ230">
        <f>CS230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417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f>$B$11*DQ230+$C$11*DR230+$F$11*EC230*(1-EF230)</f>
        <v>0</v>
      </c>
      <c r="CS230">
        <f>CR230*CT230</f>
        <v>0</v>
      </c>
      <c r="CT230">
        <f>($B$11*$D$9+$C$11*$D$9+$F$11*((EP230+EH230)/MAX(EP230+EH230+EQ230, 0.1)*$I$9+EQ230/MAX(EP230+EH230+EQ230, 0.1)*$J$9))/($B$11+$C$11+$F$11)</f>
        <v>0</v>
      </c>
      <c r="CU230">
        <f>($B$11*$K$9+$C$11*$K$9+$F$11*((EP230+EH230)/MAX(EP230+EH230+EQ230, 0.1)*$P$9+EQ230/MAX(EP230+EH230+EQ230, 0.1)*$Q$9))/($B$11+$C$11+$F$11)</f>
        <v>0</v>
      </c>
      <c r="CV230">
        <v>6</v>
      </c>
      <c r="CW230">
        <v>0.5</v>
      </c>
      <c r="CX230" t="s">
        <v>418</v>
      </c>
      <c r="CY230">
        <v>2</v>
      </c>
      <c r="CZ230" t="b">
        <v>1</v>
      </c>
      <c r="DA230">
        <v>1659118372.5</v>
      </c>
      <c r="DB230">
        <v>132.0711481481482</v>
      </c>
      <c r="DC230">
        <v>115.3040851851852</v>
      </c>
      <c r="DD230">
        <v>23.51161851851852</v>
      </c>
      <c r="DE230">
        <v>17.45103703703704</v>
      </c>
      <c r="DF230">
        <v>133.985037037037</v>
      </c>
      <c r="DG230">
        <v>23.59016666666666</v>
      </c>
      <c r="DH230">
        <v>500.0937777777778</v>
      </c>
      <c r="DI230">
        <v>90.69338888888889</v>
      </c>
      <c r="DJ230">
        <v>0.1001129518518519</v>
      </c>
      <c r="DK230">
        <v>27.23535555555556</v>
      </c>
      <c r="DL230">
        <v>27.2394</v>
      </c>
      <c r="DM230">
        <v>999.9000000000001</v>
      </c>
      <c r="DN230">
        <v>0</v>
      </c>
      <c r="DO230">
        <v>0</v>
      </c>
      <c r="DP230">
        <v>10007.64222222222</v>
      </c>
      <c r="DQ230">
        <v>0</v>
      </c>
      <c r="DR230">
        <v>8.385800370370371</v>
      </c>
      <c r="DS230">
        <v>16.76711111111111</v>
      </c>
      <c r="DT230">
        <v>135.2511851851852</v>
      </c>
      <c r="DU230">
        <v>117.3522037037037</v>
      </c>
      <c r="DV230">
        <v>6.060591481481481</v>
      </c>
      <c r="DW230">
        <v>115.3040851851852</v>
      </c>
      <c r="DX230">
        <v>17.45103703703704</v>
      </c>
      <c r="DY230">
        <v>2.132348148148148</v>
      </c>
      <c r="DZ230">
        <v>1.582693703703704</v>
      </c>
      <c r="EA230">
        <v>18.46291111111111</v>
      </c>
      <c r="EB230">
        <v>13.79132592592592</v>
      </c>
      <c r="EC230">
        <v>2000.005925925926</v>
      </c>
      <c r="ED230">
        <v>0.9800043333333333</v>
      </c>
      <c r="EE230">
        <v>0.01999536666666667</v>
      </c>
      <c r="EF230">
        <v>0</v>
      </c>
      <c r="EG230">
        <v>694.650074074074</v>
      </c>
      <c r="EH230">
        <v>5.00097</v>
      </c>
      <c r="EI230">
        <v>13889.48148148148</v>
      </c>
      <c r="EJ230">
        <v>16707.64814814815</v>
      </c>
      <c r="EK230">
        <v>38.65944444444444</v>
      </c>
      <c r="EL230">
        <v>39.187</v>
      </c>
      <c r="EM230">
        <v>38.58533333333334</v>
      </c>
      <c r="EN230">
        <v>38.937</v>
      </c>
      <c r="EO230">
        <v>39.28444444444444</v>
      </c>
      <c r="EP230">
        <v>1955.115555555556</v>
      </c>
      <c r="EQ230">
        <v>39.89037037037038</v>
      </c>
      <c r="ER230">
        <v>0</v>
      </c>
      <c r="ES230">
        <v>1659118380.2</v>
      </c>
      <c r="ET230">
        <v>0</v>
      </c>
      <c r="EU230">
        <v>694.7794</v>
      </c>
      <c r="EV230">
        <v>17.80400001532215</v>
      </c>
      <c r="EW230">
        <v>338.8923077186095</v>
      </c>
      <c r="EX230">
        <v>13891.832</v>
      </c>
      <c r="EY230">
        <v>15</v>
      </c>
      <c r="EZ230">
        <v>0</v>
      </c>
      <c r="FA230" t="s">
        <v>419</v>
      </c>
      <c r="FB230">
        <v>1658962562</v>
      </c>
      <c r="FC230">
        <v>1658962559</v>
      </c>
      <c r="FD230">
        <v>0</v>
      </c>
      <c r="FE230">
        <v>0.025</v>
      </c>
      <c r="FF230">
        <v>-0.013</v>
      </c>
      <c r="FG230">
        <v>-1.97</v>
      </c>
      <c r="FH230">
        <v>-0.111</v>
      </c>
      <c r="FI230">
        <v>420</v>
      </c>
      <c r="FJ230">
        <v>18</v>
      </c>
      <c r="FK230">
        <v>0.6899999999999999</v>
      </c>
      <c r="FL230">
        <v>0.5</v>
      </c>
      <c r="FM230">
        <v>15.75693658536585</v>
      </c>
      <c r="FN230">
        <v>16.40487595818815</v>
      </c>
      <c r="FO230">
        <v>1.683524066740852</v>
      </c>
      <c r="FP230">
        <v>0</v>
      </c>
      <c r="FQ230">
        <v>693.6933529411765</v>
      </c>
      <c r="FR230">
        <v>17.05644002913038</v>
      </c>
      <c r="FS230">
        <v>1.695397955753667</v>
      </c>
      <c r="FT230">
        <v>0</v>
      </c>
      <c r="FU230">
        <v>6.058931951219512</v>
      </c>
      <c r="FV230">
        <v>0.03653121951220639</v>
      </c>
      <c r="FW230">
        <v>0.005588102876085735</v>
      </c>
      <c r="FX230">
        <v>1</v>
      </c>
      <c r="FY230">
        <v>1</v>
      </c>
      <c r="FZ230">
        <v>3</v>
      </c>
      <c r="GA230" t="s">
        <v>426</v>
      </c>
      <c r="GB230">
        <v>2.98326</v>
      </c>
      <c r="GC230">
        <v>2.7155</v>
      </c>
      <c r="GD230">
        <v>0.0294917</v>
      </c>
      <c r="GE230">
        <v>0.0239976</v>
      </c>
      <c r="GF230">
        <v>0.106272</v>
      </c>
      <c r="GG230">
        <v>0.0845065</v>
      </c>
      <c r="GH230">
        <v>30719.1</v>
      </c>
      <c r="GI230">
        <v>31044.1</v>
      </c>
      <c r="GJ230">
        <v>29417.7</v>
      </c>
      <c r="GK230">
        <v>29416</v>
      </c>
      <c r="GL230">
        <v>34815.7</v>
      </c>
      <c r="GM230">
        <v>35801.8</v>
      </c>
      <c r="GN230">
        <v>41427.8</v>
      </c>
      <c r="GO230">
        <v>41916.7</v>
      </c>
      <c r="GP230">
        <v>1.9279</v>
      </c>
      <c r="GQ230">
        <v>1.90383</v>
      </c>
      <c r="GR230">
        <v>0.114031</v>
      </c>
      <c r="GS230">
        <v>0</v>
      </c>
      <c r="GT230">
        <v>25.3738</v>
      </c>
      <c r="GU230">
        <v>999.9</v>
      </c>
      <c r="GV230">
        <v>50.8</v>
      </c>
      <c r="GW230">
        <v>31.1</v>
      </c>
      <c r="GX230">
        <v>25.4147</v>
      </c>
      <c r="GY230">
        <v>63.8094</v>
      </c>
      <c r="GZ230">
        <v>33.734</v>
      </c>
      <c r="HA230">
        <v>1</v>
      </c>
      <c r="HB230">
        <v>-0.0685061</v>
      </c>
      <c r="HC230">
        <v>0.35768</v>
      </c>
      <c r="HD230">
        <v>20.3309</v>
      </c>
      <c r="HE230">
        <v>5.21774</v>
      </c>
      <c r="HF230">
        <v>12.0099</v>
      </c>
      <c r="HG230">
        <v>4.98875</v>
      </c>
      <c r="HH230">
        <v>3.28865</v>
      </c>
      <c r="HI230">
        <v>9999</v>
      </c>
      <c r="HJ230">
        <v>9999</v>
      </c>
      <c r="HK230">
        <v>9999</v>
      </c>
      <c r="HL230">
        <v>174</v>
      </c>
      <c r="HM230">
        <v>1.86783</v>
      </c>
      <c r="HN230">
        <v>1.86682</v>
      </c>
      <c r="HO230">
        <v>1.8663</v>
      </c>
      <c r="HP230">
        <v>1.86616</v>
      </c>
      <c r="HQ230">
        <v>1.86805</v>
      </c>
      <c r="HR230">
        <v>1.8705</v>
      </c>
      <c r="HS230">
        <v>1.86919</v>
      </c>
      <c r="HT230">
        <v>1.87058</v>
      </c>
      <c r="HU230">
        <v>0</v>
      </c>
      <c r="HV230">
        <v>0</v>
      </c>
      <c r="HW230">
        <v>0</v>
      </c>
      <c r="HX230">
        <v>0</v>
      </c>
      <c r="HY230" t="s">
        <v>421</v>
      </c>
      <c r="HZ230" t="s">
        <v>422</v>
      </c>
      <c r="IA230" t="s">
        <v>423</v>
      </c>
      <c r="IB230" t="s">
        <v>423</v>
      </c>
      <c r="IC230" t="s">
        <v>423</v>
      </c>
      <c r="ID230" t="s">
        <v>423</v>
      </c>
      <c r="IE230">
        <v>0</v>
      </c>
      <c r="IF230">
        <v>100</v>
      </c>
      <c r="IG230">
        <v>100</v>
      </c>
      <c r="IH230">
        <v>-1.856</v>
      </c>
      <c r="II230">
        <v>-0.0785</v>
      </c>
      <c r="IJ230">
        <v>-1.577111384215205</v>
      </c>
      <c r="IK230">
        <v>-0.002609718516926934</v>
      </c>
      <c r="IL230">
        <v>7.477057286243006E-07</v>
      </c>
      <c r="IM230">
        <v>-2.446628426827821E-10</v>
      </c>
      <c r="IN230">
        <v>-0.2036813970316619</v>
      </c>
      <c r="IO230">
        <v>-0.007460779758470672</v>
      </c>
      <c r="IP230">
        <v>0.0009378809001863145</v>
      </c>
      <c r="IQ230">
        <v>-1.681860573090938E-05</v>
      </c>
      <c r="IR230">
        <v>18</v>
      </c>
      <c r="IS230">
        <v>2242</v>
      </c>
      <c r="IT230">
        <v>1</v>
      </c>
      <c r="IU230">
        <v>24</v>
      </c>
      <c r="IV230">
        <v>2597</v>
      </c>
      <c r="IW230">
        <v>2597</v>
      </c>
      <c r="IX230">
        <v>0.323486</v>
      </c>
      <c r="IY230">
        <v>2.28638</v>
      </c>
      <c r="IZ230">
        <v>1.39648</v>
      </c>
      <c r="JA230">
        <v>2.34375</v>
      </c>
      <c r="JB230">
        <v>1.49536</v>
      </c>
      <c r="JC230">
        <v>2.3877</v>
      </c>
      <c r="JD230">
        <v>37.7953</v>
      </c>
      <c r="JE230">
        <v>23.9824</v>
      </c>
      <c r="JF230">
        <v>18</v>
      </c>
      <c r="JG230">
        <v>499.543</v>
      </c>
      <c r="JH230">
        <v>440.318</v>
      </c>
      <c r="JI230">
        <v>25</v>
      </c>
      <c r="JJ230">
        <v>26.4846</v>
      </c>
      <c r="JK230">
        <v>30.0002</v>
      </c>
      <c r="JL230">
        <v>26.4504</v>
      </c>
      <c r="JM230">
        <v>26.3905</v>
      </c>
      <c r="JN230">
        <v>6.28363</v>
      </c>
      <c r="JO230">
        <v>32.1831</v>
      </c>
      <c r="JP230">
        <v>63.5389</v>
      </c>
      <c r="JQ230">
        <v>25</v>
      </c>
      <c r="JR230">
        <v>65.0883</v>
      </c>
      <c r="JS230">
        <v>17.3777</v>
      </c>
      <c r="JT230">
        <v>100.586</v>
      </c>
      <c r="JU230">
        <v>100.671</v>
      </c>
    </row>
    <row r="231" spans="1:281">
      <c r="A231">
        <v>215</v>
      </c>
      <c r="B231">
        <v>1659118385</v>
      </c>
      <c r="C231">
        <v>6026.900000095367</v>
      </c>
      <c r="D231" t="s">
        <v>855</v>
      </c>
      <c r="E231" t="s">
        <v>856</v>
      </c>
      <c r="F231">
        <v>5</v>
      </c>
      <c r="G231" t="s">
        <v>812</v>
      </c>
      <c r="H231" t="s">
        <v>416</v>
      </c>
      <c r="I231">
        <v>1659118377.214286</v>
      </c>
      <c r="J231">
        <f>(K231)/1000</f>
        <v>0</v>
      </c>
      <c r="K231">
        <f>IF(CZ231, AN231, AH231)</f>
        <v>0</v>
      </c>
      <c r="L231">
        <f>IF(CZ231, AI231, AG231)</f>
        <v>0</v>
      </c>
      <c r="M231">
        <f>DB231 - IF(AU231&gt;1, L231*CV231*100.0/(AW231*DP231), 0)</f>
        <v>0</v>
      </c>
      <c r="N231">
        <f>((T231-J231/2)*M231-L231)/(T231+J231/2)</f>
        <v>0</v>
      </c>
      <c r="O231">
        <f>N231*(DI231+DJ231)/1000.0</f>
        <v>0</v>
      </c>
      <c r="P231">
        <f>(DB231 - IF(AU231&gt;1, L231*CV231*100.0/(AW231*DP231), 0))*(DI231+DJ231)/1000.0</f>
        <v>0</v>
      </c>
      <c r="Q231">
        <f>2.0/((1/S231-1/R231)+SIGN(S231)*SQRT((1/S231-1/R231)*(1/S231-1/R231) + 4*CW231/((CW231+1)*(CW231+1))*(2*1/S231*1/R231-1/R231*1/R231)))</f>
        <v>0</v>
      </c>
      <c r="R231">
        <f>IF(LEFT(CX231,1)&lt;&gt;"0",IF(LEFT(CX231,1)="1",3.0,CY231),$D$5+$E$5*(DP231*DI231/($K$5*1000))+$F$5*(DP231*DI231/($K$5*1000))*MAX(MIN(CV231,$J$5),$I$5)*MAX(MIN(CV231,$J$5),$I$5)+$G$5*MAX(MIN(CV231,$J$5),$I$5)*(DP231*DI231/($K$5*1000))+$H$5*(DP231*DI231/($K$5*1000))*(DP231*DI231/($K$5*1000)))</f>
        <v>0</v>
      </c>
      <c r="S231">
        <f>J231*(1000-(1000*0.61365*exp(17.502*W231/(240.97+W231))/(DI231+DJ231)+DD231)/2)/(1000*0.61365*exp(17.502*W231/(240.97+W231))/(DI231+DJ231)-DD231)</f>
        <v>0</v>
      </c>
      <c r="T231">
        <f>1/((CW231+1)/(Q231/1.6)+1/(R231/1.37)) + CW231/((CW231+1)/(Q231/1.6) + CW231/(R231/1.37))</f>
        <v>0</v>
      </c>
      <c r="U231">
        <f>(CR231*CU231)</f>
        <v>0</v>
      </c>
      <c r="V231">
        <f>(DK231+(U231+2*0.95*5.67E-8*(((DK231+$B$7)+273)^4-(DK231+273)^4)-44100*J231)/(1.84*29.3*R231+8*0.95*5.67E-8*(DK231+273)^3))</f>
        <v>0</v>
      </c>
      <c r="W231">
        <f>($C$7*DL231+$D$7*DM231+$E$7*V231)</f>
        <v>0</v>
      </c>
      <c r="X231">
        <f>0.61365*exp(17.502*W231/(240.97+W231))</f>
        <v>0</v>
      </c>
      <c r="Y231">
        <f>(Z231/AA231*100)</f>
        <v>0</v>
      </c>
      <c r="Z231">
        <f>DD231*(DI231+DJ231)/1000</f>
        <v>0</v>
      </c>
      <c r="AA231">
        <f>0.61365*exp(17.502*DK231/(240.97+DK231))</f>
        <v>0</v>
      </c>
      <c r="AB231">
        <f>(X231-DD231*(DI231+DJ231)/1000)</f>
        <v>0</v>
      </c>
      <c r="AC231">
        <f>(-J231*44100)</f>
        <v>0</v>
      </c>
      <c r="AD231">
        <f>2*29.3*R231*0.92*(DK231-W231)</f>
        <v>0</v>
      </c>
      <c r="AE231">
        <f>2*0.95*5.67E-8*(((DK231+$B$7)+273)^4-(W231+273)^4)</f>
        <v>0</v>
      </c>
      <c r="AF231">
        <f>U231+AE231+AC231+AD231</f>
        <v>0</v>
      </c>
      <c r="AG231">
        <f>DH231*AU231*(DC231-DB231*(1000-AU231*DE231)/(1000-AU231*DD231))/(100*CV231)</f>
        <v>0</v>
      </c>
      <c r="AH231">
        <f>1000*DH231*AU231*(DD231-DE231)/(100*CV231*(1000-AU231*DD231))</f>
        <v>0</v>
      </c>
      <c r="AI231">
        <f>(AJ231 - AK231 - DI231*1E3/(8.314*(DK231+273.15)) * AM231/DH231 * AL231) * DH231/(100*CV231) * (1000 - DE231)/1000</f>
        <v>0</v>
      </c>
      <c r="AJ231">
        <v>84.5846522067001</v>
      </c>
      <c r="AK231">
        <v>96.88430666666663</v>
      </c>
      <c r="AL231">
        <v>-3.173627145644033</v>
      </c>
      <c r="AM231">
        <v>65.05149679079638</v>
      </c>
      <c r="AN231">
        <f>(AP231 - AO231 + DI231*1E3/(8.314*(DK231+273.15)) * AR231/DH231 * AQ231) * DH231/(100*CV231) * 1000/(1000 - AP231)</f>
        <v>0</v>
      </c>
      <c r="AO231">
        <v>17.44568632850598</v>
      </c>
      <c r="AP231">
        <v>23.52232363636363</v>
      </c>
      <c r="AQ231">
        <v>6.382830998228672E-05</v>
      </c>
      <c r="AR231">
        <v>88.7385490388201</v>
      </c>
      <c r="AS231">
        <v>9</v>
      </c>
      <c r="AT231">
        <v>2</v>
      </c>
      <c r="AU231">
        <f>IF(AS231*$H$13&gt;=AW231,1.0,(AW231/(AW231-AS231*$H$13)))</f>
        <v>0</v>
      </c>
      <c r="AV231">
        <f>(AU231-1)*100</f>
        <v>0</v>
      </c>
      <c r="AW231">
        <f>MAX(0,($B$13+$C$13*DP231)/(1+$D$13*DP231)*DI231/(DK231+273)*$E$13)</f>
        <v>0</v>
      </c>
      <c r="AX231" t="s">
        <v>417</v>
      </c>
      <c r="AY231" t="s">
        <v>417</v>
      </c>
      <c r="AZ231">
        <v>0</v>
      </c>
      <c r="BA231">
        <v>0</v>
      </c>
      <c r="BB231">
        <f>1-AZ231/BA231</f>
        <v>0</v>
      </c>
      <c r="BC231">
        <v>0</v>
      </c>
      <c r="BD231" t="s">
        <v>417</v>
      </c>
      <c r="BE231" t="s">
        <v>417</v>
      </c>
      <c r="BF231">
        <v>0</v>
      </c>
      <c r="BG231">
        <v>0</v>
      </c>
      <c r="BH231">
        <f>1-BF231/BG231</f>
        <v>0</v>
      </c>
      <c r="BI231">
        <v>0.5</v>
      </c>
      <c r="BJ231">
        <f>CS231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417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f>$B$11*DQ231+$C$11*DR231+$F$11*EC231*(1-EF231)</f>
        <v>0</v>
      </c>
      <c r="CS231">
        <f>CR231*CT231</f>
        <v>0</v>
      </c>
      <c r="CT231">
        <f>($B$11*$D$9+$C$11*$D$9+$F$11*((EP231+EH231)/MAX(EP231+EH231+EQ231, 0.1)*$I$9+EQ231/MAX(EP231+EH231+EQ231, 0.1)*$J$9))/($B$11+$C$11+$F$11)</f>
        <v>0</v>
      </c>
      <c r="CU231">
        <f>($B$11*$K$9+$C$11*$K$9+$F$11*((EP231+EH231)/MAX(EP231+EH231+EQ231, 0.1)*$P$9+EQ231/MAX(EP231+EH231+EQ231, 0.1)*$Q$9))/($B$11+$C$11+$F$11)</f>
        <v>0</v>
      </c>
      <c r="CV231">
        <v>6</v>
      </c>
      <c r="CW231">
        <v>0.5</v>
      </c>
      <c r="CX231" t="s">
        <v>418</v>
      </c>
      <c r="CY231">
        <v>2</v>
      </c>
      <c r="CZ231" t="b">
        <v>1</v>
      </c>
      <c r="DA231">
        <v>1659118377.214286</v>
      </c>
      <c r="DB231">
        <v>117.2756892857143</v>
      </c>
      <c r="DC231">
        <v>99.37981071428574</v>
      </c>
      <c r="DD231">
        <v>23.51493214285714</v>
      </c>
      <c r="DE231">
        <v>17.44553571428571</v>
      </c>
      <c r="DF231">
        <v>119.1534535714286</v>
      </c>
      <c r="DG231">
        <v>23.59345357142857</v>
      </c>
      <c r="DH231">
        <v>500.0567142857142</v>
      </c>
      <c r="DI231">
        <v>90.69255357142856</v>
      </c>
      <c r="DJ231">
        <v>0.1000379857142857</v>
      </c>
      <c r="DK231">
        <v>27.235075</v>
      </c>
      <c r="DL231">
        <v>27.242075</v>
      </c>
      <c r="DM231">
        <v>999.9000000000002</v>
      </c>
      <c r="DN231">
        <v>0</v>
      </c>
      <c r="DO231">
        <v>0</v>
      </c>
      <c r="DP231">
        <v>9997.678214285716</v>
      </c>
      <c r="DQ231">
        <v>0</v>
      </c>
      <c r="DR231">
        <v>8.380894285714286</v>
      </c>
      <c r="DS231">
        <v>17.895875</v>
      </c>
      <c r="DT231">
        <v>120.0997642857143</v>
      </c>
      <c r="DU231">
        <v>101.1444928571429</v>
      </c>
      <c r="DV231">
        <v>6.069402142857143</v>
      </c>
      <c r="DW231">
        <v>99.37981071428574</v>
      </c>
      <c r="DX231">
        <v>17.44553571428571</v>
      </c>
      <c r="DY231">
        <v>2.132629285714286</v>
      </c>
      <c r="DZ231">
        <v>1.582180357142857</v>
      </c>
      <c r="EA231">
        <v>18.46501428571429</v>
      </c>
      <c r="EB231">
        <v>13.78633214285714</v>
      </c>
      <c r="EC231">
        <v>1999.983928571428</v>
      </c>
      <c r="ED231">
        <v>0.9800040357142856</v>
      </c>
      <c r="EE231">
        <v>0.01999566428571429</v>
      </c>
      <c r="EF231">
        <v>0</v>
      </c>
      <c r="EG231">
        <v>696.1550714285713</v>
      </c>
      <c r="EH231">
        <v>5.00097</v>
      </c>
      <c r="EI231">
        <v>13917.08214285715</v>
      </c>
      <c r="EJ231">
        <v>16707.46071428572</v>
      </c>
      <c r="EK231">
        <v>38.66042857142856</v>
      </c>
      <c r="EL231">
        <v>39.187</v>
      </c>
      <c r="EM231">
        <v>38.59125</v>
      </c>
      <c r="EN231">
        <v>38.937</v>
      </c>
      <c r="EO231">
        <v>39.28542857142857</v>
      </c>
      <c r="EP231">
        <v>1955.093571428572</v>
      </c>
      <c r="EQ231">
        <v>39.89035714285716</v>
      </c>
      <c r="ER231">
        <v>0</v>
      </c>
      <c r="ES231">
        <v>1659118385</v>
      </c>
      <c r="ET231">
        <v>0</v>
      </c>
      <c r="EU231">
        <v>696.2961600000001</v>
      </c>
      <c r="EV231">
        <v>18.3110769167316</v>
      </c>
      <c r="EW231">
        <v>368.8461532621419</v>
      </c>
      <c r="EX231">
        <v>13920.024</v>
      </c>
      <c r="EY231">
        <v>15</v>
      </c>
      <c r="EZ231">
        <v>0</v>
      </c>
      <c r="FA231" t="s">
        <v>419</v>
      </c>
      <c r="FB231">
        <v>1658962562</v>
      </c>
      <c r="FC231">
        <v>1658962559</v>
      </c>
      <c r="FD231">
        <v>0</v>
      </c>
      <c r="FE231">
        <v>0.025</v>
      </c>
      <c r="FF231">
        <v>-0.013</v>
      </c>
      <c r="FG231">
        <v>-1.97</v>
      </c>
      <c r="FH231">
        <v>-0.111</v>
      </c>
      <c r="FI231">
        <v>420</v>
      </c>
      <c r="FJ231">
        <v>18</v>
      </c>
      <c r="FK231">
        <v>0.6899999999999999</v>
      </c>
      <c r="FL231">
        <v>0.5</v>
      </c>
      <c r="FM231">
        <v>17.2482075</v>
      </c>
      <c r="FN231">
        <v>14.1720393996247</v>
      </c>
      <c r="FO231">
        <v>1.426256313112671</v>
      </c>
      <c r="FP231">
        <v>0</v>
      </c>
      <c r="FQ231">
        <v>695.2695882352942</v>
      </c>
      <c r="FR231">
        <v>18.51431626517075</v>
      </c>
      <c r="FS231">
        <v>1.836141128076642</v>
      </c>
      <c r="FT231">
        <v>0</v>
      </c>
      <c r="FU231">
        <v>6.0658215</v>
      </c>
      <c r="FV231">
        <v>0.1147064915572164</v>
      </c>
      <c r="FW231">
        <v>0.0122312772329794</v>
      </c>
      <c r="FX231">
        <v>0</v>
      </c>
      <c r="FY231">
        <v>0</v>
      </c>
      <c r="FZ231">
        <v>3</v>
      </c>
      <c r="GA231" t="s">
        <v>462</v>
      </c>
      <c r="GB231">
        <v>2.98314</v>
      </c>
      <c r="GC231">
        <v>2.71562</v>
      </c>
      <c r="GD231">
        <v>0.0254586</v>
      </c>
      <c r="GE231">
        <v>0.0196244</v>
      </c>
      <c r="GF231">
        <v>0.106284</v>
      </c>
      <c r="GG231">
        <v>0.08437749999999999</v>
      </c>
      <c r="GH231">
        <v>30846.5</v>
      </c>
      <c r="GI231">
        <v>31182.9</v>
      </c>
      <c r="GJ231">
        <v>29417.5</v>
      </c>
      <c r="GK231">
        <v>29415.7</v>
      </c>
      <c r="GL231">
        <v>34814.9</v>
      </c>
      <c r="GM231">
        <v>35806.5</v>
      </c>
      <c r="GN231">
        <v>41427.6</v>
      </c>
      <c r="GO231">
        <v>41916.3</v>
      </c>
      <c r="GP231">
        <v>1.92765</v>
      </c>
      <c r="GQ231">
        <v>1.90325</v>
      </c>
      <c r="GR231">
        <v>0.114217</v>
      </c>
      <c r="GS231">
        <v>0</v>
      </c>
      <c r="GT231">
        <v>25.3738</v>
      </c>
      <c r="GU231">
        <v>999.9</v>
      </c>
      <c r="GV231">
        <v>50.8</v>
      </c>
      <c r="GW231">
        <v>31.2</v>
      </c>
      <c r="GX231">
        <v>25.5608</v>
      </c>
      <c r="GY231">
        <v>63.4894</v>
      </c>
      <c r="GZ231">
        <v>33.9984</v>
      </c>
      <c r="HA231">
        <v>1</v>
      </c>
      <c r="HB231">
        <v>-0.0683638</v>
      </c>
      <c r="HC231">
        <v>0.358608</v>
      </c>
      <c r="HD231">
        <v>20.3306</v>
      </c>
      <c r="HE231">
        <v>5.21684</v>
      </c>
      <c r="HF231">
        <v>12.0099</v>
      </c>
      <c r="HG231">
        <v>4.98865</v>
      </c>
      <c r="HH231">
        <v>3.2885</v>
      </c>
      <c r="HI231">
        <v>9999</v>
      </c>
      <c r="HJ231">
        <v>9999</v>
      </c>
      <c r="HK231">
        <v>9999</v>
      </c>
      <c r="HL231">
        <v>174</v>
      </c>
      <c r="HM231">
        <v>1.86783</v>
      </c>
      <c r="HN231">
        <v>1.86683</v>
      </c>
      <c r="HO231">
        <v>1.86631</v>
      </c>
      <c r="HP231">
        <v>1.86617</v>
      </c>
      <c r="HQ231">
        <v>1.86804</v>
      </c>
      <c r="HR231">
        <v>1.87051</v>
      </c>
      <c r="HS231">
        <v>1.86919</v>
      </c>
      <c r="HT231">
        <v>1.87059</v>
      </c>
      <c r="HU231">
        <v>0</v>
      </c>
      <c r="HV231">
        <v>0</v>
      </c>
      <c r="HW231">
        <v>0</v>
      </c>
      <c r="HX231">
        <v>0</v>
      </c>
      <c r="HY231" t="s">
        <v>421</v>
      </c>
      <c r="HZ231" t="s">
        <v>422</v>
      </c>
      <c r="IA231" t="s">
        <v>423</v>
      </c>
      <c r="IB231" t="s">
        <v>423</v>
      </c>
      <c r="IC231" t="s">
        <v>423</v>
      </c>
      <c r="ID231" t="s">
        <v>423</v>
      </c>
      <c r="IE231">
        <v>0</v>
      </c>
      <c r="IF231">
        <v>100</v>
      </c>
      <c r="IG231">
        <v>100</v>
      </c>
      <c r="IH231">
        <v>-1.818</v>
      </c>
      <c r="II231">
        <v>-0.0785</v>
      </c>
      <c r="IJ231">
        <v>-1.577111384215205</v>
      </c>
      <c r="IK231">
        <v>-0.002609718516926934</v>
      </c>
      <c r="IL231">
        <v>7.477057286243006E-07</v>
      </c>
      <c r="IM231">
        <v>-2.446628426827821E-10</v>
      </c>
      <c r="IN231">
        <v>-0.2036813970316619</v>
      </c>
      <c r="IO231">
        <v>-0.007460779758470672</v>
      </c>
      <c r="IP231">
        <v>0.0009378809001863145</v>
      </c>
      <c r="IQ231">
        <v>-1.681860573090938E-05</v>
      </c>
      <c r="IR231">
        <v>18</v>
      </c>
      <c r="IS231">
        <v>2242</v>
      </c>
      <c r="IT231">
        <v>1</v>
      </c>
      <c r="IU231">
        <v>24</v>
      </c>
      <c r="IV231">
        <v>2597.1</v>
      </c>
      <c r="IW231">
        <v>2597.1</v>
      </c>
      <c r="IX231">
        <v>0.281982</v>
      </c>
      <c r="IY231">
        <v>2.30713</v>
      </c>
      <c r="IZ231">
        <v>1.39771</v>
      </c>
      <c r="JA231">
        <v>2.34131</v>
      </c>
      <c r="JB231">
        <v>1.49536</v>
      </c>
      <c r="JC231">
        <v>2.31079</v>
      </c>
      <c r="JD231">
        <v>37.7953</v>
      </c>
      <c r="JE231">
        <v>23.9737</v>
      </c>
      <c r="JF231">
        <v>18</v>
      </c>
      <c r="JG231">
        <v>499.384</v>
      </c>
      <c r="JH231">
        <v>439.969</v>
      </c>
      <c r="JI231">
        <v>25</v>
      </c>
      <c r="JJ231">
        <v>26.4846</v>
      </c>
      <c r="JK231">
        <v>30.0002</v>
      </c>
      <c r="JL231">
        <v>26.4504</v>
      </c>
      <c r="JM231">
        <v>26.3905</v>
      </c>
      <c r="JN231">
        <v>5.58916</v>
      </c>
      <c r="JO231">
        <v>32.1831</v>
      </c>
      <c r="JP231">
        <v>63.5389</v>
      </c>
      <c r="JQ231">
        <v>25</v>
      </c>
      <c r="JR231">
        <v>51.7308</v>
      </c>
      <c r="JS231">
        <v>17.3631</v>
      </c>
      <c r="JT231">
        <v>100.585</v>
      </c>
      <c r="JU231">
        <v>100.67</v>
      </c>
    </row>
    <row r="232" spans="1:281">
      <c r="A232">
        <v>216</v>
      </c>
      <c r="B232">
        <v>1659118390</v>
      </c>
      <c r="C232">
        <v>6031.900000095367</v>
      </c>
      <c r="D232" t="s">
        <v>857</v>
      </c>
      <c r="E232" t="s">
        <v>858</v>
      </c>
      <c r="F232">
        <v>5</v>
      </c>
      <c r="G232" t="s">
        <v>812</v>
      </c>
      <c r="H232" t="s">
        <v>416</v>
      </c>
      <c r="I232">
        <v>1659118382.5</v>
      </c>
      <c r="J232">
        <f>(K232)/1000</f>
        <v>0</v>
      </c>
      <c r="K232">
        <f>IF(CZ232, AN232, AH232)</f>
        <v>0</v>
      </c>
      <c r="L232">
        <f>IF(CZ232, AI232, AG232)</f>
        <v>0</v>
      </c>
      <c r="M232">
        <f>DB232 - IF(AU232&gt;1, L232*CV232*100.0/(AW232*DP232), 0)</f>
        <v>0</v>
      </c>
      <c r="N232">
        <f>((T232-J232/2)*M232-L232)/(T232+J232/2)</f>
        <v>0</v>
      </c>
      <c r="O232">
        <f>N232*(DI232+DJ232)/1000.0</f>
        <v>0</v>
      </c>
      <c r="P232">
        <f>(DB232 - IF(AU232&gt;1, L232*CV232*100.0/(AW232*DP232), 0))*(DI232+DJ232)/1000.0</f>
        <v>0</v>
      </c>
      <c r="Q232">
        <f>2.0/((1/S232-1/R232)+SIGN(S232)*SQRT((1/S232-1/R232)*(1/S232-1/R232) + 4*CW232/((CW232+1)*(CW232+1))*(2*1/S232*1/R232-1/R232*1/R232)))</f>
        <v>0</v>
      </c>
      <c r="R232">
        <f>IF(LEFT(CX232,1)&lt;&gt;"0",IF(LEFT(CX232,1)="1",3.0,CY232),$D$5+$E$5*(DP232*DI232/($K$5*1000))+$F$5*(DP232*DI232/($K$5*1000))*MAX(MIN(CV232,$J$5),$I$5)*MAX(MIN(CV232,$J$5),$I$5)+$G$5*MAX(MIN(CV232,$J$5),$I$5)*(DP232*DI232/($K$5*1000))+$H$5*(DP232*DI232/($K$5*1000))*(DP232*DI232/($K$5*1000)))</f>
        <v>0</v>
      </c>
      <c r="S232">
        <f>J232*(1000-(1000*0.61365*exp(17.502*W232/(240.97+W232))/(DI232+DJ232)+DD232)/2)/(1000*0.61365*exp(17.502*W232/(240.97+W232))/(DI232+DJ232)-DD232)</f>
        <v>0</v>
      </c>
      <c r="T232">
        <f>1/((CW232+1)/(Q232/1.6)+1/(R232/1.37)) + CW232/((CW232+1)/(Q232/1.6) + CW232/(R232/1.37))</f>
        <v>0</v>
      </c>
      <c r="U232">
        <f>(CR232*CU232)</f>
        <v>0</v>
      </c>
      <c r="V232">
        <f>(DK232+(U232+2*0.95*5.67E-8*(((DK232+$B$7)+273)^4-(DK232+273)^4)-44100*J232)/(1.84*29.3*R232+8*0.95*5.67E-8*(DK232+273)^3))</f>
        <v>0</v>
      </c>
      <c r="W232">
        <f>($C$7*DL232+$D$7*DM232+$E$7*V232)</f>
        <v>0</v>
      </c>
      <c r="X232">
        <f>0.61365*exp(17.502*W232/(240.97+W232))</f>
        <v>0</v>
      </c>
      <c r="Y232">
        <f>(Z232/AA232*100)</f>
        <v>0</v>
      </c>
      <c r="Z232">
        <f>DD232*(DI232+DJ232)/1000</f>
        <v>0</v>
      </c>
      <c r="AA232">
        <f>0.61365*exp(17.502*DK232/(240.97+DK232))</f>
        <v>0</v>
      </c>
      <c r="AB232">
        <f>(X232-DD232*(DI232+DJ232)/1000)</f>
        <v>0</v>
      </c>
      <c r="AC232">
        <f>(-J232*44100)</f>
        <v>0</v>
      </c>
      <c r="AD232">
        <f>2*29.3*R232*0.92*(DK232-W232)</f>
        <v>0</v>
      </c>
      <c r="AE232">
        <f>2*0.95*5.67E-8*(((DK232+$B$7)+273)^4-(W232+273)^4)</f>
        <v>0</v>
      </c>
      <c r="AF232">
        <f>U232+AE232+AC232+AD232</f>
        <v>0</v>
      </c>
      <c r="AG232">
        <f>DH232*AU232*(DC232-DB232*(1000-AU232*DE232)/(1000-AU232*DD232))/(100*CV232)</f>
        <v>0</v>
      </c>
      <c r="AH232">
        <f>1000*DH232*AU232*(DD232-DE232)/(100*CV232*(1000-AU232*DD232))</f>
        <v>0</v>
      </c>
      <c r="AI232">
        <f>(AJ232 - AK232 - DI232*1E3/(8.314*(DK232+273.15)) * AM232/DH232 * AL232) * DH232/(100*CV232) * (1000 - DE232)/1000</f>
        <v>0</v>
      </c>
      <c r="AJ232">
        <v>67.55867461862884</v>
      </c>
      <c r="AK232">
        <v>81.06573212121206</v>
      </c>
      <c r="AL232">
        <v>-3.168830363914713</v>
      </c>
      <c r="AM232">
        <v>65.05149679079638</v>
      </c>
      <c r="AN232">
        <f>(AP232 - AO232 + DI232*1E3/(8.314*(DK232+273.15)) * AR232/DH232 * AQ232) * DH232/(100*CV232) * 1000/(1000 - AP232)</f>
        <v>0</v>
      </c>
      <c r="AO232">
        <v>17.37530336571622</v>
      </c>
      <c r="AP232">
        <v>23.50705212121213</v>
      </c>
      <c r="AQ232">
        <v>-0.000183801890428128</v>
      </c>
      <c r="AR232">
        <v>88.7385490388201</v>
      </c>
      <c r="AS232">
        <v>9</v>
      </c>
      <c r="AT232">
        <v>2</v>
      </c>
      <c r="AU232">
        <f>IF(AS232*$H$13&gt;=AW232,1.0,(AW232/(AW232-AS232*$H$13)))</f>
        <v>0</v>
      </c>
      <c r="AV232">
        <f>(AU232-1)*100</f>
        <v>0</v>
      </c>
      <c r="AW232">
        <f>MAX(0,($B$13+$C$13*DP232)/(1+$D$13*DP232)*DI232/(DK232+273)*$E$13)</f>
        <v>0</v>
      </c>
      <c r="AX232" t="s">
        <v>417</v>
      </c>
      <c r="AY232" t="s">
        <v>417</v>
      </c>
      <c r="AZ232">
        <v>0</v>
      </c>
      <c r="BA232">
        <v>0</v>
      </c>
      <c r="BB232">
        <f>1-AZ232/BA232</f>
        <v>0</v>
      </c>
      <c r="BC232">
        <v>0</v>
      </c>
      <c r="BD232" t="s">
        <v>417</v>
      </c>
      <c r="BE232" t="s">
        <v>417</v>
      </c>
      <c r="BF232">
        <v>0</v>
      </c>
      <c r="BG232">
        <v>0</v>
      </c>
      <c r="BH232">
        <f>1-BF232/BG232</f>
        <v>0</v>
      </c>
      <c r="BI232">
        <v>0.5</v>
      </c>
      <c r="BJ232">
        <f>CS232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417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f>$B$11*DQ232+$C$11*DR232+$F$11*EC232*(1-EF232)</f>
        <v>0</v>
      </c>
      <c r="CS232">
        <f>CR232*CT232</f>
        <v>0</v>
      </c>
      <c r="CT232">
        <f>($B$11*$D$9+$C$11*$D$9+$F$11*((EP232+EH232)/MAX(EP232+EH232+EQ232, 0.1)*$I$9+EQ232/MAX(EP232+EH232+EQ232, 0.1)*$J$9))/($B$11+$C$11+$F$11)</f>
        <v>0</v>
      </c>
      <c r="CU232">
        <f>($B$11*$K$9+$C$11*$K$9+$F$11*((EP232+EH232)/MAX(EP232+EH232+EQ232, 0.1)*$P$9+EQ232/MAX(EP232+EH232+EQ232, 0.1)*$Q$9))/($B$11+$C$11+$F$11)</f>
        <v>0</v>
      </c>
      <c r="CV232">
        <v>6</v>
      </c>
      <c r="CW232">
        <v>0.5</v>
      </c>
      <c r="CX232" t="s">
        <v>418</v>
      </c>
      <c r="CY232">
        <v>2</v>
      </c>
      <c r="CZ232" t="b">
        <v>1</v>
      </c>
      <c r="DA232">
        <v>1659118382.5</v>
      </c>
      <c r="DB232">
        <v>100.8268407407407</v>
      </c>
      <c r="DC232">
        <v>81.80727777777777</v>
      </c>
      <c r="DD232">
        <v>23.51615925925926</v>
      </c>
      <c r="DE232">
        <v>17.41871481481482</v>
      </c>
      <c r="DF232">
        <v>102.6641222222222</v>
      </c>
      <c r="DG232">
        <v>23.59466296296296</v>
      </c>
      <c r="DH232">
        <v>500.0506296296296</v>
      </c>
      <c r="DI232">
        <v>90.69163333333333</v>
      </c>
      <c r="DJ232">
        <v>0.1000346</v>
      </c>
      <c r="DK232">
        <v>27.23516666666666</v>
      </c>
      <c r="DL232">
        <v>27.24174074074074</v>
      </c>
      <c r="DM232">
        <v>999.9000000000001</v>
      </c>
      <c r="DN232">
        <v>0</v>
      </c>
      <c r="DO232">
        <v>0</v>
      </c>
      <c r="DP232">
        <v>9998.401111111112</v>
      </c>
      <c r="DQ232">
        <v>0</v>
      </c>
      <c r="DR232">
        <v>8.381741481481482</v>
      </c>
      <c r="DS232">
        <v>19.01951851851852</v>
      </c>
      <c r="DT232">
        <v>103.2549629629629</v>
      </c>
      <c r="DU232">
        <v>83.25795925925925</v>
      </c>
      <c r="DV232">
        <v>6.097437407407408</v>
      </c>
      <c r="DW232">
        <v>81.80727777777777</v>
      </c>
      <c r="DX232">
        <v>17.41871481481482</v>
      </c>
      <c r="DY232">
        <v>2.132718518518519</v>
      </c>
      <c r="DZ232">
        <v>1.579732592592593</v>
      </c>
      <c r="EA232">
        <v>18.46568148148148</v>
      </c>
      <c r="EB232">
        <v>13.76248888888889</v>
      </c>
      <c r="EC232">
        <v>2000.017777777778</v>
      </c>
      <c r="ED232">
        <v>0.9800041111111111</v>
      </c>
      <c r="EE232">
        <v>0.01999558888888889</v>
      </c>
      <c r="EF232">
        <v>0</v>
      </c>
      <c r="EG232">
        <v>697.8419629629627</v>
      </c>
      <c r="EH232">
        <v>5.00097</v>
      </c>
      <c r="EI232">
        <v>13951.02222222222</v>
      </c>
      <c r="EJ232">
        <v>16707.74444444444</v>
      </c>
      <c r="EK232">
        <v>38.66403703703703</v>
      </c>
      <c r="EL232">
        <v>39.187</v>
      </c>
      <c r="EM232">
        <v>38.59699999999999</v>
      </c>
      <c r="EN232">
        <v>38.937</v>
      </c>
      <c r="EO232">
        <v>39.29362962962963</v>
      </c>
      <c r="EP232">
        <v>1955.126666666667</v>
      </c>
      <c r="EQ232">
        <v>39.89111111111112</v>
      </c>
      <c r="ER232">
        <v>0</v>
      </c>
      <c r="ES232">
        <v>1659118389.8</v>
      </c>
      <c r="ET232">
        <v>0</v>
      </c>
      <c r="EU232">
        <v>697.8164399999998</v>
      </c>
      <c r="EV232">
        <v>20.35969235223369</v>
      </c>
      <c r="EW232">
        <v>398.6076928640396</v>
      </c>
      <c r="EX232">
        <v>13950.86</v>
      </c>
      <c r="EY232">
        <v>15</v>
      </c>
      <c r="EZ232">
        <v>0</v>
      </c>
      <c r="FA232" t="s">
        <v>419</v>
      </c>
      <c r="FB232">
        <v>1658962562</v>
      </c>
      <c r="FC232">
        <v>1658962559</v>
      </c>
      <c r="FD232">
        <v>0</v>
      </c>
      <c r="FE232">
        <v>0.025</v>
      </c>
      <c r="FF232">
        <v>-0.013</v>
      </c>
      <c r="FG232">
        <v>-1.97</v>
      </c>
      <c r="FH232">
        <v>-0.111</v>
      </c>
      <c r="FI232">
        <v>420</v>
      </c>
      <c r="FJ232">
        <v>18</v>
      </c>
      <c r="FK232">
        <v>0.6899999999999999</v>
      </c>
      <c r="FL232">
        <v>0.5</v>
      </c>
      <c r="FM232">
        <v>18.47466</v>
      </c>
      <c r="FN232">
        <v>12.86635722326451</v>
      </c>
      <c r="FO232">
        <v>1.253531549024595</v>
      </c>
      <c r="FP232">
        <v>0</v>
      </c>
      <c r="FQ232">
        <v>696.9921176470589</v>
      </c>
      <c r="FR232">
        <v>19.05054240577071</v>
      </c>
      <c r="FS232">
        <v>1.886120087947524</v>
      </c>
      <c r="FT232">
        <v>0</v>
      </c>
      <c r="FU232">
        <v>6.086416</v>
      </c>
      <c r="FV232">
        <v>0.3013472420262607</v>
      </c>
      <c r="FW232">
        <v>0.03174242782145058</v>
      </c>
      <c r="FX232">
        <v>0</v>
      </c>
      <c r="FY232">
        <v>0</v>
      </c>
      <c r="FZ232">
        <v>3</v>
      </c>
      <c r="GA232" t="s">
        <v>462</v>
      </c>
      <c r="GB232">
        <v>2.98341</v>
      </c>
      <c r="GC232">
        <v>2.71562</v>
      </c>
      <c r="GD232">
        <v>0.0213709</v>
      </c>
      <c r="GE232">
        <v>0.0151629</v>
      </c>
      <c r="GF232">
        <v>0.106234</v>
      </c>
      <c r="GG232">
        <v>0.0842296</v>
      </c>
      <c r="GH232">
        <v>30975.9</v>
      </c>
      <c r="GI232">
        <v>31324.7</v>
      </c>
      <c r="GJ232">
        <v>29417.5</v>
      </c>
      <c r="GK232">
        <v>29415.5</v>
      </c>
      <c r="GL232">
        <v>34816.7</v>
      </c>
      <c r="GM232">
        <v>35811.8</v>
      </c>
      <c r="GN232">
        <v>41427.4</v>
      </c>
      <c r="GO232">
        <v>41915.7</v>
      </c>
      <c r="GP232">
        <v>1.9279</v>
      </c>
      <c r="GQ232">
        <v>1.90285</v>
      </c>
      <c r="GR232">
        <v>0.114664</v>
      </c>
      <c r="GS232">
        <v>0</v>
      </c>
      <c r="GT232">
        <v>25.3738</v>
      </c>
      <c r="GU232">
        <v>999.9</v>
      </c>
      <c r="GV232">
        <v>50.7</v>
      </c>
      <c r="GW232">
        <v>31.2</v>
      </c>
      <c r="GX232">
        <v>25.5109</v>
      </c>
      <c r="GY232">
        <v>63.6194</v>
      </c>
      <c r="GZ232">
        <v>34.1867</v>
      </c>
      <c r="HA232">
        <v>1</v>
      </c>
      <c r="HB232">
        <v>-0.0681987</v>
      </c>
      <c r="HC232">
        <v>0.358358</v>
      </c>
      <c r="HD232">
        <v>20.3307</v>
      </c>
      <c r="HE232">
        <v>5.21729</v>
      </c>
      <c r="HF232">
        <v>12.0099</v>
      </c>
      <c r="HG232">
        <v>4.98865</v>
      </c>
      <c r="HH232">
        <v>3.2884</v>
      </c>
      <c r="HI232">
        <v>9999</v>
      </c>
      <c r="HJ232">
        <v>9999</v>
      </c>
      <c r="HK232">
        <v>9999</v>
      </c>
      <c r="HL232">
        <v>174</v>
      </c>
      <c r="HM232">
        <v>1.86783</v>
      </c>
      <c r="HN232">
        <v>1.8668</v>
      </c>
      <c r="HO232">
        <v>1.8663</v>
      </c>
      <c r="HP232">
        <v>1.86618</v>
      </c>
      <c r="HQ232">
        <v>1.86806</v>
      </c>
      <c r="HR232">
        <v>1.87051</v>
      </c>
      <c r="HS232">
        <v>1.8692</v>
      </c>
      <c r="HT232">
        <v>1.87058</v>
      </c>
      <c r="HU232">
        <v>0</v>
      </c>
      <c r="HV232">
        <v>0</v>
      </c>
      <c r="HW232">
        <v>0</v>
      </c>
      <c r="HX232">
        <v>0</v>
      </c>
      <c r="HY232" t="s">
        <v>421</v>
      </c>
      <c r="HZ232" t="s">
        <v>422</v>
      </c>
      <c r="IA232" t="s">
        <v>423</v>
      </c>
      <c r="IB232" t="s">
        <v>423</v>
      </c>
      <c r="IC232" t="s">
        <v>423</v>
      </c>
      <c r="ID232" t="s">
        <v>423</v>
      </c>
      <c r="IE232">
        <v>0</v>
      </c>
      <c r="IF232">
        <v>100</v>
      </c>
      <c r="IG232">
        <v>100</v>
      </c>
      <c r="IH232">
        <v>-1.78</v>
      </c>
      <c r="II232">
        <v>-0.0786</v>
      </c>
      <c r="IJ232">
        <v>-1.577111384215205</v>
      </c>
      <c r="IK232">
        <v>-0.002609718516926934</v>
      </c>
      <c r="IL232">
        <v>7.477057286243006E-07</v>
      </c>
      <c r="IM232">
        <v>-2.446628426827821E-10</v>
      </c>
      <c r="IN232">
        <v>-0.2036813970316619</v>
      </c>
      <c r="IO232">
        <v>-0.007460779758470672</v>
      </c>
      <c r="IP232">
        <v>0.0009378809001863145</v>
      </c>
      <c r="IQ232">
        <v>-1.681860573090938E-05</v>
      </c>
      <c r="IR232">
        <v>18</v>
      </c>
      <c r="IS232">
        <v>2242</v>
      </c>
      <c r="IT232">
        <v>1</v>
      </c>
      <c r="IU232">
        <v>24</v>
      </c>
      <c r="IV232">
        <v>2597.1</v>
      </c>
      <c r="IW232">
        <v>2597.2</v>
      </c>
      <c r="IX232">
        <v>0.249023</v>
      </c>
      <c r="IY232">
        <v>2.30591</v>
      </c>
      <c r="IZ232">
        <v>1.39648</v>
      </c>
      <c r="JA232">
        <v>2.34253</v>
      </c>
      <c r="JB232">
        <v>1.49536</v>
      </c>
      <c r="JC232">
        <v>2.36206</v>
      </c>
      <c r="JD232">
        <v>37.7953</v>
      </c>
      <c r="JE232">
        <v>23.9912</v>
      </c>
      <c r="JF232">
        <v>18</v>
      </c>
      <c r="JG232">
        <v>499.543</v>
      </c>
      <c r="JH232">
        <v>439.728</v>
      </c>
      <c r="JI232">
        <v>24.9999</v>
      </c>
      <c r="JJ232">
        <v>26.4868</v>
      </c>
      <c r="JK232">
        <v>30.0001</v>
      </c>
      <c r="JL232">
        <v>26.4504</v>
      </c>
      <c r="JM232">
        <v>26.3905</v>
      </c>
      <c r="JN232">
        <v>4.81715</v>
      </c>
      <c r="JO232">
        <v>32.1831</v>
      </c>
      <c r="JP232">
        <v>63.1588</v>
      </c>
      <c r="JQ232">
        <v>25</v>
      </c>
      <c r="JR232">
        <v>31.6948</v>
      </c>
      <c r="JS232">
        <v>17.3678</v>
      </c>
      <c r="JT232">
        <v>100.585</v>
      </c>
      <c r="JU232">
        <v>100.669</v>
      </c>
    </row>
    <row r="233" spans="1:281">
      <c r="A233">
        <v>217</v>
      </c>
      <c r="B233">
        <v>1659118487</v>
      </c>
      <c r="C233">
        <v>6128.900000095367</v>
      </c>
      <c r="D233" t="s">
        <v>859</v>
      </c>
      <c r="E233" t="s">
        <v>860</v>
      </c>
      <c r="F233">
        <v>5</v>
      </c>
      <c r="G233" t="s">
        <v>812</v>
      </c>
      <c r="H233" t="s">
        <v>416</v>
      </c>
      <c r="I233">
        <v>1659118479</v>
      </c>
      <c r="J233">
        <f>(K233)/1000</f>
        <v>0</v>
      </c>
      <c r="K233">
        <f>IF(CZ233, AN233, AH233)</f>
        <v>0</v>
      </c>
      <c r="L233">
        <f>IF(CZ233, AI233, AG233)</f>
        <v>0</v>
      </c>
      <c r="M233">
        <f>DB233 - IF(AU233&gt;1, L233*CV233*100.0/(AW233*DP233), 0)</f>
        <v>0</v>
      </c>
      <c r="N233">
        <f>((T233-J233/2)*M233-L233)/(T233+J233/2)</f>
        <v>0</v>
      </c>
      <c r="O233">
        <f>N233*(DI233+DJ233)/1000.0</f>
        <v>0</v>
      </c>
      <c r="P233">
        <f>(DB233 - IF(AU233&gt;1, L233*CV233*100.0/(AW233*DP233), 0))*(DI233+DJ233)/1000.0</f>
        <v>0</v>
      </c>
      <c r="Q233">
        <f>2.0/((1/S233-1/R233)+SIGN(S233)*SQRT((1/S233-1/R233)*(1/S233-1/R233) + 4*CW233/((CW233+1)*(CW233+1))*(2*1/S233*1/R233-1/R233*1/R233)))</f>
        <v>0</v>
      </c>
      <c r="R233">
        <f>IF(LEFT(CX233,1)&lt;&gt;"0",IF(LEFT(CX233,1)="1",3.0,CY233),$D$5+$E$5*(DP233*DI233/($K$5*1000))+$F$5*(DP233*DI233/($K$5*1000))*MAX(MIN(CV233,$J$5),$I$5)*MAX(MIN(CV233,$J$5),$I$5)+$G$5*MAX(MIN(CV233,$J$5),$I$5)*(DP233*DI233/($K$5*1000))+$H$5*(DP233*DI233/($K$5*1000))*(DP233*DI233/($K$5*1000)))</f>
        <v>0</v>
      </c>
      <c r="S233">
        <f>J233*(1000-(1000*0.61365*exp(17.502*W233/(240.97+W233))/(DI233+DJ233)+DD233)/2)/(1000*0.61365*exp(17.502*W233/(240.97+W233))/(DI233+DJ233)-DD233)</f>
        <v>0</v>
      </c>
      <c r="T233">
        <f>1/((CW233+1)/(Q233/1.6)+1/(R233/1.37)) + CW233/((CW233+1)/(Q233/1.6) + CW233/(R233/1.37))</f>
        <v>0</v>
      </c>
      <c r="U233">
        <f>(CR233*CU233)</f>
        <v>0</v>
      </c>
      <c r="V233">
        <f>(DK233+(U233+2*0.95*5.67E-8*(((DK233+$B$7)+273)^4-(DK233+273)^4)-44100*J233)/(1.84*29.3*R233+8*0.95*5.67E-8*(DK233+273)^3))</f>
        <v>0</v>
      </c>
      <c r="W233">
        <f>($C$7*DL233+$D$7*DM233+$E$7*V233)</f>
        <v>0</v>
      </c>
      <c r="X233">
        <f>0.61365*exp(17.502*W233/(240.97+W233))</f>
        <v>0</v>
      </c>
      <c r="Y233">
        <f>(Z233/AA233*100)</f>
        <v>0</v>
      </c>
      <c r="Z233">
        <f>DD233*(DI233+DJ233)/1000</f>
        <v>0</v>
      </c>
      <c r="AA233">
        <f>0.61365*exp(17.502*DK233/(240.97+DK233))</f>
        <v>0</v>
      </c>
      <c r="AB233">
        <f>(X233-DD233*(DI233+DJ233)/1000)</f>
        <v>0</v>
      </c>
      <c r="AC233">
        <f>(-J233*44100)</f>
        <v>0</v>
      </c>
      <c r="AD233">
        <f>2*29.3*R233*0.92*(DK233-W233)</f>
        <v>0</v>
      </c>
      <c r="AE233">
        <f>2*0.95*5.67E-8*(((DK233+$B$7)+273)^4-(W233+273)^4)</f>
        <v>0</v>
      </c>
      <c r="AF233">
        <f>U233+AE233+AC233+AD233</f>
        <v>0</v>
      </c>
      <c r="AG233">
        <f>DH233*AU233*(DC233-DB233*(1000-AU233*DE233)/(1000-AU233*DD233))/(100*CV233)</f>
        <v>0</v>
      </c>
      <c r="AH233">
        <f>1000*DH233*AU233*(DD233-DE233)/(100*CV233*(1000-AU233*DD233))</f>
        <v>0</v>
      </c>
      <c r="AI233">
        <f>(AJ233 - AK233 - DI233*1E3/(8.314*(DK233+273.15)) * AM233/DH233 * AL233) * DH233/(100*CV233) * (1000 - DE233)/1000</f>
        <v>0</v>
      </c>
      <c r="AJ233">
        <v>427.2771275730108</v>
      </c>
      <c r="AK233">
        <v>405.4719272727271</v>
      </c>
      <c r="AL233">
        <v>-0.0001633180084705347</v>
      </c>
      <c r="AM233">
        <v>65.05149679079638</v>
      </c>
      <c r="AN233">
        <f>(AP233 - AO233 + DI233*1E3/(8.314*(DK233+273.15)) * AR233/DH233 * AQ233) * DH233/(100*CV233) * 1000/(1000 - AP233)</f>
        <v>0</v>
      </c>
      <c r="AO233">
        <v>17.23564946646118</v>
      </c>
      <c r="AP233">
        <v>23.50847999999998</v>
      </c>
      <c r="AQ233">
        <v>-8.102564102507601E-06</v>
      </c>
      <c r="AR233">
        <v>88.7385490388201</v>
      </c>
      <c r="AS233">
        <v>9</v>
      </c>
      <c r="AT233">
        <v>2</v>
      </c>
      <c r="AU233">
        <f>IF(AS233*$H$13&gt;=AW233,1.0,(AW233/(AW233-AS233*$H$13)))</f>
        <v>0</v>
      </c>
      <c r="AV233">
        <f>(AU233-1)*100</f>
        <v>0</v>
      </c>
      <c r="AW233">
        <f>MAX(0,($B$13+$C$13*DP233)/(1+$D$13*DP233)*DI233/(DK233+273)*$E$13)</f>
        <v>0</v>
      </c>
      <c r="AX233" t="s">
        <v>417</v>
      </c>
      <c r="AY233" t="s">
        <v>417</v>
      </c>
      <c r="AZ233">
        <v>0</v>
      </c>
      <c r="BA233">
        <v>0</v>
      </c>
      <c r="BB233">
        <f>1-AZ233/BA233</f>
        <v>0</v>
      </c>
      <c r="BC233">
        <v>0</v>
      </c>
      <c r="BD233" t="s">
        <v>417</v>
      </c>
      <c r="BE233" t="s">
        <v>417</v>
      </c>
      <c r="BF233">
        <v>0</v>
      </c>
      <c r="BG233">
        <v>0</v>
      </c>
      <c r="BH233">
        <f>1-BF233/BG233</f>
        <v>0</v>
      </c>
      <c r="BI233">
        <v>0.5</v>
      </c>
      <c r="BJ233">
        <f>CS233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417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f>$B$11*DQ233+$C$11*DR233+$F$11*EC233*(1-EF233)</f>
        <v>0</v>
      </c>
      <c r="CS233">
        <f>CR233*CT233</f>
        <v>0</v>
      </c>
      <c r="CT233">
        <f>($B$11*$D$9+$C$11*$D$9+$F$11*((EP233+EH233)/MAX(EP233+EH233+EQ233, 0.1)*$I$9+EQ233/MAX(EP233+EH233+EQ233, 0.1)*$J$9))/($B$11+$C$11+$F$11)</f>
        <v>0</v>
      </c>
      <c r="CU233">
        <f>($B$11*$K$9+$C$11*$K$9+$F$11*((EP233+EH233)/MAX(EP233+EH233+EQ233, 0.1)*$P$9+EQ233/MAX(EP233+EH233+EQ233, 0.1)*$Q$9))/($B$11+$C$11+$F$11)</f>
        <v>0</v>
      </c>
      <c r="CV233">
        <v>6</v>
      </c>
      <c r="CW233">
        <v>0.5</v>
      </c>
      <c r="CX233" t="s">
        <v>418</v>
      </c>
      <c r="CY233">
        <v>2</v>
      </c>
      <c r="CZ233" t="b">
        <v>1</v>
      </c>
      <c r="DA233">
        <v>1659118479</v>
      </c>
      <c r="DB233">
        <v>395.9830967741936</v>
      </c>
      <c r="DC233">
        <v>419.9289032258065</v>
      </c>
      <c r="DD233">
        <v>23.50815161290323</v>
      </c>
      <c r="DE233">
        <v>17.25242903225806</v>
      </c>
      <c r="DF233">
        <v>398.497</v>
      </c>
      <c r="DG233">
        <v>23.58672580645161</v>
      </c>
      <c r="DH233">
        <v>500.042</v>
      </c>
      <c r="DI233">
        <v>90.68667096774195</v>
      </c>
      <c r="DJ233">
        <v>0.09993243548387097</v>
      </c>
      <c r="DK233">
        <v>27.23182903225807</v>
      </c>
      <c r="DL233">
        <v>27.20896129032258</v>
      </c>
      <c r="DM233">
        <v>999.9000000000003</v>
      </c>
      <c r="DN233">
        <v>0</v>
      </c>
      <c r="DO233">
        <v>0</v>
      </c>
      <c r="DP233">
        <v>10000.32096774193</v>
      </c>
      <c r="DQ233">
        <v>0</v>
      </c>
      <c r="DR233">
        <v>8.38698193548387</v>
      </c>
      <c r="DS233">
        <v>-23.94578709677419</v>
      </c>
      <c r="DT233">
        <v>405.5160322580645</v>
      </c>
      <c r="DU233">
        <v>427.301</v>
      </c>
      <c r="DV233">
        <v>6.255716129032258</v>
      </c>
      <c r="DW233">
        <v>419.9289032258065</v>
      </c>
      <c r="DX233">
        <v>17.25242903225806</v>
      </c>
      <c r="DY233">
        <v>2.131876451612903</v>
      </c>
      <c r="DZ233">
        <v>1.564565161290323</v>
      </c>
      <c r="EA233">
        <v>18.45936129032258</v>
      </c>
      <c r="EB233">
        <v>13.61416451612903</v>
      </c>
      <c r="EC233">
        <v>2000.015161290323</v>
      </c>
      <c r="ED233">
        <v>0.980004903225806</v>
      </c>
      <c r="EE233">
        <v>0.01999479677419355</v>
      </c>
      <c r="EF233">
        <v>0</v>
      </c>
      <c r="EG233">
        <v>691.4826129032258</v>
      </c>
      <c r="EH233">
        <v>5.000969999999999</v>
      </c>
      <c r="EI233">
        <v>13839.28064516129</v>
      </c>
      <c r="EJ233">
        <v>16707.75483870968</v>
      </c>
      <c r="EK233">
        <v>38.68699999999998</v>
      </c>
      <c r="EL233">
        <v>39.25</v>
      </c>
      <c r="EM233">
        <v>38.625</v>
      </c>
      <c r="EN233">
        <v>38.98374193548388</v>
      </c>
      <c r="EO233">
        <v>39.31199999999998</v>
      </c>
      <c r="EP233">
        <v>1955.125161290323</v>
      </c>
      <c r="EQ233">
        <v>39.89000000000002</v>
      </c>
      <c r="ER233">
        <v>0</v>
      </c>
      <c r="ES233">
        <v>1659118487</v>
      </c>
      <c r="ET233">
        <v>0</v>
      </c>
      <c r="EU233">
        <v>691.4758800000001</v>
      </c>
      <c r="EV233">
        <v>-2.599999979260244</v>
      </c>
      <c r="EW233">
        <v>-42.82307683869923</v>
      </c>
      <c r="EX233">
        <v>13838.68</v>
      </c>
      <c r="EY233">
        <v>15</v>
      </c>
      <c r="EZ233">
        <v>0</v>
      </c>
      <c r="FA233" t="s">
        <v>419</v>
      </c>
      <c r="FB233">
        <v>1658962562</v>
      </c>
      <c r="FC233">
        <v>1658962559</v>
      </c>
      <c r="FD233">
        <v>0</v>
      </c>
      <c r="FE233">
        <v>0.025</v>
      </c>
      <c r="FF233">
        <v>-0.013</v>
      </c>
      <c r="FG233">
        <v>-1.97</v>
      </c>
      <c r="FH233">
        <v>-0.111</v>
      </c>
      <c r="FI233">
        <v>420</v>
      </c>
      <c r="FJ233">
        <v>18</v>
      </c>
      <c r="FK233">
        <v>0.6899999999999999</v>
      </c>
      <c r="FL233">
        <v>0.5</v>
      </c>
      <c r="FM233">
        <v>-23.9429725</v>
      </c>
      <c r="FN233">
        <v>-0.1168378986867052</v>
      </c>
      <c r="FO233">
        <v>0.02934488871592429</v>
      </c>
      <c r="FP233">
        <v>1</v>
      </c>
      <c r="FQ233">
        <v>691.613705882353</v>
      </c>
      <c r="FR233">
        <v>-2.294056524156642</v>
      </c>
      <c r="FS233">
        <v>0.316847386664276</v>
      </c>
      <c r="FT233">
        <v>0</v>
      </c>
      <c r="FU233">
        <v>6.24676475</v>
      </c>
      <c r="FV233">
        <v>0.2221552345215708</v>
      </c>
      <c r="FW233">
        <v>0.02201914360136425</v>
      </c>
      <c r="FX233">
        <v>0</v>
      </c>
      <c r="FY233">
        <v>1</v>
      </c>
      <c r="FZ233">
        <v>3</v>
      </c>
      <c r="GA233" t="s">
        <v>426</v>
      </c>
      <c r="GB233">
        <v>2.98296</v>
      </c>
      <c r="GC233">
        <v>2.71552</v>
      </c>
      <c r="GD233">
        <v>0.0909753</v>
      </c>
      <c r="GE233">
        <v>0.0937471</v>
      </c>
      <c r="GF233">
        <v>0.106231</v>
      </c>
      <c r="GG233">
        <v>0.0837205</v>
      </c>
      <c r="GH233">
        <v>28773</v>
      </c>
      <c r="GI233">
        <v>28824.4</v>
      </c>
      <c r="GJ233">
        <v>29417.7</v>
      </c>
      <c r="GK233">
        <v>29414.8</v>
      </c>
      <c r="GL233">
        <v>34818.5</v>
      </c>
      <c r="GM233">
        <v>35832.9</v>
      </c>
      <c r="GN233">
        <v>41427.9</v>
      </c>
      <c r="GO233">
        <v>41915.1</v>
      </c>
      <c r="GP233">
        <v>1.9277</v>
      </c>
      <c r="GQ233">
        <v>1.90298</v>
      </c>
      <c r="GR233">
        <v>0.112064</v>
      </c>
      <c r="GS233">
        <v>0</v>
      </c>
      <c r="GT233">
        <v>25.3781</v>
      </c>
      <c r="GU233">
        <v>999.9</v>
      </c>
      <c r="GV233">
        <v>49.9</v>
      </c>
      <c r="GW233">
        <v>31.3</v>
      </c>
      <c r="GX233">
        <v>25.2503</v>
      </c>
      <c r="GY233">
        <v>63.3694</v>
      </c>
      <c r="GZ233">
        <v>33.726</v>
      </c>
      <c r="HA233">
        <v>1</v>
      </c>
      <c r="HB233">
        <v>-0.0669411</v>
      </c>
      <c r="HC233">
        <v>0.359409</v>
      </c>
      <c r="HD233">
        <v>20.3311</v>
      </c>
      <c r="HE233">
        <v>5.22118</v>
      </c>
      <c r="HF233">
        <v>12.0099</v>
      </c>
      <c r="HG233">
        <v>4.99035</v>
      </c>
      <c r="HH233">
        <v>3.28915</v>
      </c>
      <c r="HI233">
        <v>9999</v>
      </c>
      <c r="HJ233">
        <v>9999</v>
      </c>
      <c r="HK233">
        <v>9999</v>
      </c>
      <c r="HL233">
        <v>174</v>
      </c>
      <c r="HM233">
        <v>1.86783</v>
      </c>
      <c r="HN233">
        <v>1.86685</v>
      </c>
      <c r="HO233">
        <v>1.86629</v>
      </c>
      <c r="HP233">
        <v>1.86619</v>
      </c>
      <c r="HQ233">
        <v>1.86807</v>
      </c>
      <c r="HR233">
        <v>1.87046</v>
      </c>
      <c r="HS233">
        <v>1.8692</v>
      </c>
      <c r="HT233">
        <v>1.87057</v>
      </c>
      <c r="HU233">
        <v>0</v>
      </c>
      <c r="HV233">
        <v>0</v>
      </c>
      <c r="HW233">
        <v>0</v>
      </c>
      <c r="HX233">
        <v>0</v>
      </c>
      <c r="HY233" t="s">
        <v>421</v>
      </c>
      <c r="HZ233" t="s">
        <v>422</v>
      </c>
      <c r="IA233" t="s">
        <v>423</v>
      </c>
      <c r="IB233" t="s">
        <v>423</v>
      </c>
      <c r="IC233" t="s">
        <v>423</v>
      </c>
      <c r="ID233" t="s">
        <v>423</v>
      </c>
      <c r="IE233">
        <v>0</v>
      </c>
      <c r="IF233">
        <v>100</v>
      </c>
      <c r="IG233">
        <v>100</v>
      </c>
      <c r="IH233">
        <v>-2.513</v>
      </c>
      <c r="II233">
        <v>-0.0786</v>
      </c>
      <c r="IJ233">
        <v>-1.577111384215205</v>
      </c>
      <c r="IK233">
        <v>-0.002609718516926934</v>
      </c>
      <c r="IL233">
        <v>7.477057286243006E-07</v>
      </c>
      <c r="IM233">
        <v>-2.446628426827821E-10</v>
      </c>
      <c r="IN233">
        <v>-0.2036813970316619</v>
      </c>
      <c r="IO233">
        <v>-0.007460779758470672</v>
      </c>
      <c r="IP233">
        <v>0.0009378809001863145</v>
      </c>
      <c r="IQ233">
        <v>-1.681860573090938E-05</v>
      </c>
      <c r="IR233">
        <v>18</v>
      </c>
      <c r="IS233">
        <v>2242</v>
      </c>
      <c r="IT233">
        <v>1</v>
      </c>
      <c r="IU233">
        <v>24</v>
      </c>
      <c r="IV233">
        <v>2598.8</v>
      </c>
      <c r="IW233">
        <v>2598.8</v>
      </c>
      <c r="IX233">
        <v>1.04614</v>
      </c>
      <c r="IY233">
        <v>2.23633</v>
      </c>
      <c r="IZ233">
        <v>1.39648</v>
      </c>
      <c r="JA233">
        <v>2.34131</v>
      </c>
      <c r="JB233">
        <v>1.49536</v>
      </c>
      <c r="JC233">
        <v>2.35107</v>
      </c>
      <c r="JD233">
        <v>37.8921</v>
      </c>
      <c r="JE233">
        <v>23.9912</v>
      </c>
      <c r="JF233">
        <v>18</v>
      </c>
      <c r="JG233">
        <v>499.512</v>
      </c>
      <c r="JH233">
        <v>439.889</v>
      </c>
      <c r="JI233">
        <v>24.9999</v>
      </c>
      <c r="JJ233">
        <v>26.4979</v>
      </c>
      <c r="JK233">
        <v>30.0001</v>
      </c>
      <c r="JL233">
        <v>26.4615</v>
      </c>
      <c r="JM233">
        <v>26.4015</v>
      </c>
      <c r="JN233">
        <v>21.0215</v>
      </c>
      <c r="JO233">
        <v>31.6191</v>
      </c>
      <c r="JP233">
        <v>60.1149</v>
      </c>
      <c r="JQ233">
        <v>25</v>
      </c>
      <c r="JR233">
        <v>426.609</v>
      </c>
      <c r="JS233">
        <v>17.2924</v>
      </c>
      <c r="JT233">
        <v>100.586</v>
      </c>
      <c r="JU233">
        <v>100.667</v>
      </c>
    </row>
    <row r="234" spans="1:281">
      <c r="A234">
        <v>218</v>
      </c>
      <c r="B234">
        <v>1659118492</v>
      </c>
      <c r="C234">
        <v>6133.900000095367</v>
      </c>
      <c r="D234" t="s">
        <v>861</v>
      </c>
      <c r="E234" t="s">
        <v>862</v>
      </c>
      <c r="F234">
        <v>5</v>
      </c>
      <c r="G234" t="s">
        <v>812</v>
      </c>
      <c r="H234" t="s">
        <v>416</v>
      </c>
      <c r="I234">
        <v>1659118484.155172</v>
      </c>
      <c r="J234">
        <f>(K234)/1000</f>
        <v>0</v>
      </c>
      <c r="K234">
        <f>IF(CZ234, AN234, AH234)</f>
        <v>0</v>
      </c>
      <c r="L234">
        <f>IF(CZ234, AI234, AG234)</f>
        <v>0</v>
      </c>
      <c r="M234">
        <f>DB234 - IF(AU234&gt;1, L234*CV234*100.0/(AW234*DP234), 0)</f>
        <v>0</v>
      </c>
      <c r="N234">
        <f>((T234-J234/2)*M234-L234)/(T234+J234/2)</f>
        <v>0</v>
      </c>
      <c r="O234">
        <f>N234*(DI234+DJ234)/1000.0</f>
        <v>0</v>
      </c>
      <c r="P234">
        <f>(DB234 - IF(AU234&gt;1, L234*CV234*100.0/(AW234*DP234), 0))*(DI234+DJ234)/1000.0</f>
        <v>0</v>
      </c>
      <c r="Q234">
        <f>2.0/((1/S234-1/R234)+SIGN(S234)*SQRT((1/S234-1/R234)*(1/S234-1/R234) + 4*CW234/((CW234+1)*(CW234+1))*(2*1/S234*1/R234-1/R234*1/R234)))</f>
        <v>0</v>
      </c>
      <c r="R234">
        <f>IF(LEFT(CX234,1)&lt;&gt;"0",IF(LEFT(CX234,1)="1",3.0,CY234),$D$5+$E$5*(DP234*DI234/($K$5*1000))+$F$5*(DP234*DI234/($K$5*1000))*MAX(MIN(CV234,$J$5),$I$5)*MAX(MIN(CV234,$J$5),$I$5)+$G$5*MAX(MIN(CV234,$J$5),$I$5)*(DP234*DI234/($K$5*1000))+$H$5*(DP234*DI234/($K$5*1000))*(DP234*DI234/($K$5*1000)))</f>
        <v>0</v>
      </c>
      <c r="S234">
        <f>J234*(1000-(1000*0.61365*exp(17.502*W234/(240.97+W234))/(DI234+DJ234)+DD234)/2)/(1000*0.61365*exp(17.502*W234/(240.97+W234))/(DI234+DJ234)-DD234)</f>
        <v>0</v>
      </c>
      <c r="T234">
        <f>1/((CW234+1)/(Q234/1.6)+1/(R234/1.37)) + CW234/((CW234+1)/(Q234/1.6) + CW234/(R234/1.37))</f>
        <v>0</v>
      </c>
      <c r="U234">
        <f>(CR234*CU234)</f>
        <v>0</v>
      </c>
      <c r="V234">
        <f>(DK234+(U234+2*0.95*5.67E-8*(((DK234+$B$7)+273)^4-(DK234+273)^4)-44100*J234)/(1.84*29.3*R234+8*0.95*5.67E-8*(DK234+273)^3))</f>
        <v>0</v>
      </c>
      <c r="W234">
        <f>($C$7*DL234+$D$7*DM234+$E$7*V234)</f>
        <v>0</v>
      </c>
      <c r="X234">
        <f>0.61365*exp(17.502*W234/(240.97+W234))</f>
        <v>0</v>
      </c>
      <c r="Y234">
        <f>(Z234/AA234*100)</f>
        <v>0</v>
      </c>
      <c r="Z234">
        <f>DD234*(DI234+DJ234)/1000</f>
        <v>0</v>
      </c>
      <c r="AA234">
        <f>0.61365*exp(17.502*DK234/(240.97+DK234))</f>
        <v>0</v>
      </c>
      <c r="AB234">
        <f>(X234-DD234*(DI234+DJ234)/1000)</f>
        <v>0</v>
      </c>
      <c r="AC234">
        <f>(-J234*44100)</f>
        <v>0</v>
      </c>
      <c r="AD234">
        <f>2*29.3*R234*0.92*(DK234-W234)</f>
        <v>0</v>
      </c>
      <c r="AE234">
        <f>2*0.95*5.67E-8*(((DK234+$B$7)+273)^4-(W234+273)^4)</f>
        <v>0</v>
      </c>
      <c r="AF234">
        <f>U234+AE234+AC234+AD234</f>
        <v>0</v>
      </c>
      <c r="AG234">
        <f>DH234*AU234*(DC234-DB234*(1000-AU234*DE234)/(1000-AU234*DD234))/(100*CV234)</f>
        <v>0</v>
      </c>
      <c r="AH234">
        <f>1000*DH234*AU234*(DD234-DE234)/(100*CV234*(1000-AU234*DD234))</f>
        <v>0</v>
      </c>
      <c r="AI234">
        <f>(AJ234 - AK234 - DI234*1E3/(8.314*(DK234+273.15)) * AM234/DH234 * AL234) * DH234/(100*CV234) * (1000 - DE234)/1000</f>
        <v>0</v>
      </c>
      <c r="AJ234">
        <v>427.3582278580226</v>
      </c>
      <c r="AK234">
        <v>405.553393939394</v>
      </c>
      <c r="AL234">
        <v>0.02131548481111603</v>
      </c>
      <c r="AM234">
        <v>65.05149679079638</v>
      </c>
      <c r="AN234">
        <f>(AP234 - AO234 + DI234*1E3/(8.314*(DK234+273.15)) * AR234/DH234 * AQ234) * DH234/(100*CV234) * 1000/(1000 - AP234)</f>
        <v>0</v>
      </c>
      <c r="AO234">
        <v>17.21779529279226</v>
      </c>
      <c r="AP234">
        <v>23.50468060606059</v>
      </c>
      <c r="AQ234">
        <v>-7.495980447947116E-06</v>
      </c>
      <c r="AR234">
        <v>88.7385490388201</v>
      </c>
      <c r="AS234">
        <v>9</v>
      </c>
      <c r="AT234">
        <v>2</v>
      </c>
      <c r="AU234">
        <f>IF(AS234*$H$13&gt;=AW234,1.0,(AW234/(AW234-AS234*$H$13)))</f>
        <v>0</v>
      </c>
      <c r="AV234">
        <f>(AU234-1)*100</f>
        <v>0</v>
      </c>
      <c r="AW234">
        <f>MAX(0,($B$13+$C$13*DP234)/(1+$D$13*DP234)*DI234/(DK234+273)*$E$13)</f>
        <v>0</v>
      </c>
      <c r="AX234" t="s">
        <v>417</v>
      </c>
      <c r="AY234" t="s">
        <v>417</v>
      </c>
      <c r="AZ234">
        <v>0</v>
      </c>
      <c r="BA234">
        <v>0</v>
      </c>
      <c r="BB234">
        <f>1-AZ234/BA234</f>
        <v>0</v>
      </c>
      <c r="BC234">
        <v>0</v>
      </c>
      <c r="BD234" t="s">
        <v>417</v>
      </c>
      <c r="BE234" t="s">
        <v>417</v>
      </c>
      <c r="BF234">
        <v>0</v>
      </c>
      <c r="BG234">
        <v>0</v>
      </c>
      <c r="BH234">
        <f>1-BF234/BG234</f>
        <v>0</v>
      </c>
      <c r="BI234">
        <v>0.5</v>
      </c>
      <c r="BJ234">
        <f>CS234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417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f>$B$11*DQ234+$C$11*DR234+$F$11*EC234*(1-EF234)</f>
        <v>0</v>
      </c>
      <c r="CS234">
        <f>CR234*CT234</f>
        <v>0</v>
      </c>
      <c r="CT234">
        <f>($B$11*$D$9+$C$11*$D$9+$F$11*((EP234+EH234)/MAX(EP234+EH234+EQ234, 0.1)*$I$9+EQ234/MAX(EP234+EH234+EQ234, 0.1)*$J$9))/($B$11+$C$11+$F$11)</f>
        <v>0</v>
      </c>
      <c r="CU234">
        <f>($B$11*$K$9+$C$11*$K$9+$F$11*((EP234+EH234)/MAX(EP234+EH234+EQ234, 0.1)*$P$9+EQ234/MAX(EP234+EH234+EQ234, 0.1)*$Q$9))/($B$11+$C$11+$F$11)</f>
        <v>0</v>
      </c>
      <c r="CV234">
        <v>6</v>
      </c>
      <c r="CW234">
        <v>0.5</v>
      </c>
      <c r="CX234" t="s">
        <v>418</v>
      </c>
      <c r="CY234">
        <v>2</v>
      </c>
      <c r="CZ234" t="b">
        <v>1</v>
      </c>
      <c r="DA234">
        <v>1659118484.155172</v>
      </c>
      <c r="DB234">
        <v>395.9672413793104</v>
      </c>
      <c r="DC234">
        <v>420.0869655172414</v>
      </c>
      <c r="DD234">
        <v>23.50781724137931</v>
      </c>
      <c r="DE234">
        <v>17.23696551724138</v>
      </c>
      <c r="DF234">
        <v>398.481172413793</v>
      </c>
      <c r="DG234">
        <v>23.58639655172414</v>
      </c>
      <c r="DH234">
        <v>500.0221724137932</v>
      </c>
      <c r="DI234">
        <v>90.68688965517242</v>
      </c>
      <c r="DJ234">
        <v>0.09995123793103447</v>
      </c>
      <c r="DK234">
        <v>27.2307</v>
      </c>
      <c r="DL234">
        <v>27.20883448275862</v>
      </c>
      <c r="DM234">
        <v>999.9000000000002</v>
      </c>
      <c r="DN234">
        <v>0</v>
      </c>
      <c r="DO234">
        <v>0</v>
      </c>
      <c r="DP234">
        <v>9994.740000000002</v>
      </c>
      <c r="DQ234">
        <v>0</v>
      </c>
      <c r="DR234">
        <v>8.397408275862068</v>
      </c>
      <c r="DS234">
        <v>-24.11965517241379</v>
      </c>
      <c r="DT234">
        <v>405.4997931034482</v>
      </c>
      <c r="DU234">
        <v>427.4550689655173</v>
      </c>
      <c r="DV234">
        <v>6.270849310344827</v>
      </c>
      <c r="DW234">
        <v>420.0869655172414</v>
      </c>
      <c r="DX234">
        <v>17.23696551724138</v>
      </c>
      <c r="DY234">
        <v>2.131851034482758</v>
      </c>
      <c r="DZ234">
        <v>1.563167241379311</v>
      </c>
      <c r="EA234">
        <v>18.45917931034483</v>
      </c>
      <c r="EB234">
        <v>13.60042068965518</v>
      </c>
      <c r="EC234">
        <v>2000.008965517241</v>
      </c>
      <c r="ED234">
        <v>0.9800049999999997</v>
      </c>
      <c r="EE234">
        <v>0.0199947</v>
      </c>
      <c r="EF234">
        <v>0</v>
      </c>
      <c r="EG234">
        <v>691.3012068965518</v>
      </c>
      <c r="EH234">
        <v>5.000969999999999</v>
      </c>
      <c r="EI234">
        <v>13835.63103448276</v>
      </c>
      <c r="EJ234">
        <v>16707.68965517241</v>
      </c>
      <c r="EK234">
        <v>38.68699999999999</v>
      </c>
      <c r="EL234">
        <v>39.25</v>
      </c>
      <c r="EM234">
        <v>38.625</v>
      </c>
      <c r="EN234">
        <v>38.99131034482759</v>
      </c>
      <c r="EO234">
        <v>39.31199999999999</v>
      </c>
      <c r="EP234">
        <v>1955.118965517241</v>
      </c>
      <c r="EQ234">
        <v>39.89000000000001</v>
      </c>
      <c r="ER234">
        <v>0</v>
      </c>
      <c r="ES234">
        <v>1659118491.8</v>
      </c>
      <c r="ET234">
        <v>0</v>
      </c>
      <c r="EU234">
        <v>691.30156</v>
      </c>
      <c r="EV234">
        <v>-2.23692306290268</v>
      </c>
      <c r="EW234">
        <v>-40.36923082899439</v>
      </c>
      <c r="EX234">
        <v>13835.364</v>
      </c>
      <c r="EY234">
        <v>15</v>
      </c>
      <c r="EZ234">
        <v>0</v>
      </c>
      <c r="FA234" t="s">
        <v>419</v>
      </c>
      <c r="FB234">
        <v>1658962562</v>
      </c>
      <c r="FC234">
        <v>1658962559</v>
      </c>
      <c r="FD234">
        <v>0</v>
      </c>
      <c r="FE234">
        <v>0.025</v>
      </c>
      <c r="FF234">
        <v>-0.013</v>
      </c>
      <c r="FG234">
        <v>-1.97</v>
      </c>
      <c r="FH234">
        <v>-0.111</v>
      </c>
      <c r="FI234">
        <v>420</v>
      </c>
      <c r="FJ234">
        <v>18</v>
      </c>
      <c r="FK234">
        <v>0.6899999999999999</v>
      </c>
      <c r="FL234">
        <v>0.5</v>
      </c>
      <c r="FM234">
        <v>-24.07256</v>
      </c>
      <c r="FN234">
        <v>-2.145082176360176</v>
      </c>
      <c r="FO234">
        <v>0.3844776760749579</v>
      </c>
      <c r="FP234">
        <v>0</v>
      </c>
      <c r="FQ234">
        <v>691.4115588235294</v>
      </c>
      <c r="FR234">
        <v>-2.446890749057706</v>
      </c>
      <c r="FS234">
        <v>0.3337515094635563</v>
      </c>
      <c r="FT234">
        <v>0</v>
      </c>
      <c r="FU234">
        <v>6.264302750000001</v>
      </c>
      <c r="FV234">
        <v>0.1861439774859224</v>
      </c>
      <c r="FW234">
        <v>0.01877231804912486</v>
      </c>
      <c r="FX234">
        <v>0</v>
      </c>
      <c r="FY234">
        <v>0</v>
      </c>
      <c r="FZ234">
        <v>3</v>
      </c>
      <c r="GA234" t="s">
        <v>462</v>
      </c>
      <c r="GB234">
        <v>2.98317</v>
      </c>
      <c r="GC234">
        <v>2.71549</v>
      </c>
      <c r="GD234">
        <v>0.0910024</v>
      </c>
      <c r="GE234">
        <v>0.0942196</v>
      </c>
      <c r="GF234">
        <v>0.10622</v>
      </c>
      <c r="GG234">
        <v>0.08374479999999999</v>
      </c>
      <c r="GH234">
        <v>28772.4</v>
      </c>
      <c r="GI234">
        <v>28809.7</v>
      </c>
      <c r="GJ234">
        <v>29418</v>
      </c>
      <c r="GK234">
        <v>29415.1</v>
      </c>
      <c r="GL234">
        <v>34819.2</v>
      </c>
      <c r="GM234">
        <v>35832.4</v>
      </c>
      <c r="GN234">
        <v>41428.2</v>
      </c>
      <c r="GO234">
        <v>41915.7</v>
      </c>
      <c r="GP234">
        <v>1.92775</v>
      </c>
      <c r="GQ234">
        <v>1.90317</v>
      </c>
      <c r="GR234">
        <v>0.111461</v>
      </c>
      <c r="GS234">
        <v>0</v>
      </c>
      <c r="GT234">
        <v>25.3761</v>
      </c>
      <c r="GU234">
        <v>999.9</v>
      </c>
      <c r="GV234">
        <v>49.9</v>
      </c>
      <c r="GW234">
        <v>31.3</v>
      </c>
      <c r="GX234">
        <v>25.2504</v>
      </c>
      <c r="GY234">
        <v>63.7094</v>
      </c>
      <c r="GZ234">
        <v>34.0986</v>
      </c>
      <c r="HA234">
        <v>1</v>
      </c>
      <c r="HB234">
        <v>-0.0669766</v>
      </c>
      <c r="HC234">
        <v>0.358766</v>
      </c>
      <c r="HD234">
        <v>20.3304</v>
      </c>
      <c r="HE234">
        <v>5.21789</v>
      </c>
      <c r="HF234">
        <v>12.0099</v>
      </c>
      <c r="HG234">
        <v>4.9893</v>
      </c>
      <c r="HH234">
        <v>3.28865</v>
      </c>
      <c r="HI234">
        <v>9999</v>
      </c>
      <c r="HJ234">
        <v>9999</v>
      </c>
      <c r="HK234">
        <v>9999</v>
      </c>
      <c r="HL234">
        <v>174</v>
      </c>
      <c r="HM234">
        <v>1.86783</v>
      </c>
      <c r="HN234">
        <v>1.86685</v>
      </c>
      <c r="HO234">
        <v>1.8663</v>
      </c>
      <c r="HP234">
        <v>1.86618</v>
      </c>
      <c r="HQ234">
        <v>1.86804</v>
      </c>
      <c r="HR234">
        <v>1.87051</v>
      </c>
      <c r="HS234">
        <v>1.86919</v>
      </c>
      <c r="HT234">
        <v>1.87057</v>
      </c>
      <c r="HU234">
        <v>0</v>
      </c>
      <c r="HV234">
        <v>0</v>
      </c>
      <c r="HW234">
        <v>0</v>
      </c>
      <c r="HX234">
        <v>0</v>
      </c>
      <c r="HY234" t="s">
        <v>421</v>
      </c>
      <c r="HZ234" t="s">
        <v>422</v>
      </c>
      <c r="IA234" t="s">
        <v>423</v>
      </c>
      <c r="IB234" t="s">
        <v>423</v>
      </c>
      <c r="IC234" t="s">
        <v>423</v>
      </c>
      <c r="ID234" t="s">
        <v>423</v>
      </c>
      <c r="IE234">
        <v>0</v>
      </c>
      <c r="IF234">
        <v>100</v>
      </c>
      <c r="IG234">
        <v>100</v>
      </c>
      <c r="IH234">
        <v>-2.514</v>
      </c>
      <c r="II234">
        <v>-0.07870000000000001</v>
      </c>
      <c r="IJ234">
        <v>-1.577111384215205</v>
      </c>
      <c r="IK234">
        <v>-0.002609718516926934</v>
      </c>
      <c r="IL234">
        <v>7.477057286243006E-07</v>
      </c>
      <c r="IM234">
        <v>-2.446628426827821E-10</v>
      </c>
      <c r="IN234">
        <v>-0.2036813970316619</v>
      </c>
      <c r="IO234">
        <v>-0.007460779758470672</v>
      </c>
      <c r="IP234">
        <v>0.0009378809001863145</v>
      </c>
      <c r="IQ234">
        <v>-1.681860573090938E-05</v>
      </c>
      <c r="IR234">
        <v>18</v>
      </c>
      <c r="IS234">
        <v>2242</v>
      </c>
      <c r="IT234">
        <v>1</v>
      </c>
      <c r="IU234">
        <v>24</v>
      </c>
      <c r="IV234">
        <v>2598.8</v>
      </c>
      <c r="IW234">
        <v>2598.9</v>
      </c>
      <c r="IX234">
        <v>1.073</v>
      </c>
      <c r="IY234">
        <v>2.23511</v>
      </c>
      <c r="IZ234">
        <v>1.39648</v>
      </c>
      <c r="JA234">
        <v>2.34131</v>
      </c>
      <c r="JB234">
        <v>1.49536</v>
      </c>
      <c r="JC234">
        <v>2.40967</v>
      </c>
      <c r="JD234">
        <v>37.8921</v>
      </c>
      <c r="JE234">
        <v>23.9824</v>
      </c>
      <c r="JF234">
        <v>18</v>
      </c>
      <c r="JG234">
        <v>499.547</v>
      </c>
      <c r="JH234">
        <v>440.018</v>
      </c>
      <c r="JI234">
        <v>24.9999</v>
      </c>
      <c r="JJ234">
        <v>26.498</v>
      </c>
      <c r="JK234">
        <v>30.0001</v>
      </c>
      <c r="JL234">
        <v>26.462</v>
      </c>
      <c r="JM234">
        <v>26.4025</v>
      </c>
      <c r="JN234">
        <v>21.5193</v>
      </c>
      <c r="JO234">
        <v>31.3445</v>
      </c>
      <c r="JP234">
        <v>59.7389</v>
      </c>
      <c r="JQ234">
        <v>25</v>
      </c>
      <c r="JR234">
        <v>439.985</v>
      </c>
      <c r="JS234">
        <v>17.2833</v>
      </c>
      <c r="JT234">
        <v>100.587</v>
      </c>
      <c r="JU234">
        <v>100.669</v>
      </c>
    </row>
    <row r="235" spans="1:281">
      <c r="A235">
        <v>219</v>
      </c>
      <c r="B235">
        <v>1659118497</v>
      </c>
      <c r="C235">
        <v>6138.900000095367</v>
      </c>
      <c r="D235" t="s">
        <v>863</v>
      </c>
      <c r="E235" t="s">
        <v>864</v>
      </c>
      <c r="F235">
        <v>5</v>
      </c>
      <c r="G235" t="s">
        <v>812</v>
      </c>
      <c r="H235" t="s">
        <v>416</v>
      </c>
      <c r="I235">
        <v>1659118489.232143</v>
      </c>
      <c r="J235">
        <f>(K235)/1000</f>
        <v>0</v>
      </c>
      <c r="K235">
        <f>IF(CZ235, AN235, AH235)</f>
        <v>0</v>
      </c>
      <c r="L235">
        <f>IF(CZ235, AI235, AG235)</f>
        <v>0</v>
      </c>
      <c r="M235">
        <f>DB235 - IF(AU235&gt;1, L235*CV235*100.0/(AW235*DP235), 0)</f>
        <v>0</v>
      </c>
      <c r="N235">
        <f>((T235-J235/2)*M235-L235)/(T235+J235/2)</f>
        <v>0</v>
      </c>
      <c r="O235">
        <f>N235*(DI235+DJ235)/1000.0</f>
        <v>0</v>
      </c>
      <c r="P235">
        <f>(DB235 - IF(AU235&gt;1, L235*CV235*100.0/(AW235*DP235), 0))*(DI235+DJ235)/1000.0</f>
        <v>0</v>
      </c>
      <c r="Q235">
        <f>2.0/((1/S235-1/R235)+SIGN(S235)*SQRT((1/S235-1/R235)*(1/S235-1/R235) + 4*CW235/((CW235+1)*(CW235+1))*(2*1/S235*1/R235-1/R235*1/R235)))</f>
        <v>0</v>
      </c>
      <c r="R235">
        <f>IF(LEFT(CX235,1)&lt;&gt;"0",IF(LEFT(CX235,1)="1",3.0,CY235),$D$5+$E$5*(DP235*DI235/($K$5*1000))+$F$5*(DP235*DI235/($K$5*1000))*MAX(MIN(CV235,$J$5),$I$5)*MAX(MIN(CV235,$J$5),$I$5)+$G$5*MAX(MIN(CV235,$J$5),$I$5)*(DP235*DI235/($K$5*1000))+$H$5*(DP235*DI235/($K$5*1000))*(DP235*DI235/($K$5*1000)))</f>
        <v>0</v>
      </c>
      <c r="S235">
        <f>J235*(1000-(1000*0.61365*exp(17.502*W235/(240.97+W235))/(DI235+DJ235)+DD235)/2)/(1000*0.61365*exp(17.502*W235/(240.97+W235))/(DI235+DJ235)-DD235)</f>
        <v>0</v>
      </c>
      <c r="T235">
        <f>1/((CW235+1)/(Q235/1.6)+1/(R235/1.37)) + CW235/((CW235+1)/(Q235/1.6) + CW235/(R235/1.37))</f>
        <v>0</v>
      </c>
      <c r="U235">
        <f>(CR235*CU235)</f>
        <v>0</v>
      </c>
      <c r="V235">
        <f>(DK235+(U235+2*0.95*5.67E-8*(((DK235+$B$7)+273)^4-(DK235+273)^4)-44100*J235)/(1.84*29.3*R235+8*0.95*5.67E-8*(DK235+273)^3))</f>
        <v>0</v>
      </c>
      <c r="W235">
        <f>($C$7*DL235+$D$7*DM235+$E$7*V235)</f>
        <v>0</v>
      </c>
      <c r="X235">
        <f>0.61365*exp(17.502*W235/(240.97+W235))</f>
        <v>0</v>
      </c>
      <c r="Y235">
        <f>(Z235/AA235*100)</f>
        <v>0</v>
      </c>
      <c r="Z235">
        <f>DD235*(DI235+DJ235)/1000</f>
        <v>0</v>
      </c>
      <c r="AA235">
        <f>0.61365*exp(17.502*DK235/(240.97+DK235))</f>
        <v>0</v>
      </c>
      <c r="AB235">
        <f>(X235-DD235*(DI235+DJ235)/1000)</f>
        <v>0</v>
      </c>
      <c r="AC235">
        <f>(-J235*44100)</f>
        <v>0</v>
      </c>
      <c r="AD235">
        <f>2*29.3*R235*0.92*(DK235-W235)</f>
        <v>0</v>
      </c>
      <c r="AE235">
        <f>2*0.95*5.67E-8*(((DK235+$B$7)+273)^4-(W235+273)^4)</f>
        <v>0</v>
      </c>
      <c r="AF235">
        <f>U235+AE235+AC235+AD235</f>
        <v>0</v>
      </c>
      <c r="AG235">
        <f>DH235*AU235*(DC235-DB235*(1000-AU235*DE235)/(1000-AU235*DD235))/(100*CV235)</f>
        <v>0</v>
      </c>
      <c r="AH235">
        <f>1000*DH235*AU235*(DD235-DE235)/(100*CV235*(1000-AU235*DD235))</f>
        <v>0</v>
      </c>
      <c r="AI235">
        <f>(AJ235 - AK235 - DI235*1E3/(8.314*(DK235+273.15)) * AM235/DH235 * AL235) * DH235/(100*CV235) * (1000 - DE235)/1000</f>
        <v>0</v>
      </c>
      <c r="AJ235">
        <v>435.1487851974646</v>
      </c>
      <c r="AK235">
        <v>408.9380545454545</v>
      </c>
      <c r="AL235">
        <v>0.8708259022484149</v>
      </c>
      <c r="AM235">
        <v>65.05149679079638</v>
      </c>
      <c r="AN235">
        <f>(AP235 - AO235 + DI235*1E3/(8.314*(DK235+273.15)) * AR235/DH235 * AQ235) * DH235/(100*CV235) * 1000/(1000 - AP235)</f>
        <v>0</v>
      </c>
      <c r="AO235">
        <v>17.25581038116042</v>
      </c>
      <c r="AP235">
        <v>23.51824666666666</v>
      </c>
      <c r="AQ235">
        <v>2.67664342051704E-05</v>
      </c>
      <c r="AR235">
        <v>88.7385490388201</v>
      </c>
      <c r="AS235">
        <v>9</v>
      </c>
      <c r="AT235">
        <v>2</v>
      </c>
      <c r="AU235">
        <f>IF(AS235*$H$13&gt;=AW235,1.0,(AW235/(AW235-AS235*$H$13)))</f>
        <v>0</v>
      </c>
      <c r="AV235">
        <f>(AU235-1)*100</f>
        <v>0</v>
      </c>
      <c r="AW235">
        <f>MAX(0,($B$13+$C$13*DP235)/(1+$D$13*DP235)*DI235/(DK235+273)*$E$13)</f>
        <v>0</v>
      </c>
      <c r="AX235" t="s">
        <v>417</v>
      </c>
      <c r="AY235" t="s">
        <v>417</v>
      </c>
      <c r="AZ235">
        <v>0</v>
      </c>
      <c r="BA235">
        <v>0</v>
      </c>
      <c r="BB235">
        <f>1-AZ235/BA235</f>
        <v>0</v>
      </c>
      <c r="BC235">
        <v>0</v>
      </c>
      <c r="BD235" t="s">
        <v>417</v>
      </c>
      <c r="BE235" t="s">
        <v>417</v>
      </c>
      <c r="BF235">
        <v>0</v>
      </c>
      <c r="BG235">
        <v>0</v>
      </c>
      <c r="BH235">
        <f>1-BF235/BG235</f>
        <v>0</v>
      </c>
      <c r="BI235">
        <v>0.5</v>
      </c>
      <c r="BJ235">
        <f>CS235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417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f>$B$11*DQ235+$C$11*DR235+$F$11*EC235*(1-EF235)</f>
        <v>0</v>
      </c>
      <c r="CS235">
        <f>CR235*CT235</f>
        <v>0</v>
      </c>
      <c r="CT235">
        <f>($B$11*$D$9+$C$11*$D$9+$F$11*((EP235+EH235)/MAX(EP235+EH235+EQ235, 0.1)*$I$9+EQ235/MAX(EP235+EH235+EQ235, 0.1)*$J$9))/($B$11+$C$11+$F$11)</f>
        <v>0</v>
      </c>
      <c r="CU235">
        <f>($B$11*$K$9+$C$11*$K$9+$F$11*((EP235+EH235)/MAX(EP235+EH235+EQ235, 0.1)*$P$9+EQ235/MAX(EP235+EH235+EQ235, 0.1)*$Q$9))/($B$11+$C$11+$F$11)</f>
        <v>0</v>
      </c>
      <c r="CV235">
        <v>6</v>
      </c>
      <c r="CW235">
        <v>0.5</v>
      </c>
      <c r="CX235" t="s">
        <v>418</v>
      </c>
      <c r="CY235">
        <v>2</v>
      </c>
      <c r="CZ235" t="b">
        <v>1</v>
      </c>
      <c r="DA235">
        <v>1659118489.232143</v>
      </c>
      <c r="DB235">
        <v>396.4430714285714</v>
      </c>
      <c r="DC235">
        <v>422.9797857142858</v>
      </c>
      <c r="DD235">
        <v>23.50831785714286</v>
      </c>
      <c r="DE235">
        <v>17.23786071428571</v>
      </c>
      <c r="DF235">
        <v>398.958</v>
      </c>
      <c r="DG235">
        <v>23.58689285714286</v>
      </c>
      <c r="DH235">
        <v>500.0245357142857</v>
      </c>
      <c r="DI235">
        <v>90.68713928571427</v>
      </c>
      <c r="DJ235">
        <v>0.09990755357142857</v>
      </c>
      <c r="DK235">
        <v>27.22986071428571</v>
      </c>
      <c r="DL235">
        <v>27.20678214285714</v>
      </c>
      <c r="DM235">
        <v>999.9000000000002</v>
      </c>
      <c r="DN235">
        <v>0</v>
      </c>
      <c r="DO235">
        <v>0</v>
      </c>
      <c r="DP235">
        <v>9998.906071428572</v>
      </c>
      <c r="DQ235">
        <v>0</v>
      </c>
      <c r="DR235">
        <v>8.400368928571428</v>
      </c>
      <c r="DS235">
        <v>-26.53664642857143</v>
      </c>
      <c r="DT235">
        <v>405.9872857142857</v>
      </c>
      <c r="DU235">
        <v>430.3990357142857</v>
      </c>
      <c r="DV235">
        <v>6.270461071428571</v>
      </c>
      <c r="DW235">
        <v>422.9797857142858</v>
      </c>
      <c r="DX235">
        <v>17.23786071428571</v>
      </c>
      <c r="DY235">
        <v>2.131902857142857</v>
      </c>
      <c r="DZ235">
        <v>1.5632525</v>
      </c>
      <c r="EA235">
        <v>18.45957142857143</v>
      </c>
      <c r="EB235">
        <v>13.60125</v>
      </c>
      <c r="EC235">
        <v>2000.001071428571</v>
      </c>
      <c r="ED235">
        <v>0.9800049999999997</v>
      </c>
      <c r="EE235">
        <v>0.0199947</v>
      </c>
      <c r="EF235">
        <v>0</v>
      </c>
      <c r="EG235">
        <v>691.1117142857141</v>
      </c>
      <c r="EH235">
        <v>5.00097</v>
      </c>
      <c r="EI235">
        <v>13831.29642857143</v>
      </c>
      <c r="EJ235">
        <v>16707.61785714285</v>
      </c>
      <c r="EK235">
        <v>38.687</v>
      </c>
      <c r="EL235">
        <v>39.25</v>
      </c>
      <c r="EM235">
        <v>38.625</v>
      </c>
      <c r="EN235">
        <v>38.99775</v>
      </c>
      <c r="EO235">
        <v>39.312</v>
      </c>
      <c r="EP235">
        <v>1955.111071428571</v>
      </c>
      <c r="EQ235">
        <v>39.89000000000001</v>
      </c>
      <c r="ER235">
        <v>0</v>
      </c>
      <c r="ES235">
        <v>1659118497.2</v>
      </c>
      <c r="ET235">
        <v>0</v>
      </c>
      <c r="EU235">
        <v>691.0767307692307</v>
      </c>
      <c r="EV235">
        <v>-2.413777770617266</v>
      </c>
      <c r="EW235">
        <v>-56.93333337176507</v>
      </c>
      <c r="EX235">
        <v>13830.93461538462</v>
      </c>
      <c r="EY235">
        <v>15</v>
      </c>
      <c r="EZ235">
        <v>0</v>
      </c>
      <c r="FA235" t="s">
        <v>419</v>
      </c>
      <c r="FB235">
        <v>1658962562</v>
      </c>
      <c r="FC235">
        <v>1658962559</v>
      </c>
      <c r="FD235">
        <v>0</v>
      </c>
      <c r="FE235">
        <v>0.025</v>
      </c>
      <c r="FF235">
        <v>-0.013</v>
      </c>
      <c r="FG235">
        <v>-1.97</v>
      </c>
      <c r="FH235">
        <v>-0.111</v>
      </c>
      <c r="FI235">
        <v>420</v>
      </c>
      <c r="FJ235">
        <v>18</v>
      </c>
      <c r="FK235">
        <v>0.6899999999999999</v>
      </c>
      <c r="FL235">
        <v>0.5</v>
      </c>
      <c r="FM235">
        <v>-25.49795853658536</v>
      </c>
      <c r="FN235">
        <v>-21.93867386759585</v>
      </c>
      <c r="FO235">
        <v>2.909409299360889</v>
      </c>
      <c r="FP235">
        <v>0</v>
      </c>
      <c r="FQ235">
        <v>691.2198823529411</v>
      </c>
      <c r="FR235">
        <v>-2.156608089469624</v>
      </c>
      <c r="FS235">
        <v>0.3118646732069262</v>
      </c>
      <c r="FT235">
        <v>0</v>
      </c>
      <c r="FU235">
        <v>6.266392195121951</v>
      </c>
      <c r="FV235">
        <v>0.0347439721254271</v>
      </c>
      <c r="FW235">
        <v>0.01710083816405347</v>
      </c>
      <c r="FX235">
        <v>1</v>
      </c>
      <c r="FY235">
        <v>1</v>
      </c>
      <c r="FZ235">
        <v>3</v>
      </c>
      <c r="GA235" t="s">
        <v>426</v>
      </c>
      <c r="GB235">
        <v>2.98339</v>
      </c>
      <c r="GC235">
        <v>2.71569</v>
      </c>
      <c r="GD235">
        <v>0.0916869</v>
      </c>
      <c r="GE235">
        <v>0.0964719</v>
      </c>
      <c r="GF235">
        <v>0.10627</v>
      </c>
      <c r="GG235">
        <v>0.08393539999999999</v>
      </c>
      <c r="GH235">
        <v>28750.4</v>
      </c>
      <c r="GI235">
        <v>28737.7</v>
      </c>
      <c r="GJ235">
        <v>29417.6</v>
      </c>
      <c r="GK235">
        <v>29414.8</v>
      </c>
      <c r="GL235">
        <v>34817</v>
      </c>
      <c r="GM235">
        <v>35824.3</v>
      </c>
      <c r="GN235">
        <v>41428</v>
      </c>
      <c r="GO235">
        <v>41915</v>
      </c>
      <c r="GP235">
        <v>1.92805</v>
      </c>
      <c r="GQ235">
        <v>1.90265</v>
      </c>
      <c r="GR235">
        <v>0.111498</v>
      </c>
      <c r="GS235">
        <v>0</v>
      </c>
      <c r="GT235">
        <v>25.3751</v>
      </c>
      <c r="GU235">
        <v>999.9</v>
      </c>
      <c r="GV235">
        <v>49.8</v>
      </c>
      <c r="GW235">
        <v>31.3</v>
      </c>
      <c r="GX235">
        <v>25.1991</v>
      </c>
      <c r="GY235">
        <v>63.5394</v>
      </c>
      <c r="GZ235">
        <v>33.6939</v>
      </c>
      <c r="HA235">
        <v>1</v>
      </c>
      <c r="HB235">
        <v>-0.0668953</v>
      </c>
      <c r="HC235">
        <v>0.358687</v>
      </c>
      <c r="HD235">
        <v>20.3305</v>
      </c>
      <c r="HE235">
        <v>5.21774</v>
      </c>
      <c r="HF235">
        <v>12.0099</v>
      </c>
      <c r="HG235">
        <v>4.9894</v>
      </c>
      <c r="HH235">
        <v>3.28865</v>
      </c>
      <c r="HI235">
        <v>9999</v>
      </c>
      <c r="HJ235">
        <v>9999</v>
      </c>
      <c r="HK235">
        <v>9999</v>
      </c>
      <c r="HL235">
        <v>174</v>
      </c>
      <c r="HM235">
        <v>1.86783</v>
      </c>
      <c r="HN235">
        <v>1.86685</v>
      </c>
      <c r="HO235">
        <v>1.8663</v>
      </c>
      <c r="HP235">
        <v>1.86617</v>
      </c>
      <c r="HQ235">
        <v>1.86804</v>
      </c>
      <c r="HR235">
        <v>1.8705</v>
      </c>
      <c r="HS235">
        <v>1.86919</v>
      </c>
      <c r="HT235">
        <v>1.87058</v>
      </c>
      <c r="HU235">
        <v>0</v>
      </c>
      <c r="HV235">
        <v>0</v>
      </c>
      <c r="HW235">
        <v>0</v>
      </c>
      <c r="HX235">
        <v>0</v>
      </c>
      <c r="HY235" t="s">
        <v>421</v>
      </c>
      <c r="HZ235" t="s">
        <v>422</v>
      </c>
      <c r="IA235" t="s">
        <v>423</v>
      </c>
      <c r="IB235" t="s">
        <v>423</v>
      </c>
      <c r="IC235" t="s">
        <v>423</v>
      </c>
      <c r="ID235" t="s">
        <v>423</v>
      </c>
      <c r="IE235">
        <v>0</v>
      </c>
      <c r="IF235">
        <v>100</v>
      </c>
      <c r="IG235">
        <v>100</v>
      </c>
      <c r="IH235">
        <v>-2.522</v>
      </c>
      <c r="II235">
        <v>-0.0785</v>
      </c>
      <c r="IJ235">
        <v>-1.577111384215205</v>
      </c>
      <c r="IK235">
        <v>-0.002609718516926934</v>
      </c>
      <c r="IL235">
        <v>7.477057286243006E-07</v>
      </c>
      <c r="IM235">
        <v>-2.446628426827821E-10</v>
      </c>
      <c r="IN235">
        <v>-0.2036813970316619</v>
      </c>
      <c r="IO235">
        <v>-0.007460779758470672</v>
      </c>
      <c r="IP235">
        <v>0.0009378809001863145</v>
      </c>
      <c r="IQ235">
        <v>-1.681860573090938E-05</v>
      </c>
      <c r="IR235">
        <v>18</v>
      </c>
      <c r="IS235">
        <v>2242</v>
      </c>
      <c r="IT235">
        <v>1</v>
      </c>
      <c r="IU235">
        <v>24</v>
      </c>
      <c r="IV235">
        <v>2598.9</v>
      </c>
      <c r="IW235">
        <v>2599</v>
      </c>
      <c r="IX235">
        <v>1.10229</v>
      </c>
      <c r="IY235">
        <v>2.23755</v>
      </c>
      <c r="IZ235">
        <v>1.39648</v>
      </c>
      <c r="JA235">
        <v>2.34131</v>
      </c>
      <c r="JB235">
        <v>1.49536</v>
      </c>
      <c r="JC235">
        <v>2.40967</v>
      </c>
      <c r="JD235">
        <v>37.9164</v>
      </c>
      <c r="JE235">
        <v>23.9824</v>
      </c>
      <c r="JF235">
        <v>18</v>
      </c>
      <c r="JG235">
        <v>499.753</v>
      </c>
      <c r="JH235">
        <v>439.71</v>
      </c>
      <c r="JI235">
        <v>24.9999</v>
      </c>
      <c r="JJ235">
        <v>26.498</v>
      </c>
      <c r="JK235">
        <v>30.0001</v>
      </c>
      <c r="JL235">
        <v>26.4637</v>
      </c>
      <c r="JM235">
        <v>26.4037</v>
      </c>
      <c r="JN235">
        <v>22.1766</v>
      </c>
      <c r="JO235">
        <v>31.3445</v>
      </c>
      <c r="JP235">
        <v>59.7389</v>
      </c>
      <c r="JQ235">
        <v>25</v>
      </c>
      <c r="JR235">
        <v>460.022</v>
      </c>
      <c r="JS235">
        <v>17.2537</v>
      </c>
      <c r="JT235">
        <v>100.586</v>
      </c>
      <c r="JU235">
        <v>100.667</v>
      </c>
    </row>
    <row r="236" spans="1:281">
      <c r="A236">
        <v>220</v>
      </c>
      <c r="B236">
        <v>1659118502</v>
      </c>
      <c r="C236">
        <v>6143.900000095367</v>
      </c>
      <c r="D236" t="s">
        <v>865</v>
      </c>
      <c r="E236" t="s">
        <v>866</v>
      </c>
      <c r="F236">
        <v>5</v>
      </c>
      <c r="G236" t="s">
        <v>812</v>
      </c>
      <c r="H236" t="s">
        <v>416</v>
      </c>
      <c r="I236">
        <v>1659118494.5</v>
      </c>
      <c r="J236">
        <f>(K236)/1000</f>
        <v>0</v>
      </c>
      <c r="K236">
        <f>IF(CZ236, AN236, AH236)</f>
        <v>0</v>
      </c>
      <c r="L236">
        <f>IF(CZ236, AI236, AG236)</f>
        <v>0</v>
      </c>
      <c r="M236">
        <f>DB236 - IF(AU236&gt;1, L236*CV236*100.0/(AW236*DP236), 0)</f>
        <v>0</v>
      </c>
      <c r="N236">
        <f>((T236-J236/2)*M236-L236)/(T236+J236/2)</f>
        <v>0</v>
      </c>
      <c r="O236">
        <f>N236*(DI236+DJ236)/1000.0</f>
        <v>0</v>
      </c>
      <c r="P236">
        <f>(DB236 - IF(AU236&gt;1, L236*CV236*100.0/(AW236*DP236), 0))*(DI236+DJ236)/1000.0</f>
        <v>0</v>
      </c>
      <c r="Q236">
        <f>2.0/((1/S236-1/R236)+SIGN(S236)*SQRT((1/S236-1/R236)*(1/S236-1/R236) + 4*CW236/((CW236+1)*(CW236+1))*(2*1/S236*1/R236-1/R236*1/R236)))</f>
        <v>0</v>
      </c>
      <c r="R236">
        <f>IF(LEFT(CX236,1)&lt;&gt;"0",IF(LEFT(CX236,1)="1",3.0,CY236),$D$5+$E$5*(DP236*DI236/($K$5*1000))+$F$5*(DP236*DI236/($K$5*1000))*MAX(MIN(CV236,$J$5),$I$5)*MAX(MIN(CV236,$J$5),$I$5)+$G$5*MAX(MIN(CV236,$J$5),$I$5)*(DP236*DI236/($K$5*1000))+$H$5*(DP236*DI236/($K$5*1000))*(DP236*DI236/($K$5*1000)))</f>
        <v>0</v>
      </c>
      <c r="S236">
        <f>J236*(1000-(1000*0.61365*exp(17.502*W236/(240.97+W236))/(DI236+DJ236)+DD236)/2)/(1000*0.61365*exp(17.502*W236/(240.97+W236))/(DI236+DJ236)-DD236)</f>
        <v>0</v>
      </c>
      <c r="T236">
        <f>1/((CW236+1)/(Q236/1.6)+1/(R236/1.37)) + CW236/((CW236+1)/(Q236/1.6) + CW236/(R236/1.37))</f>
        <v>0</v>
      </c>
      <c r="U236">
        <f>(CR236*CU236)</f>
        <v>0</v>
      </c>
      <c r="V236">
        <f>(DK236+(U236+2*0.95*5.67E-8*(((DK236+$B$7)+273)^4-(DK236+273)^4)-44100*J236)/(1.84*29.3*R236+8*0.95*5.67E-8*(DK236+273)^3))</f>
        <v>0</v>
      </c>
      <c r="W236">
        <f>($C$7*DL236+$D$7*DM236+$E$7*V236)</f>
        <v>0</v>
      </c>
      <c r="X236">
        <f>0.61365*exp(17.502*W236/(240.97+W236))</f>
        <v>0</v>
      </c>
      <c r="Y236">
        <f>(Z236/AA236*100)</f>
        <v>0</v>
      </c>
      <c r="Z236">
        <f>DD236*(DI236+DJ236)/1000</f>
        <v>0</v>
      </c>
      <c r="AA236">
        <f>0.61365*exp(17.502*DK236/(240.97+DK236))</f>
        <v>0</v>
      </c>
      <c r="AB236">
        <f>(X236-DD236*(DI236+DJ236)/1000)</f>
        <v>0</v>
      </c>
      <c r="AC236">
        <f>(-J236*44100)</f>
        <v>0</v>
      </c>
      <c r="AD236">
        <f>2*29.3*R236*0.92*(DK236-W236)</f>
        <v>0</v>
      </c>
      <c r="AE236">
        <f>2*0.95*5.67E-8*(((DK236+$B$7)+273)^4-(W236+273)^4)</f>
        <v>0</v>
      </c>
      <c r="AF236">
        <f>U236+AE236+AC236+AD236</f>
        <v>0</v>
      </c>
      <c r="AG236">
        <f>DH236*AU236*(DC236-DB236*(1000-AU236*DE236)/(1000-AU236*DD236))/(100*CV236)</f>
        <v>0</v>
      </c>
      <c r="AH236">
        <f>1000*DH236*AU236*(DD236-DE236)/(100*CV236*(1000-AU236*DD236))</f>
        <v>0</v>
      </c>
      <c r="AI236">
        <f>(AJ236 - AK236 - DI236*1E3/(8.314*(DK236+273.15)) * AM236/DH236 * AL236) * DH236/(100*CV236) * (1000 - DE236)/1000</f>
        <v>0</v>
      </c>
      <c r="AJ236">
        <v>450.5559815870004</v>
      </c>
      <c r="AK236">
        <v>418.4713090909088</v>
      </c>
      <c r="AL236">
        <v>2.069542310618706</v>
      </c>
      <c r="AM236">
        <v>65.05149679079638</v>
      </c>
      <c r="AN236">
        <f>(AP236 - AO236 + DI236*1E3/(8.314*(DK236+273.15)) * AR236/DH236 * AQ236) * DH236/(100*CV236) * 1000/(1000 - AP236)</f>
        <v>0</v>
      </c>
      <c r="AO236">
        <v>17.28685174814833</v>
      </c>
      <c r="AP236">
        <v>23.54204545454546</v>
      </c>
      <c r="AQ236">
        <v>0.003794914730452161</v>
      </c>
      <c r="AR236">
        <v>88.7385490388201</v>
      </c>
      <c r="AS236">
        <v>9</v>
      </c>
      <c r="AT236">
        <v>2</v>
      </c>
      <c r="AU236">
        <f>IF(AS236*$H$13&gt;=AW236,1.0,(AW236/(AW236-AS236*$H$13)))</f>
        <v>0</v>
      </c>
      <c r="AV236">
        <f>(AU236-1)*100</f>
        <v>0</v>
      </c>
      <c r="AW236">
        <f>MAX(0,($B$13+$C$13*DP236)/(1+$D$13*DP236)*DI236/(DK236+273)*$E$13)</f>
        <v>0</v>
      </c>
      <c r="AX236" t="s">
        <v>417</v>
      </c>
      <c r="AY236" t="s">
        <v>417</v>
      </c>
      <c r="AZ236">
        <v>0</v>
      </c>
      <c r="BA236">
        <v>0</v>
      </c>
      <c r="BB236">
        <f>1-AZ236/BA236</f>
        <v>0</v>
      </c>
      <c r="BC236">
        <v>0</v>
      </c>
      <c r="BD236" t="s">
        <v>417</v>
      </c>
      <c r="BE236" t="s">
        <v>417</v>
      </c>
      <c r="BF236">
        <v>0</v>
      </c>
      <c r="BG236">
        <v>0</v>
      </c>
      <c r="BH236">
        <f>1-BF236/BG236</f>
        <v>0</v>
      </c>
      <c r="BI236">
        <v>0.5</v>
      </c>
      <c r="BJ236">
        <f>CS236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417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f>$B$11*DQ236+$C$11*DR236+$F$11*EC236*(1-EF236)</f>
        <v>0</v>
      </c>
      <c r="CS236">
        <f>CR236*CT236</f>
        <v>0</v>
      </c>
      <c r="CT236">
        <f>($B$11*$D$9+$C$11*$D$9+$F$11*((EP236+EH236)/MAX(EP236+EH236+EQ236, 0.1)*$I$9+EQ236/MAX(EP236+EH236+EQ236, 0.1)*$J$9))/($B$11+$C$11+$F$11)</f>
        <v>0</v>
      </c>
      <c r="CU236">
        <f>($B$11*$K$9+$C$11*$K$9+$F$11*((EP236+EH236)/MAX(EP236+EH236+EQ236, 0.1)*$P$9+EQ236/MAX(EP236+EH236+EQ236, 0.1)*$Q$9))/($B$11+$C$11+$F$11)</f>
        <v>0</v>
      </c>
      <c r="CV236">
        <v>6</v>
      </c>
      <c r="CW236">
        <v>0.5</v>
      </c>
      <c r="CX236" t="s">
        <v>418</v>
      </c>
      <c r="CY236">
        <v>2</v>
      </c>
      <c r="CZ236" t="b">
        <v>1</v>
      </c>
      <c r="DA236">
        <v>1659118494.5</v>
      </c>
      <c r="DB236">
        <v>399.3078148148149</v>
      </c>
      <c r="DC236">
        <v>431.1381851851851</v>
      </c>
      <c r="DD236">
        <v>23.51589259259259</v>
      </c>
      <c r="DE236">
        <v>17.25591851851852</v>
      </c>
      <c r="DF236">
        <v>401.8287777777777</v>
      </c>
      <c r="DG236">
        <v>23.59441111111111</v>
      </c>
      <c r="DH236">
        <v>500.0322592592592</v>
      </c>
      <c r="DI236">
        <v>90.68724814814814</v>
      </c>
      <c r="DJ236">
        <v>0.09996353703703705</v>
      </c>
      <c r="DK236">
        <v>27.2281962962963</v>
      </c>
      <c r="DL236">
        <v>27.20215925925925</v>
      </c>
      <c r="DM236">
        <v>999.9000000000001</v>
      </c>
      <c r="DN236">
        <v>0</v>
      </c>
      <c r="DO236">
        <v>0</v>
      </c>
      <c r="DP236">
        <v>10002.09703703704</v>
      </c>
      <c r="DQ236">
        <v>0</v>
      </c>
      <c r="DR236">
        <v>8.409325925925925</v>
      </c>
      <c r="DS236">
        <v>-31.83027037037037</v>
      </c>
      <c r="DT236">
        <v>408.924111111111</v>
      </c>
      <c r="DU236">
        <v>438.7087037037036</v>
      </c>
      <c r="DV236">
        <v>6.25998111111111</v>
      </c>
      <c r="DW236">
        <v>431.1381851851851</v>
      </c>
      <c r="DX236">
        <v>17.25591851851852</v>
      </c>
      <c r="DY236">
        <v>2.132592592592593</v>
      </c>
      <c r="DZ236">
        <v>1.564892222222222</v>
      </c>
      <c r="EA236">
        <v>18.46472962962963</v>
      </c>
      <c r="EB236">
        <v>13.61735555555556</v>
      </c>
      <c r="EC236">
        <v>1999.992962962963</v>
      </c>
      <c r="ED236">
        <v>0.9800049999999998</v>
      </c>
      <c r="EE236">
        <v>0.0199947</v>
      </c>
      <c r="EF236">
        <v>0</v>
      </c>
      <c r="EG236">
        <v>690.8737407407409</v>
      </c>
      <c r="EH236">
        <v>5.00097</v>
      </c>
      <c r="EI236">
        <v>13825.92222222222</v>
      </c>
      <c r="EJ236">
        <v>16707.54814814815</v>
      </c>
      <c r="EK236">
        <v>38.687</v>
      </c>
      <c r="EL236">
        <v>39.25</v>
      </c>
      <c r="EM236">
        <v>38.625</v>
      </c>
      <c r="EN236">
        <v>39</v>
      </c>
      <c r="EO236">
        <v>39.312</v>
      </c>
      <c r="EP236">
        <v>1955.102962962963</v>
      </c>
      <c r="EQ236">
        <v>39.89000000000001</v>
      </c>
      <c r="ER236">
        <v>0</v>
      </c>
      <c r="ES236">
        <v>1659118502</v>
      </c>
      <c r="ET236">
        <v>0</v>
      </c>
      <c r="EU236">
        <v>690.8458076923076</v>
      </c>
      <c r="EV236">
        <v>-3.313538466412827</v>
      </c>
      <c r="EW236">
        <v>-70.22222208845734</v>
      </c>
      <c r="EX236">
        <v>13826.09230769231</v>
      </c>
      <c r="EY236">
        <v>15</v>
      </c>
      <c r="EZ236">
        <v>0</v>
      </c>
      <c r="FA236" t="s">
        <v>419</v>
      </c>
      <c r="FB236">
        <v>1658962562</v>
      </c>
      <c r="FC236">
        <v>1658962559</v>
      </c>
      <c r="FD236">
        <v>0</v>
      </c>
      <c r="FE236">
        <v>0.025</v>
      </c>
      <c r="FF236">
        <v>-0.013</v>
      </c>
      <c r="FG236">
        <v>-1.97</v>
      </c>
      <c r="FH236">
        <v>-0.111</v>
      </c>
      <c r="FI236">
        <v>420</v>
      </c>
      <c r="FJ236">
        <v>18</v>
      </c>
      <c r="FK236">
        <v>0.6899999999999999</v>
      </c>
      <c r="FL236">
        <v>0.5</v>
      </c>
      <c r="FM236">
        <v>-29.07211463414634</v>
      </c>
      <c r="FN236">
        <v>-57.02257839721252</v>
      </c>
      <c r="FO236">
        <v>6.136947247239103</v>
      </c>
      <c r="FP236">
        <v>0</v>
      </c>
      <c r="FQ236">
        <v>690.9825882352941</v>
      </c>
      <c r="FR236">
        <v>-2.743376621095495</v>
      </c>
      <c r="FS236">
        <v>0.3644470523673332</v>
      </c>
      <c r="FT236">
        <v>0</v>
      </c>
      <c r="FU236">
        <v>6.264260487804878</v>
      </c>
      <c r="FV236">
        <v>-0.1215539372822298</v>
      </c>
      <c r="FW236">
        <v>0.01931669945437954</v>
      </c>
      <c r="FX236">
        <v>0</v>
      </c>
      <c r="FY236">
        <v>0</v>
      </c>
      <c r="FZ236">
        <v>3</v>
      </c>
      <c r="GA236" t="s">
        <v>462</v>
      </c>
      <c r="GB236">
        <v>2.98317</v>
      </c>
      <c r="GC236">
        <v>2.71572</v>
      </c>
      <c r="GD236">
        <v>0.09338150000000001</v>
      </c>
      <c r="GE236">
        <v>0.0991064</v>
      </c>
      <c r="GF236">
        <v>0.106343</v>
      </c>
      <c r="GG236">
        <v>0.0839763</v>
      </c>
      <c r="GH236">
        <v>28697.1</v>
      </c>
      <c r="GI236">
        <v>28654.1</v>
      </c>
      <c r="GJ236">
        <v>29418</v>
      </c>
      <c r="GK236">
        <v>29414.9</v>
      </c>
      <c r="GL236">
        <v>34814.5</v>
      </c>
      <c r="GM236">
        <v>35822.9</v>
      </c>
      <c r="GN236">
        <v>41428.4</v>
      </c>
      <c r="GO236">
        <v>41915.2</v>
      </c>
      <c r="GP236">
        <v>1.92813</v>
      </c>
      <c r="GQ236">
        <v>1.90287</v>
      </c>
      <c r="GR236">
        <v>0.111423</v>
      </c>
      <c r="GS236">
        <v>0</v>
      </c>
      <c r="GT236">
        <v>25.3723</v>
      </c>
      <c r="GU236">
        <v>999.9</v>
      </c>
      <c r="GV236">
        <v>49.7</v>
      </c>
      <c r="GW236">
        <v>31.3</v>
      </c>
      <c r="GX236">
        <v>25.1503</v>
      </c>
      <c r="GY236">
        <v>63.6694</v>
      </c>
      <c r="GZ236">
        <v>33.8101</v>
      </c>
      <c r="HA236">
        <v>1</v>
      </c>
      <c r="HB236">
        <v>-0.06690550000000001</v>
      </c>
      <c r="HC236">
        <v>0.35847</v>
      </c>
      <c r="HD236">
        <v>20.3303</v>
      </c>
      <c r="HE236">
        <v>5.21759</v>
      </c>
      <c r="HF236">
        <v>12.0099</v>
      </c>
      <c r="HG236">
        <v>4.9891</v>
      </c>
      <c r="HH236">
        <v>3.28863</v>
      </c>
      <c r="HI236">
        <v>9999</v>
      </c>
      <c r="HJ236">
        <v>9999</v>
      </c>
      <c r="HK236">
        <v>9999</v>
      </c>
      <c r="HL236">
        <v>174</v>
      </c>
      <c r="HM236">
        <v>1.86783</v>
      </c>
      <c r="HN236">
        <v>1.86686</v>
      </c>
      <c r="HO236">
        <v>1.86629</v>
      </c>
      <c r="HP236">
        <v>1.86616</v>
      </c>
      <c r="HQ236">
        <v>1.86805</v>
      </c>
      <c r="HR236">
        <v>1.87051</v>
      </c>
      <c r="HS236">
        <v>1.86917</v>
      </c>
      <c r="HT236">
        <v>1.87057</v>
      </c>
      <c r="HU236">
        <v>0</v>
      </c>
      <c r="HV236">
        <v>0</v>
      </c>
      <c r="HW236">
        <v>0</v>
      </c>
      <c r="HX236">
        <v>0</v>
      </c>
      <c r="HY236" t="s">
        <v>421</v>
      </c>
      <c r="HZ236" t="s">
        <v>422</v>
      </c>
      <c r="IA236" t="s">
        <v>423</v>
      </c>
      <c r="IB236" t="s">
        <v>423</v>
      </c>
      <c r="IC236" t="s">
        <v>423</v>
      </c>
      <c r="ID236" t="s">
        <v>423</v>
      </c>
      <c r="IE236">
        <v>0</v>
      </c>
      <c r="IF236">
        <v>100</v>
      </c>
      <c r="IG236">
        <v>100</v>
      </c>
      <c r="IH236">
        <v>-2.543</v>
      </c>
      <c r="II236">
        <v>-0.07820000000000001</v>
      </c>
      <c r="IJ236">
        <v>-1.577111384215205</v>
      </c>
      <c r="IK236">
        <v>-0.002609718516926934</v>
      </c>
      <c r="IL236">
        <v>7.477057286243006E-07</v>
      </c>
      <c r="IM236">
        <v>-2.446628426827821E-10</v>
      </c>
      <c r="IN236">
        <v>-0.2036813970316619</v>
      </c>
      <c r="IO236">
        <v>-0.007460779758470672</v>
      </c>
      <c r="IP236">
        <v>0.0009378809001863145</v>
      </c>
      <c r="IQ236">
        <v>-1.681860573090938E-05</v>
      </c>
      <c r="IR236">
        <v>18</v>
      </c>
      <c r="IS236">
        <v>2242</v>
      </c>
      <c r="IT236">
        <v>1</v>
      </c>
      <c r="IU236">
        <v>24</v>
      </c>
      <c r="IV236">
        <v>2599</v>
      </c>
      <c r="IW236">
        <v>2599.1</v>
      </c>
      <c r="IX236">
        <v>1.13647</v>
      </c>
      <c r="IY236">
        <v>2.24121</v>
      </c>
      <c r="IZ236">
        <v>1.39648</v>
      </c>
      <c r="JA236">
        <v>2.34009</v>
      </c>
      <c r="JB236">
        <v>1.49536</v>
      </c>
      <c r="JC236">
        <v>2.3584</v>
      </c>
      <c r="JD236">
        <v>37.9164</v>
      </c>
      <c r="JE236">
        <v>23.9824</v>
      </c>
      <c r="JF236">
        <v>18</v>
      </c>
      <c r="JG236">
        <v>499.8</v>
      </c>
      <c r="JH236">
        <v>439.846</v>
      </c>
      <c r="JI236">
        <v>24.9999</v>
      </c>
      <c r="JJ236">
        <v>26.4986</v>
      </c>
      <c r="JK236">
        <v>30.0001</v>
      </c>
      <c r="JL236">
        <v>26.4637</v>
      </c>
      <c r="JM236">
        <v>26.4037</v>
      </c>
      <c r="JN236">
        <v>22.7953</v>
      </c>
      <c r="JO236">
        <v>31.3445</v>
      </c>
      <c r="JP236">
        <v>59.3567</v>
      </c>
      <c r="JQ236">
        <v>25</v>
      </c>
      <c r="JR236">
        <v>473.381</v>
      </c>
      <c r="JS236">
        <v>17.2147</v>
      </c>
      <c r="JT236">
        <v>100.587</v>
      </c>
      <c r="JU236">
        <v>100.668</v>
      </c>
    </row>
    <row r="237" spans="1:281">
      <c r="A237">
        <v>221</v>
      </c>
      <c r="B237">
        <v>1659118507</v>
      </c>
      <c r="C237">
        <v>6148.900000095367</v>
      </c>
      <c r="D237" t="s">
        <v>867</v>
      </c>
      <c r="E237" t="s">
        <v>868</v>
      </c>
      <c r="F237">
        <v>5</v>
      </c>
      <c r="G237" t="s">
        <v>812</v>
      </c>
      <c r="H237" t="s">
        <v>416</v>
      </c>
      <c r="I237">
        <v>1659118499.214286</v>
      </c>
      <c r="J237">
        <f>(K237)/1000</f>
        <v>0</v>
      </c>
      <c r="K237">
        <f>IF(CZ237, AN237, AH237)</f>
        <v>0</v>
      </c>
      <c r="L237">
        <f>IF(CZ237, AI237, AG237)</f>
        <v>0</v>
      </c>
      <c r="M237">
        <f>DB237 - IF(AU237&gt;1, L237*CV237*100.0/(AW237*DP237), 0)</f>
        <v>0</v>
      </c>
      <c r="N237">
        <f>((T237-J237/2)*M237-L237)/(T237+J237/2)</f>
        <v>0</v>
      </c>
      <c r="O237">
        <f>N237*(DI237+DJ237)/1000.0</f>
        <v>0</v>
      </c>
      <c r="P237">
        <f>(DB237 - IF(AU237&gt;1, L237*CV237*100.0/(AW237*DP237), 0))*(DI237+DJ237)/1000.0</f>
        <v>0</v>
      </c>
      <c r="Q237">
        <f>2.0/((1/S237-1/R237)+SIGN(S237)*SQRT((1/S237-1/R237)*(1/S237-1/R237) + 4*CW237/((CW237+1)*(CW237+1))*(2*1/S237*1/R237-1/R237*1/R237)))</f>
        <v>0</v>
      </c>
      <c r="R237">
        <f>IF(LEFT(CX237,1)&lt;&gt;"0",IF(LEFT(CX237,1)="1",3.0,CY237),$D$5+$E$5*(DP237*DI237/($K$5*1000))+$F$5*(DP237*DI237/($K$5*1000))*MAX(MIN(CV237,$J$5),$I$5)*MAX(MIN(CV237,$J$5),$I$5)+$G$5*MAX(MIN(CV237,$J$5),$I$5)*(DP237*DI237/($K$5*1000))+$H$5*(DP237*DI237/($K$5*1000))*(DP237*DI237/($K$5*1000)))</f>
        <v>0</v>
      </c>
      <c r="S237">
        <f>J237*(1000-(1000*0.61365*exp(17.502*W237/(240.97+W237))/(DI237+DJ237)+DD237)/2)/(1000*0.61365*exp(17.502*W237/(240.97+W237))/(DI237+DJ237)-DD237)</f>
        <v>0</v>
      </c>
      <c r="T237">
        <f>1/((CW237+1)/(Q237/1.6)+1/(R237/1.37)) + CW237/((CW237+1)/(Q237/1.6) + CW237/(R237/1.37))</f>
        <v>0</v>
      </c>
      <c r="U237">
        <f>(CR237*CU237)</f>
        <v>0</v>
      </c>
      <c r="V237">
        <f>(DK237+(U237+2*0.95*5.67E-8*(((DK237+$B$7)+273)^4-(DK237+273)^4)-44100*J237)/(1.84*29.3*R237+8*0.95*5.67E-8*(DK237+273)^3))</f>
        <v>0</v>
      </c>
      <c r="W237">
        <f>($C$7*DL237+$D$7*DM237+$E$7*V237)</f>
        <v>0</v>
      </c>
      <c r="X237">
        <f>0.61365*exp(17.502*W237/(240.97+W237))</f>
        <v>0</v>
      </c>
      <c r="Y237">
        <f>(Z237/AA237*100)</f>
        <v>0</v>
      </c>
      <c r="Z237">
        <f>DD237*(DI237+DJ237)/1000</f>
        <v>0</v>
      </c>
      <c r="AA237">
        <f>0.61365*exp(17.502*DK237/(240.97+DK237))</f>
        <v>0</v>
      </c>
      <c r="AB237">
        <f>(X237-DD237*(DI237+DJ237)/1000)</f>
        <v>0</v>
      </c>
      <c r="AC237">
        <f>(-J237*44100)</f>
        <v>0</v>
      </c>
      <c r="AD237">
        <f>2*29.3*R237*0.92*(DK237-W237)</f>
        <v>0</v>
      </c>
      <c r="AE237">
        <f>2*0.95*5.67E-8*(((DK237+$B$7)+273)^4-(W237+273)^4)</f>
        <v>0</v>
      </c>
      <c r="AF237">
        <f>U237+AE237+AC237+AD237</f>
        <v>0</v>
      </c>
      <c r="AG237">
        <f>DH237*AU237*(DC237-DB237*(1000-AU237*DE237)/(1000-AU237*DD237))/(100*CV237)</f>
        <v>0</v>
      </c>
      <c r="AH237">
        <f>1000*DH237*AU237*(DD237-DE237)/(100*CV237*(1000-AU237*DD237))</f>
        <v>0</v>
      </c>
      <c r="AI237">
        <f>(AJ237 - AK237 - DI237*1E3/(8.314*(DK237+273.15)) * AM237/DH237 * AL237) * DH237/(100*CV237) * (1000 - DE237)/1000</f>
        <v>0</v>
      </c>
      <c r="AJ237">
        <v>467.3310765783884</v>
      </c>
      <c r="AK237">
        <v>431.4997272727273</v>
      </c>
      <c r="AL237">
        <v>2.697632087390878</v>
      </c>
      <c r="AM237">
        <v>65.05149679079638</v>
      </c>
      <c r="AN237">
        <f>(AP237 - AO237 + DI237*1E3/(8.314*(DK237+273.15)) * AR237/DH237 * AQ237) * DH237/(100*CV237) * 1000/(1000 - AP237)</f>
        <v>0</v>
      </c>
      <c r="AO237">
        <v>17.28795491703508</v>
      </c>
      <c r="AP237">
        <v>23.55900363636364</v>
      </c>
      <c r="AQ237">
        <v>0.001429950662650623</v>
      </c>
      <c r="AR237">
        <v>88.7385490388201</v>
      </c>
      <c r="AS237">
        <v>9</v>
      </c>
      <c r="AT237">
        <v>2</v>
      </c>
      <c r="AU237">
        <f>IF(AS237*$H$13&gt;=AW237,1.0,(AW237/(AW237-AS237*$H$13)))</f>
        <v>0</v>
      </c>
      <c r="AV237">
        <f>(AU237-1)*100</f>
        <v>0</v>
      </c>
      <c r="AW237">
        <f>MAX(0,($B$13+$C$13*DP237)/(1+$D$13*DP237)*DI237/(DK237+273)*$E$13)</f>
        <v>0</v>
      </c>
      <c r="AX237" t="s">
        <v>417</v>
      </c>
      <c r="AY237" t="s">
        <v>417</v>
      </c>
      <c r="AZ237">
        <v>0</v>
      </c>
      <c r="BA237">
        <v>0</v>
      </c>
      <c r="BB237">
        <f>1-AZ237/BA237</f>
        <v>0</v>
      </c>
      <c r="BC237">
        <v>0</v>
      </c>
      <c r="BD237" t="s">
        <v>417</v>
      </c>
      <c r="BE237" t="s">
        <v>417</v>
      </c>
      <c r="BF237">
        <v>0</v>
      </c>
      <c r="BG237">
        <v>0</v>
      </c>
      <c r="BH237">
        <f>1-BF237/BG237</f>
        <v>0</v>
      </c>
      <c r="BI237">
        <v>0.5</v>
      </c>
      <c r="BJ237">
        <f>CS237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417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f>$B$11*DQ237+$C$11*DR237+$F$11*EC237*(1-EF237)</f>
        <v>0</v>
      </c>
      <c r="CS237">
        <f>CR237*CT237</f>
        <v>0</v>
      </c>
      <c r="CT237">
        <f>($B$11*$D$9+$C$11*$D$9+$F$11*((EP237+EH237)/MAX(EP237+EH237+EQ237, 0.1)*$I$9+EQ237/MAX(EP237+EH237+EQ237, 0.1)*$J$9))/($B$11+$C$11+$F$11)</f>
        <v>0</v>
      </c>
      <c r="CU237">
        <f>($B$11*$K$9+$C$11*$K$9+$F$11*((EP237+EH237)/MAX(EP237+EH237+EQ237, 0.1)*$P$9+EQ237/MAX(EP237+EH237+EQ237, 0.1)*$Q$9))/($B$11+$C$11+$F$11)</f>
        <v>0</v>
      </c>
      <c r="CV237">
        <v>6</v>
      </c>
      <c r="CW237">
        <v>0.5</v>
      </c>
      <c r="CX237" t="s">
        <v>418</v>
      </c>
      <c r="CY237">
        <v>2</v>
      </c>
      <c r="CZ237" t="b">
        <v>1</v>
      </c>
      <c r="DA237">
        <v>1659118499.214286</v>
      </c>
      <c r="DB237">
        <v>405.6331071428572</v>
      </c>
      <c r="DC237">
        <v>443.687</v>
      </c>
      <c r="DD237">
        <v>23.530625</v>
      </c>
      <c r="DE237">
        <v>17.27502142857143</v>
      </c>
      <c r="DF237">
        <v>408.1674642857143</v>
      </c>
      <c r="DG237">
        <v>23.60902142857143</v>
      </c>
      <c r="DH237">
        <v>500.0540357142858</v>
      </c>
      <c r="DI237">
        <v>90.68741785714283</v>
      </c>
      <c r="DJ237">
        <v>0.1000015035714286</v>
      </c>
      <c r="DK237">
        <v>27.22641785714286</v>
      </c>
      <c r="DL237">
        <v>27.19825</v>
      </c>
      <c r="DM237">
        <v>999.9000000000002</v>
      </c>
      <c r="DN237">
        <v>0</v>
      </c>
      <c r="DO237">
        <v>0</v>
      </c>
      <c r="DP237">
        <v>10005.65821428571</v>
      </c>
      <c r="DQ237">
        <v>0</v>
      </c>
      <c r="DR237">
        <v>8.4066925</v>
      </c>
      <c r="DS237">
        <v>-38.05392857142857</v>
      </c>
      <c r="DT237">
        <v>415.4079999999999</v>
      </c>
      <c r="DU237">
        <v>451.4865714285714</v>
      </c>
      <c r="DV237">
        <v>6.255616428571428</v>
      </c>
      <c r="DW237">
        <v>443.687</v>
      </c>
      <c r="DX237">
        <v>17.27502142857143</v>
      </c>
      <c r="DY237">
        <v>2.133933214285714</v>
      </c>
      <c r="DZ237">
        <v>1.566626785714285</v>
      </c>
      <c r="EA237">
        <v>18.47475</v>
      </c>
      <c r="EB237">
        <v>13.63439285714286</v>
      </c>
      <c r="EC237">
        <v>1999.99</v>
      </c>
      <c r="ED237">
        <v>0.9800049999999997</v>
      </c>
      <c r="EE237">
        <v>0.0199947</v>
      </c>
      <c r="EF237">
        <v>0</v>
      </c>
      <c r="EG237">
        <v>690.7078214285714</v>
      </c>
      <c r="EH237">
        <v>5.00097</v>
      </c>
      <c r="EI237">
        <v>13822.40714285714</v>
      </c>
      <c r="EJ237">
        <v>16707.51785714286</v>
      </c>
      <c r="EK237">
        <v>38.687</v>
      </c>
      <c r="EL237">
        <v>39.25</v>
      </c>
      <c r="EM237">
        <v>38.625</v>
      </c>
      <c r="EN237">
        <v>39</v>
      </c>
      <c r="EO237">
        <v>39.312</v>
      </c>
      <c r="EP237">
        <v>1955.1</v>
      </c>
      <c r="EQ237">
        <v>39.89000000000001</v>
      </c>
      <c r="ER237">
        <v>0</v>
      </c>
      <c r="ES237">
        <v>1659118507.4</v>
      </c>
      <c r="ET237">
        <v>0</v>
      </c>
      <c r="EU237">
        <v>690.6661200000001</v>
      </c>
      <c r="EV237">
        <v>-1.600692313338266</v>
      </c>
      <c r="EW237">
        <v>-23.59230763114335</v>
      </c>
      <c r="EX237">
        <v>13821.892</v>
      </c>
      <c r="EY237">
        <v>15</v>
      </c>
      <c r="EZ237">
        <v>0</v>
      </c>
      <c r="FA237" t="s">
        <v>419</v>
      </c>
      <c r="FB237">
        <v>1658962562</v>
      </c>
      <c r="FC237">
        <v>1658962559</v>
      </c>
      <c r="FD237">
        <v>0</v>
      </c>
      <c r="FE237">
        <v>0.025</v>
      </c>
      <c r="FF237">
        <v>-0.013</v>
      </c>
      <c r="FG237">
        <v>-1.97</v>
      </c>
      <c r="FH237">
        <v>-0.111</v>
      </c>
      <c r="FI237">
        <v>420</v>
      </c>
      <c r="FJ237">
        <v>18</v>
      </c>
      <c r="FK237">
        <v>0.6899999999999999</v>
      </c>
      <c r="FL237">
        <v>0.5</v>
      </c>
      <c r="FM237">
        <v>-34.7355625</v>
      </c>
      <c r="FN237">
        <v>-80.46351557223262</v>
      </c>
      <c r="FO237">
        <v>7.824781605728287</v>
      </c>
      <c r="FP237">
        <v>0</v>
      </c>
      <c r="FQ237">
        <v>690.7913529411765</v>
      </c>
      <c r="FR237">
        <v>-2.229977085625377</v>
      </c>
      <c r="FS237">
        <v>0.321082441525622</v>
      </c>
      <c r="FT237">
        <v>0</v>
      </c>
      <c r="FU237">
        <v>6.262706</v>
      </c>
      <c r="FV237">
        <v>-0.06876675422141068</v>
      </c>
      <c r="FW237">
        <v>0.01960416024725365</v>
      </c>
      <c r="FX237">
        <v>1</v>
      </c>
      <c r="FY237">
        <v>1</v>
      </c>
      <c r="FZ237">
        <v>3</v>
      </c>
      <c r="GA237" t="s">
        <v>426</v>
      </c>
      <c r="GB237">
        <v>2.98328</v>
      </c>
      <c r="GC237">
        <v>2.71559</v>
      </c>
      <c r="GD237">
        <v>0.0956094</v>
      </c>
      <c r="GE237">
        <v>0.101815</v>
      </c>
      <c r="GF237">
        <v>0.106392</v>
      </c>
      <c r="GG237">
        <v>0.0838585</v>
      </c>
      <c r="GH237">
        <v>28626.2</v>
      </c>
      <c r="GI237">
        <v>28568</v>
      </c>
      <c r="GJ237">
        <v>29417.6</v>
      </c>
      <c r="GK237">
        <v>29414.9</v>
      </c>
      <c r="GL237">
        <v>34812.1</v>
      </c>
      <c r="GM237">
        <v>35827.6</v>
      </c>
      <c r="GN237">
        <v>41427.7</v>
      </c>
      <c r="GO237">
        <v>41915.1</v>
      </c>
      <c r="GP237">
        <v>1.92798</v>
      </c>
      <c r="GQ237">
        <v>1.9026</v>
      </c>
      <c r="GR237">
        <v>0.111066</v>
      </c>
      <c r="GS237">
        <v>0</v>
      </c>
      <c r="GT237">
        <v>25.3702</v>
      </c>
      <c r="GU237">
        <v>999.9</v>
      </c>
      <c r="GV237">
        <v>49.7</v>
      </c>
      <c r="GW237">
        <v>31.3</v>
      </c>
      <c r="GX237">
        <v>25.1483</v>
      </c>
      <c r="GY237">
        <v>63.7094</v>
      </c>
      <c r="GZ237">
        <v>33.73</v>
      </c>
      <c r="HA237">
        <v>1</v>
      </c>
      <c r="HB237">
        <v>-0.06682929999999999</v>
      </c>
      <c r="HC237">
        <v>0.359635</v>
      </c>
      <c r="HD237">
        <v>20.3303</v>
      </c>
      <c r="HE237">
        <v>5.21684</v>
      </c>
      <c r="HF237">
        <v>12.0099</v>
      </c>
      <c r="HG237">
        <v>4.98905</v>
      </c>
      <c r="HH237">
        <v>3.28863</v>
      </c>
      <c r="HI237">
        <v>9999</v>
      </c>
      <c r="HJ237">
        <v>9999</v>
      </c>
      <c r="HK237">
        <v>9999</v>
      </c>
      <c r="HL237">
        <v>174</v>
      </c>
      <c r="HM237">
        <v>1.86783</v>
      </c>
      <c r="HN237">
        <v>1.86688</v>
      </c>
      <c r="HO237">
        <v>1.8663</v>
      </c>
      <c r="HP237">
        <v>1.86617</v>
      </c>
      <c r="HQ237">
        <v>1.86805</v>
      </c>
      <c r="HR237">
        <v>1.87052</v>
      </c>
      <c r="HS237">
        <v>1.86919</v>
      </c>
      <c r="HT237">
        <v>1.87057</v>
      </c>
      <c r="HU237">
        <v>0</v>
      </c>
      <c r="HV237">
        <v>0</v>
      </c>
      <c r="HW237">
        <v>0</v>
      </c>
      <c r="HX237">
        <v>0</v>
      </c>
      <c r="HY237" t="s">
        <v>421</v>
      </c>
      <c r="HZ237" t="s">
        <v>422</v>
      </c>
      <c r="IA237" t="s">
        <v>423</v>
      </c>
      <c r="IB237" t="s">
        <v>423</v>
      </c>
      <c r="IC237" t="s">
        <v>423</v>
      </c>
      <c r="ID237" t="s">
        <v>423</v>
      </c>
      <c r="IE237">
        <v>0</v>
      </c>
      <c r="IF237">
        <v>100</v>
      </c>
      <c r="IG237">
        <v>100</v>
      </c>
      <c r="IH237">
        <v>-2.571</v>
      </c>
      <c r="II237">
        <v>-0.07820000000000001</v>
      </c>
      <c r="IJ237">
        <v>-1.577111384215205</v>
      </c>
      <c r="IK237">
        <v>-0.002609718516926934</v>
      </c>
      <c r="IL237">
        <v>7.477057286243006E-07</v>
      </c>
      <c r="IM237">
        <v>-2.446628426827821E-10</v>
      </c>
      <c r="IN237">
        <v>-0.2036813970316619</v>
      </c>
      <c r="IO237">
        <v>-0.007460779758470672</v>
      </c>
      <c r="IP237">
        <v>0.0009378809001863145</v>
      </c>
      <c r="IQ237">
        <v>-1.681860573090938E-05</v>
      </c>
      <c r="IR237">
        <v>18</v>
      </c>
      <c r="IS237">
        <v>2242</v>
      </c>
      <c r="IT237">
        <v>1</v>
      </c>
      <c r="IU237">
        <v>24</v>
      </c>
      <c r="IV237">
        <v>2599.1</v>
      </c>
      <c r="IW237">
        <v>2599.1</v>
      </c>
      <c r="IX237">
        <v>1.16577</v>
      </c>
      <c r="IY237">
        <v>2.23389</v>
      </c>
      <c r="IZ237">
        <v>1.39648</v>
      </c>
      <c r="JA237">
        <v>2.34131</v>
      </c>
      <c r="JB237">
        <v>1.49536</v>
      </c>
      <c r="JC237">
        <v>2.33032</v>
      </c>
      <c r="JD237">
        <v>37.9164</v>
      </c>
      <c r="JE237">
        <v>23.9824</v>
      </c>
      <c r="JF237">
        <v>18</v>
      </c>
      <c r="JG237">
        <v>499.705</v>
      </c>
      <c r="JH237">
        <v>439.686</v>
      </c>
      <c r="JI237">
        <v>25.0001</v>
      </c>
      <c r="JJ237">
        <v>26.5003</v>
      </c>
      <c r="JK237">
        <v>30.0002</v>
      </c>
      <c r="JL237">
        <v>26.4637</v>
      </c>
      <c r="JM237">
        <v>26.4046</v>
      </c>
      <c r="JN237">
        <v>23.4736</v>
      </c>
      <c r="JO237">
        <v>31.3445</v>
      </c>
      <c r="JP237">
        <v>59.3567</v>
      </c>
      <c r="JQ237">
        <v>25</v>
      </c>
      <c r="JR237">
        <v>493.418</v>
      </c>
      <c r="JS237">
        <v>17.1832</v>
      </c>
      <c r="JT237">
        <v>100.585</v>
      </c>
      <c r="JU237">
        <v>100.668</v>
      </c>
    </row>
    <row r="238" spans="1:281">
      <c r="A238">
        <v>222</v>
      </c>
      <c r="B238">
        <v>1659118512</v>
      </c>
      <c r="C238">
        <v>6153.900000095367</v>
      </c>
      <c r="D238" t="s">
        <v>869</v>
      </c>
      <c r="E238" t="s">
        <v>870</v>
      </c>
      <c r="F238">
        <v>5</v>
      </c>
      <c r="G238" t="s">
        <v>812</v>
      </c>
      <c r="H238" t="s">
        <v>416</v>
      </c>
      <c r="I238">
        <v>1659118504.5</v>
      </c>
      <c r="J238">
        <f>(K238)/1000</f>
        <v>0</v>
      </c>
      <c r="K238">
        <f>IF(CZ238, AN238, AH238)</f>
        <v>0</v>
      </c>
      <c r="L238">
        <f>IF(CZ238, AI238, AG238)</f>
        <v>0</v>
      </c>
      <c r="M238">
        <f>DB238 - IF(AU238&gt;1, L238*CV238*100.0/(AW238*DP238), 0)</f>
        <v>0</v>
      </c>
      <c r="N238">
        <f>((T238-J238/2)*M238-L238)/(T238+J238/2)</f>
        <v>0</v>
      </c>
      <c r="O238">
        <f>N238*(DI238+DJ238)/1000.0</f>
        <v>0</v>
      </c>
      <c r="P238">
        <f>(DB238 - IF(AU238&gt;1, L238*CV238*100.0/(AW238*DP238), 0))*(DI238+DJ238)/1000.0</f>
        <v>0</v>
      </c>
      <c r="Q238">
        <f>2.0/((1/S238-1/R238)+SIGN(S238)*SQRT((1/S238-1/R238)*(1/S238-1/R238) + 4*CW238/((CW238+1)*(CW238+1))*(2*1/S238*1/R238-1/R238*1/R238)))</f>
        <v>0</v>
      </c>
      <c r="R238">
        <f>IF(LEFT(CX238,1)&lt;&gt;"0",IF(LEFT(CX238,1)="1",3.0,CY238),$D$5+$E$5*(DP238*DI238/($K$5*1000))+$F$5*(DP238*DI238/($K$5*1000))*MAX(MIN(CV238,$J$5),$I$5)*MAX(MIN(CV238,$J$5),$I$5)+$G$5*MAX(MIN(CV238,$J$5),$I$5)*(DP238*DI238/($K$5*1000))+$H$5*(DP238*DI238/($K$5*1000))*(DP238*DI238/($K$5*1000)))</f>
        <v>0</v>
      </c>
      <c r="S238">
        <f>J238*(1000-(1000*0.61365*exp(17.502*W238/(240.97+W238))/(DI238+DJ238)+DD238)/2)/(1000*0.61365*exp(17.502*W238/(240.97+W238))/(DI238+DJ238)-DD238)</f>
        <v>0</v>
      </c>
      <c r="T238">
        <f>1/((CW238+1)/(Q238/1.6)+1/(R238/1.37)) + CW238/((CW238+1)/(Q238/1.6) + CW238/(R238/1.37))</f>
        <v>0</v>
      </c>
      <c r="U238">
        <f>(CR238*CU238)</f>
        <v>0</v>
      </c>
      <c r="V238">
        <f>(DK238+(U238+2*0.95*5.67E-8*(((DK238+$B$7)+273)^4-(DK238+273)^4)-44100*J238)/(1.84*29.3*R238+8*0.95*5.67E-8*(DK238+273)^3))</f>
        <v>0</v>
      </c>
      <c r="W238">
        <f>($C$7*DL238+$D$7*DM238+$E$7*V238)</f>
        <v>0</v>
      </c>
      <c r="X238">
        <f>0.61365*exp(17.502*W238/(240.97+W238))</f>
        <v>0</v>
      </c>
      <c r="Y238">
        <f>(Z238/AA238*100)</f>
        <v>0</v>
      </c>
      <c r="Z238">
        <f>DD238*(DI238+DJ238)/1000</f>
        <v>0</v>
      </c>
      <c r="AA238">
        <f>0.61365*exp(17.502*DK238/(240.97+DK238))</f>
        <v>0</v>
      </c>
      <c r="AB238">
        <f>(X238-DD238*(DI238+DJ238)/1000)</f>
        <v>0</v>
      </c>
      <c r="AC238">
        <f>(-J238*44100)</f>
        <v>0</v>
      </c>
      <c r="AD238">
        <f>2*29.3*R238*0.92*(DK238-W238)</f>
        <v>0</v>
      </c>
      <c r="AE238">
        <f>2*0.95*5.67E-8*(((DK238+$B$7)+273)^4-(W238+273)^4)</f>
        <v>0</v>
      </c>
      <c r="AF238">
        <f>U238+AE238+AC238+AD238</f>
        <v>0</v>
      </c>
      <c r="AG238">
        <f>DH238*AU238*(DC238-DB238*(1000-AU238*DE238)/(1000-AU238*DD238))/(100*CV238)</f>
        <v>0</v>
      </c>
      <c r="AH238">
        <f>1000*DH238*AU238*(DD238-DE238)/(100*CV238*(1000-AU238*DD238))</f>
        <v>0</v>
      </c>
      <c r="AI238">
        <f>(AJ238 - AK238 - DI238*1E3/(8.314*(DK238+273.15)) * AM238/DH238 * AL238) * DH238/(100*CV238) * (1000 - DE238)/1000</f>
        <v>0</v>
      </c>
      <c r="AJ238">
        <v>484.4026024416511</v>
      </c>
      <c r="AK238">
        <v>446.4004363636363</v>
      </c>
      <c r="AL238">
        <v>3.029151938420336</v>
      </c>
      <c r="AM238">
        <v>65.05149679079638</v>
      </c>
      <c r="AN238">
        <f>(AP238 - AO238 + DI238*1E3/(8.314*(DK238+273.15)) * AR238/DH238 * AQ238) * DH238/(100*CV238) * 1000/(1000 - AP238)</f>
        <v>0</v>
      </c>
      <c r="AO238">
        <v>17.25132280722904</v>
      </c>
      <c r="AP238">
        <v>23.55209636363636</v>
      </c>
      <c r="AQ238">
        <v>-0.000384200547583188</v>
      </c>
      <c r="AR238">
        <v>88.7385490388201</v>
      </c>
      <c r="AS238">
        <v>9</v>
      </c>
      <c r="AT238">
        <v>2</v>
      </c>
      <c r="AU238">
        <f>IF(AS238*$H$13&gt;=AW238,1.0,(AW238/(AW238-AS238*$H$13)))</f>
        <v>0</v>
      </c>
      <c r="AV238">
        <f>(AU238-1)*100</f>
        <v>0</v>
      </c>
      <c r="AW238">
        <f>MAX(0,($B$13+$C$13*DP238)/(1+$D$13*DP238)*DI238/(DK238+273)*$E$13)</f>
        <v>0</v>
      </c>
      <c r="AX238" t="s">
        <v>417</v>
      </c>
      <c r="AY238" t="s">
        <v>417</v>
      </c>
      <c r="AZ238">
        <v>0</v>
      </c>
      <c r="BA238">
        <v>0</v>
      </c>
      <c r="BB238">
        <f>1-AZ238/BA238</f>
        <v>0</v>
      </c>
      <c r="BC238">
        <v>0</v>
      </c>
      <c r="BD238" t="s">
        <v>417</v>
      </c>
      <c r="BE238" t="s">
        <v>417</v>
      </c>
      <c r="BF238">
        <v>0</v>
      </c>
      <c r="BG238">
        <v>0</v>
      </c>
      <c r="BH238">
        <f>1-BF238/BG238</f>
        <v>0</v>
      </c>
      <c r="BI238">
        <v>0.5</v>
      </c>
      <c r="BJ238">
        <f>CS238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417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f>$B$11*DQ238+$C$11*DR238+$F$11*EC238*(1-EF238)</f>
        <v>0</v>
      </c>
      <c r="CS238">
        <f>CR238*CT238</f>
        <v>0</v>
      </c>
      <c r="CT238">
        <f>($B$11*$D$9+$C$11*$D$9+$F$11*((EP238+EH238)/MAX(EP238+EH238+EQ238, 0.1)*$I$9+EQ238/MAX(EP238+EH238+EQ238, 0.1)*$J$9))/($B$11+$C$11+$F$11)</f>
        <v>0</v>
      </c>
      <c r="CU238">
        <f>($B$11*$K$9+$C$11*$K$9+$F$11*((EP238+EH238)/MAX(EP238+EH238+EQ238, 0.1)*$P$9+EQ238/MAX(EP238+EH238+EQ238, 0.1)*$Q$9))/($B$11+$C$11+$F$11)</f>
        <v>0</v>
      </c>
      <c r="CV238">
        <v>6</v>
      </c>
      <c r="CW238">
        <v>0.5</v>
      </c>
      <c r="CX238" t="s">
        <v>418</v>
      </c>
      <c r="CY238">
        <v>2</v>
      </c>
      <c r="CZ238" t="b">
        <v>1</v>
      </c>
      <c r="DA238">
        <v>1659118504.5</v>
      </c>
      <c r="DB238">
        <v>416.8102592592592</v>
      </c>
      <c r="DC238">
        <v>460.6557777777778</v>
      </c>
      <c r="DD238">
        <v>23.54691851851852</v>
      </c>
      <c r="DE238">
        <v>17.27364074074074</v>
      </c>
      <c r="DF238">
        <v>419.3683333333333</v>
      </c>
      <c r="DG238">
        <v>23.62517037037037</v>
      </c>
      <c r="DH238">
        <v>500.0525925925926</v>
      </c>
      <c r="DI238">
        <v>90.68757777777776</v>
      </c>
      <c r="DJ238">
        <v>0.09996086666666669</v>
      </c>
      <c r="DK238">
        <v>27.22362592592593</v>
      </c>
      <c r="DL238">
        <v>27.19197777777778</v>
      </c>
      <c r="DM238">
        <v>999.9000000000001</v>
      </c>
      <c r="DN238">
        <v>0</v>
      </c>
      <c r="DO238">
        <v>0</v>
      </c>
      <c r="DP238">
        <v>10008.34259259259</v>
      </c>
      <c r="DQ238">
        <v>0</v>
      </c>
      <c r="DR238">
        <v>8.410522592592592</v>
      </c>
      <c r="DS238">
        <v>-43.84548888888889</v>
      </c>
      <c r="DT238">
        <v>426.8615925925926</v>
      </c>
      <c r="DU238">
        <v>468.7525185185186</v>
      </c>
      <c r="DV238">
        <v>6.27327925925926</v>
      </c>
      <c r="DW238">
        <v>460.6557777777778</v>
      </c>
      <c r="DX238">
        <v>17.27364074074074</v>
      </c>
      <c r="DY238">
        <v>2.135413703703704</v>
      </c>
      <c r="DZ238">
        <v>1.566504814814815</v>
      </c>
      <c r="EA238">
        <v>18.48581851851852</v>
      </c>
      <c r="EB238">
        <v>13.63319259259259</v>
      </c>
      <c r="EC238">
        <v>1999.982592592593</v>
      </c>
      <c r="ED238">
        <v>0.9800049999999998</v>
      </c>
      <c r="EE238">
        <v>0.0199947</v>
      </c>
      <c r="EF238">
        <v>0</v>
      </c>
      <c r="EG238">
        <v>690.6554444444446</v>
      </c>
      <c r="EH238">
        <v>5.00097</v>
      </c>
      <c r="EI238">
        <v>13822.22222222222</v>
      </c>
      <c r="EJ238">
        <v>16707.44814814815</v>
      </c>
      <c r="EK238">
        <v>38.69166666666666</v>
      </c>
      <c r="EL238">
        <v>39.25</v>
      </c>
      <c r="EM238">
        <v>38.63418518518519</v>
      </c>
      <c r="EN238">
        <v>39</v>
      </c>
      <c r="EO238">
        <v>39.312</v>
      </c>
      <c r="EP238">
        <v>1955.092592592592</v>
      </c>
      <c r="EQ238">
        <v>39.89000000000001</v>
      </c>
      <c r="ER238">
        <v>0</v>
      </c>
      <c r="ES238">
        <v>1659118512.2</v>
      </c>
      <c r="ET238">
        <v>0</v>
      </c>
      <c r="EU238">
        <v>690.6394</v>
      </c>
      <c r="EV238">
        <v>0.7466153769018865</v>
      </c>
      <c r="EW238">
        <v>43.54615386020849</v>
      </c>
      <c r="EX238">
        <v>13822.528</v>
      </c>
      <c r="EY238">
        <v>15</v>
      </c>
      <c r="EZ238">
        <v>0</v>
      </c>
      <c r="FA238" t="s">
        <v>419</v>
      </c>
      <c r="FB238">
        <v>1658962562</v>
      </c>
      <c r="FC238">
        <v>1658962559</v>
      </c>
      <c r="FD238">
        <v>0</v>
      </c>
      <c r="FE238">
        <v>0.025</v>
      </c>
      <c r="FF238">
        <v>-0.013</v>
      </c>
      <c r="FG238">
        <v>-1.97</v>
      </c>
      <c r="FH238">
        <v>-0.111</v>
      </c>
      <c r="FI238">
        <v>420</v>
      </c>
      <c r="FJ238">
        <v>18</v>
      </c>
      <c r="FK238">
        <v>0.6899999999999999</v>
      </c>
      <c r="FL238">
        <v>0.5</v>
      </c>
      <c r="FM238">
        <v>-40.4499725</v>
      </c>
      <c r="FN238">
        <v>-65.16305628517814</v>
      </c>
      <c r="FO238">
        <v>6.458614527473655</v>
      </c>
      <c r="FP238">
        <v>0</v>
      </c>
      <c r="FQ238">
        <v>690.7064705882354</v>
      </c>
      <c r="FR238">
        <v>-0.4228265885630935</v>
      </c>
      <c r="FS238">
        <v>0.2461961479239583</v>
      </c>
      <c r="FT238">
        <v>1</v>
      </c>
      <c r="FU238">
        <v>6.26708275</v>
      </c>
      <c r="FV238">
        <v>0.2095626641651075</v>
      </c>
      <c r="FW238">
        <v>0.02557595530840439</v>
      </c>
      <c r="FX238">
        <v>0</v>
      </c>
      <c r="FY238">
        <v>1</v>
      </c>
      <c r="FZ238">
        <v>3</v>
      </c>
      <c r="GA238" t="s">
        <v>426</v>
      </c>
      <c r="GB238">
        <v>2.98322</v>
      </c>
      <c r="GC238">
        <v>2.7157</v>
      </c>
      <c r="GD238">
        <v>0.098091</v>
      </c>
      <c r="GE238">
        <v>0.104516</v>
      </c>
      <c r="GF238">
        <v>0.106373</v>
      </c>
      <c r="GG238">
        <v>0.08381470000000001</v>
      </c>
      <c r="GH238">
        <v>28547.7</v>
      </c>
      <c r="GI238">
        <v>28481.9</v>
      </c>
      <c r="GJ238">
        <v>29417.6</v>
      </c>
      <c r="GK238">
        <v>29414.8</v>
      </c>
      <c r="GL238">
        <v>34812.8</v>
      </c>
      <c r="GM238">
        <v>35829</v>
      </c>
      <c r="GN238">
        <v>41427.6</v>
      </c>
      <c r="GO238">
        <v>41914.7</v>
      </c>
      <c r="GP238">
        <v>1.92795</v>
      </c>
      <c r="GQ238">
        <v>1.90275</v>
      </c>
      <c r="GR238">
        <v>0.110529</v>
      </c>
      <c r="GS238">
        <v>0</v>
      </c>
      <c r="GT238">
        <v>25.368</v>
      </c>
      <c r="GU238">
        <v>999.9</v>
      </c>
      <c r="GV238">
        <v>49.7</v>
      </c>
      <c r="GW238">
        <v>31.3</v>
      </c>
      <c r="GX238">
        <v>25.15</v>
      </c>
      <c r="GY238">
        <v>63.4794</v>
      </c>
      <c r="GZ238">
        <v>34.2548</v>
      </c>
      <c r="HA238">
        <v>1</v>
      </c>
      <c r="HB238">
        <v>-0.0669207</v>
      </c>
      <c r="HC238">
        <v>0.360866</v>
      </c>
      <c r="HD238">
        <v>20.3304</v>
      </c>
      <c r="HE238">
        <v>5.21609</v>
      </c>
      <c r="HF238">
        <v>12.0099</v>
      </c>
      <c r="HG238">
        <v>4.9888</v>
      </c>
      <c r="HH238">
        <v>3.28838</v>
      </c>
      <c r="HI238">
        <v>9999</v>
      </c>
      <c r="HJ238">
        <v>9999</v>
      </c>
      <c r="HK238">
        <v>9999</v>
      </c>
      <c r="HL238">
        <v>174</v>
      </c>
      <c r="HM238">
        <v>1.86783</v>
      </c>
      <c r="HN238">
        <v>1.86686</v>
      </c>
      <c r="HO238">
        <v>1.8663</v>
      </c>
      <c r="HP238">
        <v>1.86618</v>
      </c>
      <c r="HQ238">
        <v>1.86805</v>
      </c>
      <c r="HR238">
        <v>1.87053</v>
      </c>
      <c r="HS238">
        <v>1.86919</v>
      </c>
      <c r="HT238">
        <v>1.87057</v>
      </c>
      <c r="HU238">
        <v>0</v>
      </c>
      <c r="HV238">
        <v>0</v>
      </c>
      <c r="HW238">
        <v>0</v>
      </c>
      <c r="HX238">
        <v>0</v>
      </c>
      <c r="HY238" t="s">
        <v>421</v>
      </c>
      <c r="HZ238" t="s">
        <v>422</v>
      </c>
      <c r="IA238" t="s">
        <v>423</v>
      </c>
      <c r="IB238" t="s">
        <v>423</v>
      </c>
      <c r="IC238" t="s">
        <v>423</v>
      </c>
      <c r="ID238" t="s">
        <v>423</v>
      </c>
      <c r="IE238">
        <v>0</v>
      </c>
      <c r="IF238">
        <v>100</v>
      </c>
      <c r="IG238">
        <v>100</v>
      </c>
      <c r="IH238">
        <v>-2.601</v>
      </c>
      <c r="II238">
        <v>-0.07820000000000001</v>
      </c>
      <c r="IJ238">
        <v>-1.577111384215205</v>
      </c>
      <c r="IK238">
        <v>-0.002609718516926934</v>
      </c>
      <c r="IL238">
        <v>7.477057286243006E-07</v>
      </c>
      <c r="IM238">
        <v>-2.446628426827821E-10</v>
      </c>
      <c r="IN238">
        <v>-0.2036813970316619</v>
      </c>
      <c r="IO238">
        <v>-0.007460779758470672</v>
      </c>
      <c r="IP238">
        <v>0.0009378809001863145</v>
      </c>
      <c r="IQ238">
        <v>-1.681860573090938E-05</v>
      </c>
      <c r="IR238">
        <v>18</v>
      </c>
      <c r="IS238">
        <v>2242</v>
      </c>
      <c r="IT238">
        <v>1</v>
      </c>
      <c r="IU238">
        <v>24</v>
      </c>
      <c r="IV238">
        <v>2599.2</v>
      </c>
      <c r="IW238">
        <v>2599.2</v>
      </c>
      <c r="IX238">
        <v>1.19995</v>
      </c>
      <c r="IY238">
        <v>2.22778</v>
      </c>
      <c r="IZ238">
        <v>1.39648</v>
      </c>
      <c r="JA238">
        <v>2.34131</v>
      </c>
      <c r="JB238">
        <v>1.49536</v>
      </c>
      <c r="JC238">
        <v>2.3645</v>
      </c>
      <c r="JD238">
        <v>37.9164</v>
      </c>
      <c r="JE238">
        <v>23.9649</v>
      </c>
      <c r="JF238">
        <v>18</v>
      </c>
      <c r="JG238">
        <v>499.709</v>
      </c>
      <c r="JH238">
        <v>439.788</v>
      </c>
      <c r="JI238">
        <v>25.0001</v>
      </c>
      <c r="JJ238">
        <v>26.5003</v>
      </c>
      <c r="JK238">
        <v>30.0001</v>
      </c>
      <c r="JL238">
        <v>26.466</v>
      </c>
      <c r="JM238">
        <v>26.4059</v>
      </c>
      <c r="JN238">
        <v>24.0799</v>
      </c>
      <c r="JO238">
        <v>31.6287</v>
      </c>
      <c r="JP238">
        <v>58.9705</v>
      </c>
      <c r="JQ238">
        <v>25</v>
      </c>
      <c r="JR238">
        <v>506.777</v>
      </c>
      <c r="JS238">
        <v>17.1555</v>
      </c>
      <c r="JT238">
        <v>100.585</v>
      </c>
      <c r="JU238">
        <v>100.667</v>
      </c>
    </row>
    <row r="239" spans="1:281">
      <c r="A239">
        <v>223</v>
      </c>
      <c r="B239">
        <v>1659118517</v>
      </c>
      <c r="C239">
        <v>6158.900000095367</v>
      </c>
      <c r="D239" t="s">
        <v>871</v>
      </c>
      <c r="E239" t="s">
        <v>872</v>
      </c>
      <c r="F239">
        <v>5</v>
      </c>
      <c r="G239" t="s">
        <v>812</v>
      </c>
      <c r="H239" t="s">
        <v>416</v>
      </c>
      <c r="I239">
        <v>1659118509.214286</v>
      </c>
      <c r="J239">
        <f>(K239)/1000</f>
        <v>0</v>
      </c>
      <c r="K239">
        <f>IF(CZ239, AN239, AH239)</f>
        <v>0</v>
      </c>
      <c r="L239">
        <f>IF(CZ239, AI239, AG239)</f>
        <v>0</v>
      </c>
      <c r="M239">
        <f>DB239 - IF(AU239&gt;1, L239*CV239*100.0/(AW239*DP239), 0)</f>
        <v>0</v>
      </c>
      <c r="N239">
        <f>((T239-J239/2)*M239-L239)/(T239+J239/2)</f>
        <v>0</v>
      </c>
      <c r="O239">
        <f>N239*(DI239+DJ239)/1000.0</f>
        <v>0</v>
      </c>
      <c r="P239">
        <f>(DB239 - IF(AU239&gt;1, L239*CV239*100.0/(AW239*DP239), 0))*(DI239+DJ239)/1000.0</f>
        <v>0</v>
      </c>
      <c r="Q239">
        <f>2.0/((1/S239-1/R239)+SIGN(S239)*SQRT((1/S239-1/R239)*(1/S239-1/R239) + 4*CW239/((CW239+1)*(CW239+1))*(2*1/S239*1/R239-1/R239*1/R239)))</f>
        <v>0</v>
      </c>
      <c r="R239">
        <f>IF(LEFT(CX239,1)&lt;&gt;"0",IF(LEFT(CX239,1)="1",3.0,CY239),$D$5+$E$5*(DP239*DI239/($K$5*1000))+$F$5*(DP239*DI239/($K$5*1000))*MAX(MIN(CV239,$J$5),$I$5)*MAX(MIN(CV239,$J$5),$I$5)+$G$5*MAX(MIN(CV239,$J$5),$I$5)*(DP239*DI239/($K$5*1000))+$H$5*(DP239*DI239/($K$5*1000))*(DP239*DI239/($K$5*1000)))</f>
        <v>0</v>
      </c>
      <c r="S239">
        <f>J239*(1000-(1000*0.61365*exp(17.502*W239/(240.97+W239))/(DI239+DJ239)+DD239)/2)/(1000*0.61365*exp(17.502*W239/(240.97+W239))/(DI239+DJ239)-DD239)</f>
        <v>0</v>
      </c>
      <c r="T239">
        <f>1/((CW239+1)/(Q239/1.6)+1/(R239/1.37)) + CW239/((CW239+1)/(Q239/1.6) + CW239/(R239/1.37))</f>
        <v>0</v>
      </c>
      <c r="U239">
        <f>(CR239*CU239)</f>
        <v>0</v>
      </c>
      <c r="V239">
        <f>(DK239+(U239+2*0.95*5.67E-8*(((DK239+$B$7)+273)^4-(DK239+273)^4)-44100*J239)/(1.84*29.3*R239+8*0.95*5.67E-8*(DK239+273)^3))</f>
        <v>0</v>
      </c>
      <c r="W239">
        <f>($C$7*DL239+$D$7*DM239+$E$7*V239)</f>
        <v>0</v>
      </c>
      <c r="X239">
        <f>0.61365*exp(17.502*W239/(240.97+W239))</f>
        <v>0</v>
      </c>
      <c r="Y239">
        <f>(Z239/AA239*100)</f>
        <v>0</v>
      </c>
      <c r="Z239">
        <f>DD239*(DI239+DJ239)/1000</f>
        <v>0</v>
      </c>
      <c r="AA239">
        <f>0.61365*exp(17.502*DK239/(240.97+DK239))</f>
        <v>0</v>
      </c>
      <c r="AB239">
        <f>(X239-DD239*(DI239+DJ239)/1000)</f>
        <v>0</v>
      </c>
      <c r="AC239">
        <f>(-J239*44100)</f>
        <v>0</v>
      </c>
      <c r="AD239">
        <f>2*29.3*R239*0.92*(DK239-W239)</f>
        <v>0</v>
      </c>
      <c r="AE239">
        <f>2*0.95*5.67E-8*(((DK239+$B$7)+273)^4-(W239+273)^4)</f>
        <v>0</v>
      </c>
      <c r="AF239">
        <f>U239+AE239+AC239+AD239</f>
        <v>0</v>
      </c>
      <c r="AG239">
        <f>DH239*AU239*(DC239-DB239*(1000-AU239*DE239)/(1000-AU239*DD239))/(100*CV239)</f>
        <v>0</v>
      </c>
      <c r="AH239">
        <f>1000*DH239*AU239*(DD239-DE239)/(100*CV239*(1000-AU239*DD239))</f>
        <v>0</v>
      </c>
      <c r="AI239">
        <f>(AJ239 - AK239 - DI239*1E3/(8.314*(DK239+273.15)) * AM239/DH239 * AL239) * DH239/(100*CV239) * (1000 - DE239)/1000</f>
        <v>0</v>
      </c>
      <c r="AJ239">
        <v>501.4458443005234</v>
      </c>
      <c r="AK239">
        <v>462.155387878788</v>
      </c>
      <c r="AL239">
        <v>3.169480038364874</v>
      </c>
      <c r="AM239">
        <v>65.05149679079638</v>
      </c>
      <c r="AN239">
        <f>(AP239 - AO239 + DI239*1E3/(8.314*(DK239+273.15)) * AR239/DH239 * AQ239) * DH239/(100*CV239) * 1000/(1000 - AP239)</f>
        <v>0</v>
      </c>
      <c r="AO239">
        <v>17.24484146974831</v>
      </c>
      <c r="AP239">
        <v>23.55424363636363</v>
      </c>
      <c r="AQ239">
        <v>0.0001514853681324887</v>
      </c>
      <c r="AR239">
        <v>88.7385490388201</v>
      </c>
      <c r="AS239">
        <v>9</v>
      </c>
      <c r="AT239">
        <v>2</v>
      </c>
      <c r="AU239">
        <f>IF(AS239*$H$13&gt;=AW239,1.0,(AW239/(AW239-AS239*$H$13)))</f>
        <v>0</v>
      </c>
      <c r="AV239">
        <f>(AU239-1)*100</f>
        <v>0</v>
      </c>
      <c r="AW239">
        <f>MAX(0,($B$13+$C$13*DP239)/(1+$D$13*DP239)*DI239/(DK239+273)*$E$13)</f>
        <v>0</v>
      </c>
      <c r="AX239" t="s">
        <v>417</v>
      </c>
      <c r="AY239" t="s">
        <v>417</v>
      </c>
      <c r="AZ239">
        <v>0</v>
      </c>
      <c r="BA239">
        <v>0</v>
      </c>
      <c r="BB239">
        <f>1-AZ239/BA239</f>
        <v>0</v>
      </c>
      <c r="BC239">
        <v>0</v>
      </c>
      <c r="BD239" t="s">
        <v>417</v>
      </c>
      <c r="BE239" t="s">
        <v>417</v>
      </c>
      <c r="BF239">
        <v>0</v>
      </c>
      <c r="BG239">
        <v>0</v>
      </c>
      <c r="BH239">
        <f>1-BF239/BG239</f>
        <v>0</v>
      </c>
      <c r="BI239">
        <v>0.5</v>
      </c>
      <c r="BJ239">
        <f>CS239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417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f>$B$11*DQ239+$C$11*DR239+$F$11*EC239*(1-EF239)</f>
        <v>0</v>
      </c>
      <c r="CS239">
        <f>CR239*CT239</f>
        <v>0</v>
      </c>
      <c r="CT239">
        <f>($B$11*$D$9+$C$11*$D$9+$F$11*((EP239+EH239)/MAX(EP239+EH239+EQ239, 0.1)*$I$9+EQ239/MAX(EP239+EH239+EQ239, 0.1)*$J$9))/($B$11+$C$11+$F$11)</f>
        <v>0</v>
      </c>
      <c r="CU239">
        <f>($B$11*$K$9+$C$11*$K$9+$F$11*((EP239+EH239)/MAX(EP239+EH239+EQ239, 0.1)*$P$9+EQ239/MAX(EP239+EH239+EQ239, 0.1)*$Q$9))/($B$11+$C$11+$F$11)</f>
        <v>0</v>
      </c>
      <c r="CV239">
        <v>6</v>
      </c>
      <c r="CW239">
        <v>0.5</v>
      </c>
      <c r="CX239" t="s">
        <v>418</v>
      </c>
      <c r="CY239">
        <v>2</v>
      </c>
      <c r="CZ239" t="b">
        <v>1</v>
      </c>
      <c r="DA239">
        <v>1659118509.214286</v>
      </c>
      <c r="DB239">
        <v>429.5630714285713</v>
      </c>
      <c r="DC239">
        <v>476.3914642857143</v>
      </c>
      <c r="DD239">
        <v>23.55361785714286</v>
      </c>
      <c r="DE239">
        <v>17.25596785714286</v>
      </c>
      <c r="DF239">
        <v>432.1480357142858</v>
      </c>
      <c r="DG239">
        <v>23.63181071428571</v>
      </c>
      <c r="DH239">
        <v>500.0618571428571</v>
      </c>
      <c r="DI239">
        <v>90.68704999999999</v>
      </c>
      <c r="DJ239">
        <v>0.1000303607142857</v>
      </c>
      <c r="DK239">
        <v>27.22124642857143</v>
      </c>
      <c r="DL239">
        <v>27.18616071428572</v>
      </c>
      <c r="DM239">
        <v>999.9000000000002</v>
      </c>
      <c r="DN239">
        <v>0</v>
      </c>
      <c r="DO239">
        <v>0</v>
      </c>
      <c r="DP239">
        <v>9996.337499999998</v>
      </c>
      <c r="DQ239">
        <v>0</v>
      </c>
      <c r="DR239">
        <v>8.407796428571428</v>
      </c>
      <c r="DS239">
        <v>-46.82844642857143</v>
      </c>
      <c r="DT239">
        <v>439.9248571428571</v>
      </c>
      <c r="DU239">
        <v>484.7560357142857</v>
      </c>
      <c r="DV239">
        <v>6.297656428571429</v>
      </c>
      <c r="DW239">
        <v>476.3914642857143</v>
      </c>
      <c r="DX239">
        <v>17.25596785714286</v>
      </c>
      <c r="DY239">
        <v>2.136008214285714</v>
      </c>
      <c r="DZ239">
        <v>1.5648925</v>
      </c>
      <c r="EA239">
        <v>18.49026785714286</v>
      </c>
      <c r="EB239">
        <v>13.61735714285714</v>
      </c>
      <c r="EC239">
        <v>1999.976071428572</v>
      </c>
      <c r="ED239">
        <v>0.9800049999999997</v>
      </c>
      <c r="EE239">
        <v>0.0199947</v>
      </c>
      <c r="EF239">
        <v>0</v>
      </c>
      <c r="EG239">
        <v>690.8983214285714</v>
      </c>
      <c r="EH239">
        <v>5.00097</v>
      </c>
      <c r="EI239">
        <v>13827.03928571429</v>
      </c>
      <c r="EJ239">
        <v>16707.39642857143</v>
      </c>
      <c r="EK239">
        <v>38.70724999999999</v>
      </c>
      <c r="EL239">
        <v>39.25</v>
      </c>
      <c r="EM239">
        <v>38.63385714285715</v>
      </c>
      <c r="EN239">
        <v>39</v>
      </c>
      <c r="EO239">
        <v>39.312</v>
      </c>
      <c r="EP239">
        <v>1955.086071428572</v>
      </c>
      <c r="EQ239">
        <v>39.89000000000001</v>
      </c>
      <c r="ER239">
        <v>0</v>
      </c>
      <c r="ES239">
        <v>1659118517</v>
      </c>
      <c r="ET239">
        <v>0</v>
      </c>
      <c r="EU239">
        <v>690.9032400000001</v>
      </c>
      <c r="EV239">
        <v>4.091846155799958</v>
      </c>
      <c r="EW239">
        <v>91.66153829985682</v>
      </c>
      <c r="EX239">
        <v>13827.796</v>
      </c>
      <c r="EY239">
        <v>15</v>
      </c>
      <c r="EZ239">
        <v>0</v>
      </c>
      <c r="FA239" t="s">
        <v>419</v>
      </c>
      <c r="FB239">
        <v>1658962562</v>
      </c>
      <c r="FC239">
        <v>1658962559</v>
      </c>
      <c r="FD239">
        <v>0</v>
      </c>
      <c r="FE239">
        <v>0.025</v>
      </c>
      <c r="FF239">
        <v>-0.013</v>
      </c>
      <c r="FG239">
        <v>-1.97</v>
      </c>
      <c r="FH239">
        <v>-0.111</v>
      </c>
      <c r="FI239">
        <v>420</v>
      </c>
      <c r="FJ239">
        <v>18</v>
      </c>
      <c r="FK239">
        <v>0.6899999999999999</v>
      </c>
      <c r="FL239">
        <v>0.5</v>
      </c>
      <c r="FM239">
        <v>-44.35898780487805</v>
      </c>
      <c r="FN239">
        <v>-42.39159930313591</v>
      </c>
      <c r="FO239">
        <v>4.337148256417338</v>
      </c>
      <c r="FP239">
        <v>0</v>
      </c>
      <c r="FQ239">
        <v>690.7591176470587</v>
      </c>
      <c r="FR239">
        <v>1.969992354889542</v>
      </c>
      <c r="FS239">
        <v>0.3406626556913648</v>
      </c>
      <c r="FT239">
        <v>0</v>
      </c>
      <c r="FU239">
        <v>6.280333902439024</v>
      </c>
      <c r="FV239">
        <v>0.3077358188153441</v>
      </c>
      <c r="FW239">
        <v>0.03147236091945026</v>
      </c>
      <c r="FX239">
        <v>0</v>
      </c>
      <c r="FY239">
        <v>0</v>
      </c>
      <c r="FZ239">
        <v>3</v>
      </c>
      <c r="GA239" t="s">
        <v>462</v>
      </c>
      <c r="GB239">
        <v>2.98316</v>
      </c>
      <c r="GC239">
        <v>2.71546</v>
      </c>
      <c r="GD239">
        <v>0.100665</v>
      </c>
      <c r="GE239">
        <v>0.107145</v>
      </c>
      <c r="GF239">
        <v>0.10637</v>
      </c>
      <c r="GG239">
        <v>0.0835859</v>
      </c>
      <c r="GH239">
        <v>28466.7</v>
      </c>
      <c r="GI239">
        <v>28398.4</v>
      </c>
      <c r="GJ239">
        <v>29418.2</v>
      </c>
      <c r="GK239">
        <v>29414.9</v>
      </c>
      <c r="GL239">
        <v>34813.4</v>
      </c>
      <c r="GM239">
        <v>35838.4</v>
      </c>
      <c r="GN239">
        <v>41428.1</v>
      </c>
      <c r="GO239">
        <v>41915.1</v>
      </c>
      <c r="GP239">
        <v>1.92808</v>
      </c>
      <c r="GQ239">
        <v>1.90213</v>
      </c>
      <c r="GR239">
        <v>0.111267</v>
      </c>
      <c r="GS239">
        <v>0</v>
      </c>
      <c r="GT239">
        <v>25.3663</v>
      </c>
      <c r="GU239">
        <v>999.9</v>
      </c>
      <c r="GV239">
        <v>49.6</v>
      </c>
      <c r="GW239">
        <v>31.3</v>
      </c>
      <c r="GX239">
        <v>25.0989</v>
      </c>
      <c r="GY239">
        <v>63.4894</v>
      </c>
      <c r="GZ239">
        <v>33.8341</v>
      </c>
      <c r="HA239">
        <v>1</v>
      </c>
      <c r="HB239">
        <v>-0.0666921</v>
      </c>
      <c r="HC239">
        <v>0.363072</v>
      </c>
      <c r="HD239">
        <v>20.3304</v>
      </c>
      <c r="HE239">
        <v>5.21609</v>
      </c>
      <c r="HF239">
        <v>12.0099</v>
      </c>
      <c r="HG239">
        <v>4.989</v>
      </c>
      <c r="HH239">
        <v>3.2885</v>
      </c>
      <c r="HI239">
        <v>9999</v>
      </c>
      <c r="HJ239">
        <v>9999</v>
      </c>
      <c r="HK239">
        <v>9999</v>
      </c>
      <c r="HL239">
        <v>174</v>
      </c>
      <c r="HM239">
        <v>1.86783</v>
      </c>
      <c r="HN239">
        <v>1.86687</v>
      </c>
      <c r="HO239">
        <v>1.8663</v>
      </c>
      <c r="HP239">
        <v>1.86617</v>
      </c>
      <c r="HQ239">
        <v>1.86805</v>
      </c>
      <c r="HR239">
        <v>1.87051</v>
      </c>
      <c r="HS239">
        <v>1.86919</v>
      </c>
      <c r="HT239">
        <v>1.87057</v>
      </c>
      <c r="HU239">
        <v>0</v>
      </c>
      <c r="HV239">
        <v>0</v>
      </c>
      <c r="HW239">
        <v>0</v>
      </c>
      <c r="HX239">
        <v>0</v>
      </c>
      <c r="HY239" t="s">
        <v>421</v>
      </c>
      <c r="HZ239" t="s">
        <v>422</v>
      </c>
      <c r="IA239" t="s">
        <v>423</v>
      </c>
      <c r="IB239" t="s">
        <v>423</v>
      </c>
      <c r="IC239" t="s">
        <v>423</v>
      </c>
      <c r="ID239" t="s">
        <v>423</v>
      </c>
      <c r="IE239">
        <v>0</v>
      </c>
      <c r="IF239">
        <v>100</v>
      </c>
      <c r="IG239">
        <v>100</v>
      </c>
      <c r="IH239">
        <v>-2.634</v>
      </c>
      <c r="II239">
        <v>-0.07820000000000001</v>
      </c>
      <c r="IJ239">
        <v>-1.577111384215205</v>
      </c>
      <c r="IK239">
        <v>-0.002609718516926934</v>
      </c>
      <c r="IL239">
        <v>7.477057286243006E-07</v>
      </c>
      <c r="IM239">
        <v>-2.446628426827821E-10</v>
      </c>
      <c r="IN239">
        <v>-0.2036813970316619</v>
      </c>
      <c r="IO239">
        <v>-0.007460779758470672</v>
      </c>
      <c r="IP239">
        <v>0.0009378809001863145</v>
      </c>
      <c r="IQ239">
        <v>-1.681860573090938E-05</v>
      </c>
      <c r="IR239">
        <v>18</v>
      </c>
      <c r="IS239">
        <v>2242</v>
      </c>
      <c r="IT239">
        <v>1</v>
      </c>
      <c r="IU239">
        <v>24</v>
      </c>
      <c r="IV239">
        <v>2599.2</v>
      </c>
      <c r="IW239">
        <v>2599.3</v>
      </c>
      <c r="IX239">
        <v>1.23047</v>
      </c>
      <c r="IY239">
        <v>2.23145</v>
      </c>
      <c r="IZ239">
        <v>1.39648</v>
      </c>
      <c r="JA239">
        <v>2.34009</v>
      </c>
      <c r="JB239">
        <v>1.49536</v>
      </c>
      <c r="JC239">
        <v>2.40601</v>
      </c>
      <c r="JD239">
        <v>37.9406</v>
      </c>
      <c r="JE239">
        <v>23.9912</v>
      </c>
      <c r="JF239">
        <v>18</v>
      </c>
      <c r="JG239">
        <v>499.788</v>
      </c>
      <c r="JH239">
        <v>439.41</v>
      </c>
      <c r="JI239">
        <v>25.0003</v>
      </c>
      <c r="JJ239">
        <v>26.502</v>
      </c>
      <c r="JK239">
        <v>30.0003</v>
      </c>
      <c r="JL239">
        <v>26.466</v>
      </c>
      <c r="JM239">
        <v>26.4059</v>
      </c>
      <c r="JN239">
        <v>24.745</v>
      </c>
      <c r="JO239">
        <v>31.6287</v>
      </c>
      <c r="JP239">
        <v>58.9705</v>
      </c>
      <c r="JQ239">
        <v>25</v>
      </c>
      <c r="JR239">
        <v>526.814</v>
      </c>
      <c r="JS239">
        <v>17.1471</v>
      </c>
      <c r="JT239">
        <v>100.587</v>
      </c>
      <c r="JU239">
        <v>100.668</v>
      </c>
    </row>
    <row r="240" spans="1:281">
      <c r="A240">
        <v>224</v>
      </c>
      <c r="B240">
        <v>1659118522</v>
      </c>
      <c r="C240">
        <v>6163.900000095367</v>
      </c>
      <c r="D240" t="s">
        <v>873</v>
      </c>
      <c r="E240" t="s">
        <v>874</v>
      </c>
      <c r="F240">
        <v>5</v>
      </c>
      <c r="G240" t="s">
        <v>812</v>
      </c>
      <c r="H240" t="s">
        <v>416</v>
      </c>
      <c r="I240">
        <v>1659118514.5</v>
      </c>
      <c r="J240">
        <f>(K240)/1000</f>
        <v>0</v>
      </c>
      <c r="K240">
        <f>IF(CZ240, AN240, AH240)</f>
        <v>0</v>
      </c>
      <c r="L240">
        <f>IF(CZ240, AI240, AG240)</f>
        <v>0</v>
      </c>
      <c r="M240">
        <f>DB240 - IF(AU240&gt;1, L240*CV240*100.0/(AW240*DP240), 0)</f>
        <v>0</v>
      </c>
      <c r="N240">
        <f>((T240-J240/2)*M240-L240)/(T240+J240/2)</f>
        <v>0</v>
      </c>
      <c r="O240">
        <f>N240*(DI240+DJ240)/1000.0</f>
        <v>0</v>
      </c>
      <c r="P240">
        <f>(DB240 - IF(AU240&gt;1, L240*CV240*100.0/(AW240*DP240), 0))*(DI240+DJ240)/1000.0</f>
        <v>0</v>
      </c>
      <c r="Q240">
        <f>2.0/((1/S240-1/R240)+SIGN(S240)*SQRT((1/S240-1/R240)*(1/S240-1/R240) + 4*CW240/((CW240+1)*(CW240+1))*(2*1/S240*1/R240-1/R240*1/R240)))</f>
        <v>0</v>
      </c>
      <c r="R240">
        <f>IF(LEFT(CX240,1)&lt;&gt;"0",IF(LEFT(CX240,1)="1",3.0,CY240),$D$5+$E$5*(DP240*DI240/($K$5*1000))+$F$5*(DP240*DI240/($K$5*1000))*MAX(MIN(CV240,$J$5),$I$5)*MAX(MIN(CV240,$J$5),$I$5)+$G$5*MAX(MIN(CV240,$J$5),$I$5)*(DP240*DI240/($K$5*1000))+$H$5*(DP240*DI240/($K$5*1000))*(DP240*DI240/($K$5*1000)))</f>
        <v>0</v>
      </c>
      <c r="S240">
        <f>J240*(1000-(1000*0.61365*exp(17.502*W240/(240.97+W240))/(DI240+DJ240)+DD240)/2)/(1000*0.61365*exp(17.502*W240/(240.97+W240))/(DI240+DJ240)-DD240)</f>
        <v>0</v>
      </c>
      <c r="T240">
        <f>1/((CW240+1)/(Q240/1.6)+1/(R240/1.37)) + CW240/((CW240+1)/(Q240/1.6) + CW240/(R240/1.37))</f>
        <v>0</v>
      </c>
      <c r="U240">
        <f>(CR240*CU240)</f>
        <v>0</v>
      </c>
      <c r="V240">
        <f>(DK240+(U240+2*0.95*5.67E-8*(((DK240+$B$7)+273)^4-(DK240+273)^4)-44100*J240)/(1.84*29.3*R240+8*0.95*5.67E-8*(DK240+273)^3))</f>
        <v>0</v>
      </c>
      <c r="W240">
        <f>($C$7*DL240+$D$7*DM240+$E$7*V240)</f>
        <v>0</v>
      </c>
      <c r="X240">
        <f>0.61365*exp(17.502*W240/(240.97+W240))</f>
        <v>0</v>
      </c>
      <c r="Y240">
        <f>(Z240/AA240*100)</f>
        <v>0</v>
      </c>
      <c r="Z240">
        <f>DD240*(DI240+DJ240)/1000</f>
        <v>0</v>
      </c>
      <c r="AA240">
        <f>0.61365*exp(17.502*DK240/(240.97+DK240))</f>
        <v>0</v>
      </c>
      <c r="AB240">
        <f>(X240-DD240*(DI240+DJ240)/1000)</f>
        <v>0</v>
      </c>
      <c r="AC240">
        <f>(-J240*44100)</f>
        <v>0</v>
      </c>
      <c r="AD240">
        <f>2*29.3*R240*0.92*(DK240-W240)</f>
        <v>0</v>
      </c>
      <c r="AE240">
        <f>2*0.95*5.67E-8*(((DK240+$B$7)+273)^4-(W240+273)^4)</f>
        <v>0</v>
      </c>
      <c r="AF240">
        <f>U240+AE240+AC240+AD240</f>
        <v>0</v>
      </c>
      <c r="AG240">
        <f>DH240*AU240*(DC240-DB240*(1000-AU240*DE240)/(1000-AU240*DD240))/(100*CV240)</f>
        <v>0</v>
      </c>
      <c r="AH240">
        <f>1000*DH240*AU240*(DD240-DE240)/(100*CV240*(1000-AU240*DD240))</f>
        <v>0</v>
      </c>
      <c r="AI240">
        <f>(AJ240 - AK240 - DI240*1E3/(8.314*(DK240+273.15)) * AM240/DH240 * AL240) * DH240/(100*CV240) * (1000 - DE240)/1000</f>
        <v>0</v>
      </c>
      <c r="AJ240">
        <v>518.599813783681</v>
      </c>
      <c r="AK240">
        <v>478.3466969696969</v>
      </c>
      <c r="AL240">
        <v>3.253523701954247</v>
      </c>
      <c r="AM240">
        <v>65.05149679079638</v>
      </c>
      <c r="AN240">
        <f>(AP240 - AO240 + DI240*1E3/(8.314*(DK240+273.15)) * AR240/DH240 * AQ240) * DH240/(100*CV240) * 1000/(1000 - AP240)</f>
        <v>0</v>
      </c>
      <c r="AO240">
        <v>17.14145707646025</v>
      </c>
      <c r="AP240">
        <v>23.52424</v>
      </c>
      <c r="AQ240">
        <v>-0.007183378991360435</v>
      </c>
      <c r="AR240">
        <v>88.7385490388201</v>
      </c>
      <c r="AS240">
        <v>9</v>
      </c>
      <c r="AT240">
        <v>2</v>
      </c>
      <c r="AU240">
        <f>IF(AS240*$H$13&gt;=AW240,1.0,(AW240/(AW240-AS240*$H$13)))</f>
        <v>0</v>
      </c>
      <c r="AV240">
        <f>(AU240-1)*100</f>
        <v>0</v>
      </c>
      <c r="AW240">
        <f>MAX(0,($B$13+$C$13*DP240)/(1+$D$13*DP240)*DI240/(DK240+273)*$E$13)</f>
        <v>0</v>
      </c>
      <c r="AX240" t="s">
        <v>417</v>
      </c>
      <c r="AY240" t="s">
        <v>417</v>
      </c>
      <c r="AZ240">
        <v>0</v>
      </c>
      <c r="BA240">
        <v>0</v>
      </c>
      <c r="BB240">
        <f>1-AZ240/BA240</f>
        <v>0</v>
      </c>
      <c r="BC240">
        <v>0</v>
      </c>
      <c r="BD240" t="s">
        <v>417</v>
      </c>
      <c r="BE240" t="s">
        <v>417</v>
      </c>
      <c r="BF240">
        <v>0</v>
      </c>
      <c r="BG240">
        <v>0</v>
      </c>
      <c r="BH240">
        <f>1-BF240/BG240</f>
        <v>0</v>
      </c>
      <c r="BI240">
        <v>0.5</v>
      </c>
      <c r="BJ240">
        <f>CS240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417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f>$B$11*DQ240+$C$11*DR240+$F$11*EC240*(1-EF240)</f>
        <v>0</v>
      </c>
      <c r="CS240">
        <f>CR240*CT240</f>
        <v>0</v>
      </c>
      <c r="CT240">
        <f>($B$11*$D$9+$C$11*$D$9+$F$11*((EP240+EH240)/MAX(EP240+EH240+EQ240, 0.1)*$I$9+EQ240/MAX(EP240+EH240+EQ240, 0.1)*$J$9))/($B$11+$C$11+$F$11)</f>
        <v>0</v>
      </c>
      <c r="CU240">
        <f>($B$11*$K$9+$C$11*$K$9+$F$11*((EP240+EH240)/MAX(EP240+EH240+EQ240, 0.1)*$P$9+EQ240/MAX(EP240+EH240+EQ240, 0.1)*$Q$9))/($B$11+$C$11+$F$11)</f>
        <v>0</v>
      </c>
      <c r="CV240">
        <v>6</v>
      </c>
      <c r="CW240">
        <v>0.5</v>
      </c>
      <c r="CX240" t="s">
        <v>418</v>
      </c>
      <c r="CY240">
        <v>2</v>
      </c>
      <c r="CZ240" t="b">
        <v>1</v>
      </c>
      <c r="DA240">
        <v>1659118514.5</v>
      </c>
      <c r="DB240">
        <v>445.2452592592593</v>
      </c>
      <c r="DC240">
        <v>494.1764074074073</v>
      </c>
      <c r="DD240">
        <v>23.54881111111111</v>
      </c>
      <c r="DE240">
        <v>17.20731481481481</v>
      </c>
      <c r="DF240">
        <v>447.863</v>
      </c>
      <c r="DG240">
        <v>23.62703333333334</v>
      </c>
      <c r="DH240">
        <v>500.0540740740741</v>
      </c>
      <c r="DI240">
        <v>90.68775925925927</v>
      </c>
      <c r="DJ240">
        <v>0.09998664074074075</v>
      </c>
      <c r="DK240">
        <v>27.21915555555556</v>
      </c>
      <c r="DL240">
        <v>27.18301111111111</v>
      </c>
      <c r="DM240">
        <v>999.9000000000001</v>
      </c>
      <c r="DN240">
        <v>0</v>
      </c>
      <c r="DO240">
        <v>0</v>
      </c>
      <c r="DP240">
        <v>9989.744444444443</v>
      </c>
      <c r="DQ240">
        <v>0</v>
      </c>
      <c r="DR240">
        <v>8.406724444444444</v>
      </c>
      <c r="DS240">
        <v>-48.9312</v>
      </c>
      <c r="DT240">
        <v>455.9829629629629</v>
      </c>
      <c r="DU240">
        <v>502.8280370370371</v>
      </c>
      <c r="DV240">
        <v>6.34150037037037</v>
      </c>
      <c r="DW240">
        <v>494.1764074074073</v>
      </c>
      <c r="DX240">
        <v>17.20731481481481</v>
      </c>
      <c r="DY240">
        <v>2.135587777777778</v>
      </c>
      <c r="DZ240">
        <v>1.560492592592593</v>
      </c>
      <c r="EA240">
        <v>18.48713333333333</v>
      </c>
      <c r="EB240">
        <v>13.57404814814815</v>
      </c>
      <c r="EC240">
        <v>1999.972222222222</v>
      </c>
      <c r="ED240">
        <v>0.9800049999999998</v>
      </c>
      <c r="EE240">
        <v>0.0199947</v>
      </c>
      <c r="EF240">
        <v>0</v>
      </c>
      <c r="EG240">
        <v>691.2425925925926</v>
      </c>
      <c r="EH240">
        <v>5.00097</v>
      </c>
      <c r="EI240">
        <v>13835.83703703704</v>
      </c>
      <c r="EJ240">
        <v>16707.36296296296</v>
      </c>
      <c r="EK240">
        <v>38.72433333333333</v>
      </c>
      <c r="EL240">
        <v>39.25</v>
      </c>
      <c r="EM240">
        <v>38.64337037037038</v>
      </c>
      <c r="EN240">
        <v>39</v>
      </c>
      <c r="EO240">
        <v>39.312</v>
      </c>
      <c r="EP240">
        <v>1955.082222222222</v>
      </c>
      <c r="EQ240">
        <v>39.89000000000001</v>
      </c>
      <c r="ER240">
        <v>0</v>
      </c>
      <c r="ES240">
        <v>1659118521.8</v>
      </c>
      <c r="ET240">
        <v>0</v>
      </c>
      <c r="EU240">
        <v>691.23052</v>
      </c>
      <c r="EV240">
        <v>5.256538475920105</v>
      </c>
      <c r="EW240">
        <v>117.9615386295501</v>
      </c>
      <c r="EX240">
        <v>13835.98</v>
      </c>
      <c r="EY240">
        <v>15</v>
      </c>
      <c r="EZ240">
        <v>0</v>
      </c>
      <c r="FA240" t="s">
        <v>419</v>
      </c>
      <c r="FB240">
        <v>1658962562</v>
      </c>
      <c r="FC240">
        <v>1658962559</v>
      </c>
      <c r="FD240">
        <v>0</v>
      </c>
      <c r="FE240">
        <v>0.025</v>
      </c>
      <c r="FF240">
        <v>-0.013</v>
      </c>
      <c r="FG240">
        <v>-1.97</v>
      </c>
      <c r="FH240">
        <v>-0.111</v>
      </c>
      <c r="FI240">
        <v>420</v>
      </c>
      <c r="FJ240">
        <v>18</v>
      </c>
      <c r="FK240">
        <v>0.6899999999999999</v>
      </c>
      <c r="FL240">
        <v>0.5</v>
      </c>
      <c r="FM240">
        <v>-47.34886585365854</v>
      </c>
      <c r="FN240">
        <v>-25.47576376306612</v>
      </c>
      <c r="FO240">
        <v>2.597495121581349</v>
      </c>
      <c r="FP240">
        <v>0</v>
      </c>
      <c r="FQ240">
        <v>691.0165588235294</v>
      </c>
      <c r="FR240">
        <v>4.415385795012527</v>
      </c>
      <c r="FS240">
        <v>0.4982627579415912</v>
      </c>
      <c r="FT240">
        <v>0</v>
      </c>
      <c r="FU240">
        <v>6.316669268292682</v>
      </c>
      <c r="FV240">
        <v>0.4621289895470422</v>
      </c>
      <c r="FW240">
        <v>0.04796781809333563</v>
      </c>
      <c r="FX240">
        <v>0</v>
      </c>
      <c r="FY240">
        <v>0</v>
      </c>
      <c r="FZ240">
        <v>3</v>
      </c>
      <c r="GA240" t="s">
        <v>462</v>
      </c>
      <c r="GB240">
        <v>2.98308</v>
      </c>
      <c r="GC240">
        <v>2.71542</v>
      </c>
      <c r="GD240">
        <v>0.103262</v>
      </c>
      <c r="GE240">
        <v>0.109737</v>
      </c>
      <c r="GF240">
        <v>0.106278</v>
      </c>
      <c r="GG240">
        <v>0.0834001</v>
      </c>
      <c r="GH240">
        <v>28383.9</v>
      </c>
      <c r="GI240">
        <v>28315.9</v>
      </c>
      <c r="GJ240">
        <v>29417.5</v>
      </c>
      <c r="GK240">
        <v>29414.8</v>
      </c>
      <c r="GL240">
        <v>34816.3</v>
      </c>
      <c r="GM240">
        <v>35845.9</v>
      </c>
      <c r="GN240">
        <v>41427.2</v>
      </c>
      <c r="GO240">
        <v>41915.1</v>
      </c>
      <c r="GP240">
        <v>1.92817</v>
      </c>
      <c r="GQ240">
        <v>1.90215</v>
      </c>
      <c r="GR240">
        <v>0.111349</v>
      </c>
      <c r="GS240">
        <v>0</v>
      </c>
      <c r="GT240">
        <v>25.3648</v>
      </c>
      <c r="GU240">
        <v>999.9</v>
      </c>
      <c r="GV240">
        <v>49.5</v>
      </c>
      <c r="GW240">
        <v>31.3</v>
      </c>
      <c r="GX240">
        <v>25.0486</v>
      </c>
      <c r="GY240">
        <v>63.4694</v>
      </c>
      <c r="GZ240">
        <v>33.9183</v>
      </c>
      <c r="HA240">
        <v>1</v>
      </c>
      <c r="HB240">
        <v>-0.06667679999999999</v>
      </c>
      <c r="HC240">
        <v>0.364586</v>
      </c>
      <c r="HD240">
        <v>20.3304</v>
      </c>
      <c r="HE240">
        <v>5.21564</v>
      </c>
      <c r="HF240">
        <v>12.0099</v>
      </c>
      <c r="HG240">
        <v>4.98905</v>
      </c>
      <c r="HH240">
        <v>3.2885</v>
      </c>
      <c r="HI240">
        <v>9999</v>
      </c>
      <c r="HJ240">
        <v>9999</v>
      </c>
      <c r="HK240">
        <v>9999</v>
      </c>
      <c r="HL240">
        <v>174</v>
      </c>
      <c r="HM240">
        <v>1.86783</v>
      </c>
      <c r="HN240">
        <v>1.86685</v>
      </c>
      <c r="HO240">
        <v>1.8663</v>
      </c>
      <c r="HP240">
        <v>1.86618</v>
      </c>
      <c r="HQ240">
        <v>1.86808</v>
      </c>
      <c r="HR240">
        <v>1.87052</v>
      </c>
      <c r="HS240">
        <v>1.8692</v>
      </c>
      <c r="HT240">
        <v>1.87057</v>
      </c>
      <c r="HU240">
        <v>0</v>
      </c>
      <c r="HV240">
        <v>0</v>
      </c>
      <c r="HW240">
        <v>0</v>
      </c>
      <c r="HX240">
        <v>0</v>
      </c>
      <c r="HY240" t="s">
        <v>421</v>
      </c>
      <c r="HZ240" t="s">
        <v>422</v>
      </c>
      <c r="IA240" t="s">
        <v>423</v>
      </c>
      <c r="IB240" t="s">
        <v>423</v>
      </c>
      <c r="IC240" t="s">
        <v>423</v>
      </c>
      <c r="ID240" t="s">
        <v>423</v>
      </c>
      <c r="IE240">
        <v>0</v>
      </c>
      <c r="IF240">
        <v>100</v>
      </c>
      <c r="IG240">
        <v>100</v>
      </c>
      <c r="IH240">
        <v>-2.667</v>
      </c>
      <c r="II240">
        <v>-0.0785</v>
      </c>
      <c r="IJ240">
        <v>-1.577111384215205</v>
      </c>
      <c r="IK240">
        <v>-0.002609718516926934</v>
      </c>
      <c r="IL240">
        <v>7.477057286243006E-07</v>
      </c>
      <c r="IM240">
        <v>-2.446628426827821E-10</v>
      </c>
      <c r="IN240">
        <v>-0.2036813970316619</v>
      </c>
      <c r="IO240">
        <v>-0.007460779758470672</v>
      </c>
      <c r="IP240">
        <v>0.0009378809001863145</v>
      </c>
      <c r="IQ240">
        <v>-1.681860573090938E-05</v>
      </c>
      <c r="IR240">
        <v>18</v>
      </c>
      <c r="IS240">
        <v>2242</v>
      </c>
      <c r="IT240">
        <v>1</v>
      </c>
      <c r="IU240">
        <v>24</v>
      </c>
      <c r="IV240">
        <v>2599.3</v>
      </c>
      <c r="IW240">
        <v>2599.4</v>
      </c>
      <c r="IX240">
        <v>1.26343</v>
      </c>
      <c r="IY240">
        <v>2.23022</v>
      </c>
      <c r="IZ240">
        <v>1.39648</v>
      </c>
      <c r="JA240">
        <v>2.34009</v>
      </c>
      <c r="JB240">
        <v>1.49536</v>
      </c>
      <c r="JC240">
        <v>2.40479</v>
      </c>
      <c r="JD240">
        <v>37.9406</v>
      </c>
      <c r="JE240">
        <v>23.9824</v>
      </c>
      <c r="JF240">
        <v>18</v>
      </c>
      <c r="JG240">
        <v>499.851</v>
      </c>
      <c r="JH240">
        <v>439.425</v>
      </c>
      <c r="JI240">
        <v>25.0003</v>
      </c>
      <c r="JJ240">
        <v>26.5025</v>
      </c>
      <c r="JK240">
        <v>30.0002</v>
      </c>
      <c r="JL240">
        <v>26.466</v>
      </c>
      <c r="JM240">
        <v>26.4059</v>
      </c>
      <c r="JN240">
        <v>25.3443</v>
      </c>
      <c r="JO240">
        <v>31.6287</v>
      </c>
      <c r="JP240">
        <v>58.9705</v>
      </c>
      <c r="JQ240">
        <v>25</v>
      </c>
      <c r="JR240">
        <v>540.179</v>
      </c>
      <c r="JS240">
        <v>17.1494</v>
      </c>
      <c r="JT240">
        <v>100.585</v>
      </c>
      <c r="JU240">
        <v>100.667</v>
      </c>
    </row>
    <row r="241" spans="1:281">
      <c r="A241">
        <v>225</v>
      </c>
      <c r="B241">
        <v>1659118527</v>
      </c>
      <c r="C241">
        <v>6168.900000095367</v>
      </c>
      <c r="D241" t="s">
        <v>875</v>
      </c>
      <c r="E241" t="s">
        <v>876</v>
      </c>
      <c r="F241">
        <v>5</v>
      </c>
      <c r="G241" t="s">
        <v>812</v>
      </c>
      <c r="H241" t="s">
        <v>416</v>
      </c>
      <c r="I241">
        <v>1659118519.214286</v>
      </c>
      <c r="J241">
        <f>(K241)/1000</f>
        <v>0</v>
      </c>
      <c r="K241">
        <f>IF(CZ241, AN241, AH241)</f>
        <v>0</v>
      </c>
      <c r="L241">
        <f>IF(CZ241, AI241, AG241)</f>
        <v>0</v>
      </c>
      <c r="M241">
        <f>DB241 - IF(AU241&gt;1, L241*CV241*100.0/(AW241*DP241), 0)</f>
        <v>0</v>
      </c>
      <c r="N241">
        <f>((T241-J241/2)*M241-L241)/(T241+J241/2)</f>
        <v>0</v>
      </c>
      <c r="O241">
        <f>N241*(DI241+DJ241)/1000.0</f>
        <v>0</v>
      </c>
      <c r="P241">
        <f>(DB241 - IF(AU241&gt;1, L241*CV241*100.0/(AW241*DP241), 0))*(DI241+DJ241)/1000.0</f>
        <v>0</v>
      </c>
      <c r="Q241">
        <f>2.0/((1/S241-1/R241)+SIGN(S241)*SQRT((1/S241-1/R241)*(1/S241-1/R241) + 4*CW241/((CW241+1)*(CW241+1))*(2*1/S241*1/R241-1/R241*1/R241)))</f>
        <v>0</v>
      </c>
      <c r="R241">
        <f>IF(LEFT(CX241,1)&lt;&gt;"0",IF(LEFT(CX241,1)="1",3.0,CY241),$D$5+$E$5*(DP241*DI241/($K$5*1000))+$F$5*(DP241*DI241/($K$5*1000))*MAX(MIN(CV241,$J$5),$I$5)*MAX(MIN(CV241,$J$5),$I$5)+$G$5*MAX(MIN(CV241,$J$5),$I$5)*(DP241*DI241/($K$5*1000))+$H$5*(DP241*DI241/($K$5*1000))*(DP241*DI241/($K$5*1000)))</f>
        <v>0</v>
      </c>
      <c r="S241">
        <f>J241*(1000-(1000*0.61365*exp(17.502*W241/(240.97+W241))/(DI241+DJ241)+DD241)/2)/(1000*0.61365*exp(17.502*W241/(240.97+W241))/(DI241+DJ241)-DD241)</f>
        <v>0</v>
      </c>
      <c r="T241">
        <f>1/((CW241+1)/(Q241/1.6)+1/(R241/1.37)) + CW241/((CW241+1)/(Q241/1.6) + CW241/(R241/1.37))</f>
        <v>0</v>
      </c>
      <c r="U241">
        <f>(CR241*CU241)</f>
        <v>0</v>
      </c>
      <c r="V241">
        <f>(DK241+(U241+2*0.95*5.67E-8*(((DK241+$B$7)+273)^4-(DK241+273)^4)-44100*J241)/(1.84*29.3*R241+8*0.95*5.67E-8*(DK241+273)^3))</f>
        <v>0</v>
      </c>
      <c r="W241">
        <f>($C$7*DL241+$D$7*DM241+$E$7*V241)</f>
        <v>0</v>
      </c>
      <c r="X241">
        <f>0.61365*exp(17.502*W241/(240.97+W241))</f>
        <v>0</v>
      </c>
      <c r="Y241">
        <f>(Z241/AA241*100)</f>
        <v>0</v>
      </c>
      <c r="Z241">
        <f>DD241*(DI241+DJ241)/1000</f>
        <v>0</v>
      </c>
      <c r="AA241">
        <f>0.61365*exp(17.502*DK241/(240.97+DK241))</f>
        <v>0</v>
      </c>
      <c r="AB241">
        <f>(X241-DD241*(DI241+DJ241)/1000)</f>
        <v>0</v>
      </c>
      <c r="AC241">
        <f>(-J241*44100)</f>
        <v>0</v>
      </c>
      <c r="AD241">
        <f>2*29.3*R241*0.92*(DK241-W241)</f>
        <v>0</v>
      </c>
      <c r="AE241">
        <f>2*0.95*5.67E-8*(((DK241+$B$7)+273)^4-(W241+273)^4)</f>
        <v>0</v>
      </c>
      <c r="AF241">
        <f>U241+AE241+AC241+AD241</f>
        <v>0</v>
      </c>
      <c r="AG241">
        <f>DH241*AU241*(DC241-DB241*(1000-AU241*DE241)/(1000-AU241*DD241))/(100*CV241)</f>
        <v>0</v>
      </c>
      <c r="AH241">
        <f>1000*DH241*AU241*(DD241-DE241)/(100*CV241*(1000-AU241*DD241))</f>
        <v>0</v>
      </c>
      <c r="AI241">
        <f>(AJ241 - AK241 - DI241*1E3/(8.314*(DK241+273.15)) * AM241/DH241 * AL241) * DH241/(100*CV241) * (1000 - DE241)/1000</f>
        <v>0</v>
      </c>
      <c r="AJ241">
        <v>535.6589946005437</v>
      </c>
      <c r="AK241">
        <v>494.6939575757574</v>
      </c>
      <c r="AL241">
        <v>3.272083604534328</v>
      </c>
      <c r="AM241">
        <v>65.05149679079638</v>
      </c>
      <c r="AN241">
        <f>(AP241 - AO241 + DI241*1E3/(8.314*(DK241+273.15)) * AR241/DH241 * AQ241) * DH241/(100*CV241) * 1000/(1000 - AP241)</f>
        <v>0</v>
      </c>
      <c r="AO241">
        <v>17.1252489886884</v>
      </c>
      <c r="AP241">
        <v>23.50470424242423</v>
      </c>
      <c r="AQ241">
        <v>-0.003264338285673282</v>
      </c>
      <c r="AR241">
        <v>88.7385490388201</v>
      </c>
      <c r="AS241">
        <v>9</v>
      </c>
      <c r="AT241">
        <v>2</v>
      </c>
      <c r="AU241">
        <f>IF(AS241*$H$13&gt;=AW241,1.0,(AW241/(AW241-AS241*$H$13)))</f>
        <v>0</v>
      </c>
      <c r="AV241">
        <f>(AU241-1)*100</f>
        <v>0</v>
      </c>
      <c r="AW241">
        <f>MAX(0,($B$13+$C$13*DP241)/(1+$D$13*DP241)*DI241/(DK241+273)*$E$13)</f>
        <v>0</v>
      </c>
      <c r="AX241" t="s">
        <v>417</v>
      </c>
      <c r="AY241" t="s">
        <v>417</v>
      </c>
      <c r="AZ241">
        <v>0</v>
      </c>
      <c r="BA241">
        <v>0</v>
      </c>
      <c r="BB241">
        <f>1-AZ241/BA241</f>
        <v>0</v>
      </c>
      <c r="BC241">
        <v>0</v>
      </c>
      <c r="BD241" t="s">
        <v>417</v>
      </c>
      <c r="BE241" t="s">
        <v>417</v>
      </c>
      <c r="BF241">
        <v>0</v>
      </c>
      <c r="BG241">
        <v>0</v>
      </c>
      <c r="BH241">
        <f>1-BF241/BG241</f>
        <v>0</v>
      </c>
      <c r="BI241">
        <v>0.5</v>
      </c>
      <c r="BJ241">
        <f>CS241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417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f>$B$11*DQ241+$C$11*DR241+$F$11*EC241*(1-EF241)</f>
        <v>0</v>
      </c>
      <c r="CS241">
        <f>CR241*CT241</f>
        <v>0</v>
      </c>
      <c r="CT241">
        <f>($B$11*$D$9+$C$11*$D$9+$F$11*((EP241+EH241)/MAX(EP241+EH241+EQ241, 0.1)*$I$9+EQ241/MAX(EP241+EH241+EQ241, 0.1)*$J$9))/($B$11+$C$11+$F$11)</f>
        <v>0</v>
      </c>
      <c r="CU241">
        <f>($B$11*$K$9+$C$11*$K$9+$F$11*((EP241+EH241)/MAX(EP241+EH241+EQ241, 0.1)*$P$9+EQ241/MAX(EP241+EH241+EQ241, 0.1)*$Q$9))/($B$11+$C$11+$F$11)</f>
        <v>0</v>
      </c>
      <c r="CV241">
        <v>6</v>
      </c>
      <c r="CW241">
        <v>0.5</v>
      </c>
      <c r="CX241" t="s">
        <v>418</v>
      </c>
      <c r="CY241">
        <v>2</v>
      </c>
      <c r="CZ241" t="b">
        <v>1</v>
      </c>
      <c r="DA241">
        <v>1659118519.214286</v>
      </c>
      <c r="DB241">
        <v>459.9324285714286</v>
      </c>
      <c r="DC241">
        <v>510.0201071428572</v>
      </c>
      <c r="DD241">
        <v>23.53453571428571</v>
      </c>
      <c r="DE241">
        <v>17.16806428571428</v>
      </c>
      <c r="DF241">
        <v>462.5807142857143</v>
      </c>
      <c r="DG241">
        <v>23.61288214285714</v>
      </c>
      <c r="DH241">
        <v>500.057</v>
      </c>
      <c r="DI241">
        <v>90.68864642857143</v>
      </c>
      <c r="DJ241">
        <v>0.1000305607142857</v>
      </c>
      <c r="DK241">
        <v>27.21934642857143</v>
      </c>
      <c r="DL241">
        <v>27.18379642857142</v>
      </c>
      <c r="DM241">
        <v>999.9000000000002</v>
      </c>
      <c r="DN241">
        <v>0</v>
      </c>
      <c r="DO241">
        <v>0</v>
      </c>
      <c r="DP241">
        <v>9986.428928571429</v>
      </c>
      <c r="DQ241">
        <v>0</v>
      </c>
      <c r="DR241">
        <v>8.403029999999999</v>
      </c>
      <c r="DS241">
        <v>-50.08780000000001</v>
      </c>
      <c r="DT241">
        <v>471.0173214285714</v>
      </c>
      <c r="DU241">
        <v>518.9285357142857</v>
      </c>
      <c r="DV241">
        <v>6.366477142857143</v>
      </c>
      <c r="DW241">
        <v>510.0201071428572</v>
      </c>
      <c r="DX241">
        <v>17.16806428571428</v>
      </c>
      <c r="DY241">
        <v>2.134313928571429</v>
      </c>
      <c r="DZ241">
        <v>1.556948214285715</v>
      </c>
      <c r="EA241">
        <v>18.47760714285714</v>
      </c>
      <c r="EB241">
        <v>13.53912142857143</v>
      </c>
      <c r="EC241">
        <v>2000.0025</v>
      </c>
      <c r="ED241">
        <v>0.9800052142857142</v>
      </c>
      <c r="EE241">
        <v>0.01999448571428572</v>
      </c>
      <c r="EF241">
        <v>0</v>
      </c>
      <c r="EG241">
        <v>691.7163571428572</v>
      </c>
      <c r="EH241">
        <v>5.00097</v>
      </c>
      <c r="EI241">
        <v>13845.62857142857</v>
      </c>
      <c r="EJ241">
        <v>16707.625</v>
      </c>
      <c r="EK241">
        <v>38.73425</v>
      </c>
      <c r="EL241">
        <v>39.25</v>
      </c>
      <c r="EM241">
        <v>38.63828571428571</v>
      </c>
      <c r="EN241">
        <v>39</v>
      </c>
      <c r="EO241">
        <v>39.312</v>
      </c>
      <c r="EP241">
        <v>1955.112142857143</v>
      </c>
      <c r="EQ241">
        <v>39.89035714285716</v>
      </c>
      <c r="ER241">
        <v>0</v>
      </c>
      <c r="ES241">
        <v>1659118527.2</v>
      </c>
      <c r="ET241">
        <v>0</v>
      </c>
      <c r="EU241">
        <v>691.7236923076924</v>
      </c>
      <c r="EV241">
        <v>6.164786351513269</v>
      </c>
      <c r="EW241">
        <v>130.3350428052653</v>
      </c>
      <c r="EX241">
        <v>13846.46538461539</v>
      </c>
      <c r="EY241">
        <v>15</v>
      </c>
      <c r="EZ241">
        <v>0</v>
      </c>
      <c r="FA241" t="s">
        <v>419</v>
      </c>
      <c r="FB241">
        <v>1658962562</v>
      </c>
      <c r="FC241">
        <v>1658962559</v>
      </c>
      <c r="FD241">
        <v>0</v>
      </c>
      <c r="FE241">
        <v>0.025</v>
      </c>
      <c r="FF241">
        <v>-0.013</v>
      </c>
      <c r="FG241">
        <v>-1.97</v>
      </c>
      <c r="FH241">
        <v>-0.111</v>
      </c>
      <c r="FI241">
        <v>420</v>
      </c>
      <c r="FJ241">
        <v>18</v>
      </c>
      <c r="FK241">
        <v>0.6899999999999999</v>
      </c>
      <c r="FL241">
        <v>0.5</v>
      </c>
      <c r="FM241">
        <v>-49.40512</v>
      </c>
      <c r="FN241">
        <v>-15.06392645403358</v>
      </c>
      <c r="FO241">
        <v>1.477252311759911</v>
      </c>
      <c r="FP241">
        <v>0</v>
      </c>
      <c r="FQ241">
        <v>691.4358529411766</v>
      </c>
      <c r="FR241">
        <v>5.711306354508009</v>
      </c>
      <c r="FS241">
        <v>0.6260578873983629</v>
      </c>
      <c r="FT241">
        <v>0</v>
      </c>
      <c r="FU241">
        <v>6.3517955</v>
      </c>
      <c r="FV241">
        <v>0.3760613133208086</v>
      </c>
      <c r="FW241">
        <v>0.04093811597704516</v>
      </c>
      <c r="FX241">
        <v>0</v>
      </c>
      <c r="FY241">
        <v>0</v>
      </c>
      <c r="FZ241">
        <v>3</v>
      </c>
      <c r="GA241" t="s">
        <v>462</v>
      </c>
      <c r="GB241">
        <v>2.98321</v>
      </c>
      <c r="GC241">
        <v>2.71552</v>
      </c>
      <c r="GD241">
        <v>0.10583</v>
      </c>
      <c r="GE241">
        <v>0.112273</v>
      </c>
      <c r="GF241">
        <v>0.106221</v>
      </c>
      <c r="GG241">
        <v>0.0833666</v>
      </c>
      <c r="GH241">
        <v>28302.3</v>
      </c>
      <c r="GI241">
        <v>28234.9</v>
      </c>
      <c r="GJ241">
        <v>29417.1</v>
      </c>
      <c r="GK241">
        <v>29414.4</v>
      </c>
      <c r="GL241">
        <v>34818.3</v>
      </c>
      <c r="GM241">
        <v>35846.7</v>
      </c>
      <c r="GN241">
        <v>41426.9</v>
      </c>
      <c r="GO241">
        <v>41914.4</v>
      </c>
      <c r="GP241">
        <v>1.9282</v>
      </c>
      <c r="GQ241">
        <v>1.90217</v>
      </c>
      <c r="GR241">
        <v>0.111308</v>
      </c>
      <c r="GS241">
        <v>0</v>
      </c>
      <c r="GT241">
        <v>25.3631</v>
      </c>
      <c r="GU241">
        <v>999.9</v>
      </c>
      <c r="GV241">
        <v>49.5</v>
      </c>
      <c r="GW241">
        <v>31.3</v>
      </c>
      <c r="GX241">
        <v>25.0481</v>
      </c>
      <c r="GY241">
        <v>63.5694</v>
      </c>
      <c r="GZ241">
        <v>34.2188</v>
      </c>
      <c r="HA241">
        <v>1</v>
      </c>
      <c r="HB241">
        <v>-0.0666387</v>
      </c>
      <c r="HC241">
        <v>0.367154</v>
      </c>
      <c r="HD241">
        <v>20.3303</v>
      </c>
      <c r="HE241">
        <v>5.21519</v>
      </c>
      <c r="HF241">
        <v>12.0098</v>
      </c>
      <c r="HG241">
        <v>4.989</v>
      </c>
      <c r="HH241">
        <v>3.28845</v>
      </c>
      <c r="HI241">
        <v>9999</v>
      </c>
      <c r="HJ241">
        <v>9999</v>
      </c>
      <c r="HK241">
        <v>9999</v>
      </c>
      <c r="HL241">
        <v>174</v>
      </c>
      <c r="HM241">
        <v>1.86783</v>
      </c>
      <c r="HN241">
        <v>1.86685</v>
      </c>
      <c r="HO241">
        <v>1.8663</v>
      </c>
      <c r="HP241">
        <v>1.86616</v>
      </c>
      <c r="HQ241">
        <v>1.86805</v>
      </c>
      <c r="HR241">
        <v>1.87049</v>
      </c>
      <c r="HS241">
        <v>1.86918</v>
      </c>
      <c r="HT241">
        <v>1.87057</v>
      </c>
      <c r="HU241">
        <v>0</v>
      </c>
      <c r="HV241">
        <v>0</v>
      </c>
      <c r="HW241">
        <v>0</v>
      </c>
      <c r="HX241">
        <v>0</v>
      </c>
      <c r="HY241" t="s">
        <v>421</v>
      </c>
      <c r="HZ241" t="s">
        <v>422</v>
      </c>
      <c r="IA241" t="s">
        <v>423</v>
      </c>
      <c r="IB241" t="s">
        <v>423</v>
      </c>
      <c r="IC241" t="s">
        <v>423</v>
      </c>
      <c r="ID241" t="s">
        <v>423</v>
      </c>
      <c r="IE241">
        <v>0</v>
      </c>
      <c r="IF241">
        <v>100</v>
      </c>
      <c r="IG241">
        <v>100</v>
      </c>
      <c r="IH241">
        <v>-2.699</v>
      </c>
      <c r="II241">
        <v>-0.0786</v>
      </c>
      <c r="IJ241">
        <v>-1.577111384215205</v>
      </c>
      <c r="IK241">
        <v>-0.002609718516926934</v>
      </c>
      <c r="IL241">
        <v>7.477057286243006E-07</v>
      </c>
      <c r="IM241">
        <v>-2.446628426827821E-10</v>
      </c>
      <c r="IN241">
        <v>-0.2036813970316619</v>
      </c>
      <c r="IO241">
        <v>-0.007460779758470672</v>
      </c>
      <c r="IP241">
        <v>0.0009378809001863145</v>
      </c>
      <c r="IQ241">
        <v>-1.681860573090938E-05</v>
      </c>
      <c r="IR241">
        <v>18</v>
      </c>
      <c r="IS241">
        <v>2242</v>
      </c>
      <c r="IT241">
        <v>1</v>
      </c>
      <c r="IU241">
        <v>24</v>
      </c>
      <c r="IV241">
        <v>2599.4</v>
      </c>
      <c r="IW241">
        <v>2599.5</v>
      </c>
      <c r="IX241">
        <v>1.29272</v>
      </c>
      <c r="IY241">
        <v>2.23511</v>
      </c>
      <c r="IZ241">
        <v>1.39648</v>
      </c>
      <c r="JA241">
        <v>2.34009</v>
      </c>
      <c r="JB241">
        <v>1.49536</v>
      </c>
      <c r="JC241">
        <v>2.37793</v>
      </c>
      <c r="JD241">
        <v>37.9406</v>
      </c>
      <c r="JE241">
        <v>23.9824</v>
      </c>
      <c r="JF241">
        <v>18</v>
      </c>
      <c r="JG241">
        <v>499.875</v>
      </c>
      <c r="JH241">
        <v>439.456</v>
      </c>
      <c r="JI241">
        <v>25.0004</v>
      </c>
      <c r="JJ241">
        <v>26.5025</v>
      </c>
      <c r="JK241">
        <v>30.0002</v>
      </c>
      <c r="JL241">
        <v>26.467</v>
      </c>
      <c r="JM241">
        <v>26.408</v>
      </c>
      <c r="JN241">
        <v>26.0031</v>
      </c>
      <c r="JO241">
        <v>31.6287</v>
      </c>
      <c r="JP241">
        <v>58.5924</v>
      </c>
      <c r="JQ241">
        <v>25</v>
      </c>
      <c r="JR241">
        <v>560.2140000000001</v>
      </c>
      <c r="JS241">
        <v>17.1475</v>
      </c>
      <c r="JT241">
        <v>100.584</v>
      </c>
      <c r="JU241">
        <v>100.666</v>
      </c>
    </row>
    <row r="242" spans="1:281">
      <c r="A242">
        <v>226</v>
      </c>
      <c r="B242">
        <v>1659118532</v>
      </c>
      <c r="C242">
        <v>6173.900000095367</v>
      </c>
      <c r="D242" t="s">
        <v>877</v>
      </c>
      <c r="E242" t="s">
        <v>878</v>
      </c>
      <c r="F242">
        <v>5</v>
      </c>
      <c r="G242" t="s">
        <v>812</v>
      </c>
      <c r="H242" t="s">
        <v>416</v>
      </c>
      <c r="I242">
        <v>1659118524.5</v>
      </c>
      <c r="J242">
        <f>(K242)/1000</f>
        <v>0</v>
      </c>
      <c r="K242">
        <f>IF(CZ242, AN242, AH242)</f>
        <v>0</v>
      </c>
      <c r="L242">
        <f>IF(CZ242, AI242, AG242)</f>
        <v>0</v>
      </c>
      <c r="M242">
        <f>DB242 - IF(AU242&gt;1, L242*CV242*100.0/(AW242*DP242), 0)</f>
        <v>0</v>
      </c>
      <c r="N242">
        <f>((T242-J242/2)*M242-L242)/(T242+J242/2)</f>
        <v>0</v>
      </c>
      <c r="O242">
        <f>N242*(DI242+DJ242)/1000.0</f>
        <v>0</v>
      </c>
      <c r="P242">
        <f>(DB242 - IF(AU242&gt;1, L242*CV242*100.0/(AW242*DP242), 0))*(DI242+DJ242)/1000.0</f>
        <v>0</v>
      </c>
      <c r="Q242">
        <f>2.0/((1/S242-1/R242)+SIGN(S242)*SQRT((1/S242-1/R242)*(1/S242-1/R242) + 4*CW242/((CW242+1)*(CW242+1))*(2*1/S242*1/R242-1/R242*1/R242)))</f>
        <v>0</v>
      </c>
      <c r="R242">
        <f>IF(LEFT(CX242,1)&lt;&gt;"0",IF(LEFT(CX242,1)="1",3.0,CY242),$D$5+$E$5*(DP242*DI242/($K$5*1000))+$F$5*(DP242*DI242/($K$5*1000))*MAX(MIN(CV242,$J$5),$I$5)*MAX(MIN(CV242,$J$5),$I$5)+$G$5*MAX(MIN(CV242,$J$5),$I$5)*(DP242*DI242/($K$5*1000))+$H$5*(DP242*DI242/($K$5*1000))*(DP242*DI242/($K$5*1000)))</f>
        <v>0</v>
      </c>
      <c r="S242">
        <f>J242*(1000-(1000*0.61365*exp(17.502*W242/(240.97+W242))/(DI242+DJ242)+DD242)/2)/(1000*0.61365*exp(17.502*W242/(240.97+W242))/(DI242+DJ242)-DD242)</f>
        <v>0</v>
      </c>
      <c r="T242">
        <f>1/((CW242+1)/(Q242/1.6)+1/(R242/1.37)) + CW242/((CW242+1)/(Q242/1.6) + CW242/(R242/1.37))</f>
        <v>0</v>
      </c>
      <c r="U242">
        <f>(CR242*CU242)</f>
        <v>0</v>
      </c>
      <c r="V242">
        <f>(DK242+(U242+2*0.95*5.67E-8*(((DK242+$B$7)+273)^4-(DK242+273)^4)-44100*J242)/(1.84*29.3*R242+8*0.95*5.67E-8*(DK242+273)^3))</f>
        <v>0</v>
      </c>
      <c r="W242">
        <f>($C$7*DL242+$D$7*DM242+$E$7*V242)</f>
        <v>0</v>
      </c>
      <c r="X242">
        <f>0.61365*exp(17.502*W242/(240.97+W242))</f>
        <v>0</v>
      </c>
      <c r="Y242">
        <f>(Z242/AA242*100)</f>
        <v>0</v>
      </c>
      <c r="Z242">
        <f>DD242*(DI242+DJ242)/1000</f>
        <v>0</v>
      </c>
      <c r="AA242">
        <f>0.61365*exp(17.502*DK242/(240.97+DK242))</f>
        <v>0</v>
      </c>
      <c r="AB242">
        <f>(X242-DD242*(DI242+DJ242)/1000)</f>
        <v>0</v>
      </c>
      <c r="AC242">
        <f>(-J242*44100)</f>
        <v>0</v>
      </c>
      <c r="AD242">
        <f>2*29.3*R242*0.92*(DK242-W242)</f>
        <v>0</v>
      </c>
      <c r="AE242">
        <f>2*0.95*5.67E-8*(((DK242+$B$7)+273)^4-(W242+273)^4)</f>
        <v>0</v>
      </c>
      <c r="AF242">
        <f>U242+AE242+AC242+AD242</f>
        <v>0</v>
      </c>
      <c r="AG242">
        <f>DH242*AU242*(DC242-DB242*(1000-AU242*DE242)/(1000-AU242*DD242))/(100*CV242)</f>
        <v>0</v>
      </c>
      <c r="AH242">
        <f>1000*DH242*AU242*(DD242-DE242)/(100*CV242*(1000-AU242*DD242))</f>
        <v>0</v>
      </c>
      <c r="AI242">
        <f>(AJ242 - AK242 - DI242*1E3/(8.314*(DK242+273.15)) * AM242/DH242 * AL242) * DH242/(100*CV242) * (1000 - DE242)/1000</f>
        <v>0</v>
      </c>
      <c r="AJ242">
        <v>552.7581896513817</v>
      </c>
      <c r="AK242">
        <v>511.0826969696971</v>
      </c>
      <c r="AL242">
        <v>3.279528761193369</v>
      </c>
      <c r="AM242">
        <v>65.05149679079638</v>
      </c>
      <c r="AN242">
        <f>(AP242 - AO242 + DI242*1E3/(8.314*(DK242+273.15)) * AR242/DH242 * AQ242) * DH242/(100*CV242) * 1000/(1000 - AP242)</f>
        <v>0</v>
      </c>
      <c r="AO242">
        <v>17.10078534661916</v>
      </c>
      <c r="AP242">
        <v>23.49046242424242</v>
      </c>
      <c r="AQ242">
        <v>-0.0008012250837253925</v>
      </c>
      <c r="AR242">
        <v>88.7385490388201</v>
      </c>
      <c r="AS242">
        <v>9</v>
      </c>
      <c r="AT242">
        <v>2</v>
      </c>
      <c r="AU242">
        <f>IF(AS242*$H$13&gt;=AW242,1.0,(AW242/(AW242-AS242*$H$13)))</f>
        <v>0</v>
      </c>
      <c r="AV242">
        <f>(AU242-1)*100</f>
        <v>0</v>
      </c>
      <c r="AW242">
        <f>MAX(0,($B$13+$C$13*DP242)/(1+$D$13*DP242)*DI242/(DK242+273)*$E$13)</f>
        <v>0</v>
      </c>
      <c r="AX242" t="s">
        <v>417</v>
      </c>
      <c r="AY242" t="s">
        <v>417</v>
      </c>
      <c r="AZ242">
        <v>0</v>
      </c>
      <c r="BA242">
        <v>0</v>
      </c>
      <c r="BB242">
        <f>1-AZ242/BA242</f>
        <v>0</v>
      </c>
      <c r="BC242">
        <v>0</v>
      </c>
      <c r="BD242" t="s">
        <v>417</v>
      </c>
      <c r="BE242" t="s">
        <v>417</v>
      </c>
      <c r="BF242">
        <v>0</v>
      </c>
      <c r="BG242">
        <v>0</v>
      </c>
      <c r="BH242">
        <f>1-BF242/BG242</f>
        <v>0</v>
      </c>
      <c r="BI242">
        <v>0.5</v>
      </c>
      <c r="BJ242">
        <f>CS242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417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f>$B$11*DQ242+$C$11*DR242+$F$11*EC242*(1-EF242)</f>
        <v>0</v>
      </c>
      <c r="CS242">
        <f>CR242*CT242</f>
        <v>0</v>
      </c>
      <c r="CT242">
        <f>($B$11*$D$9+$C$11*$D$9+$F$11*((EP242+EH242)/MAX(EP242+EH242+EQ242, 0.1)*$I$9+EQ242/MAX(EP242+EH242+EQ242, 0.1)*$J$9))/($B$11+$C$11+$F$11)</f>
        <v>0</v>
      </c>
      <c r="CU242">
        <f>($B$11*$K$9+$C$11*$K$9+$F$11*((EP242+EH242)/MAX(EP242+EH242+EQ242, 0.1)*$P$9+EQ242/MAX(EP242+EH242+EQ242, 0.1)*$Q$9))/($B$11+$C$11+$F$11)</f>
        <v>0</v>
      </c>
      <c r="CV242">
        <v>6</v>
      </c>
      <c r="CW242">
        <v>0.5</v>
      </c>
      <c r="CX242" t="s">
        <v>418</v>
      </c>
      <c r="CY242">
        <v>2</v>
      </c>
      <c r="CZ242" t="b">
        <v>1</v>
      </c>
      <c r="DA242">
        <v>1659118524.5</v>
      </c>
      <c r="DB242">
        <v>476.6893333333334</v>
      </c>
      <c r="DC242">
        <v>527.8018518518519</v>
      </c>
      <c r="DD242">
        <v>23.51495185185185</v>
      </c>
      <c r="DE242">
        <v>17.12080370370371</v>
      </c>
      <c r="DF242">
        <v>479.3723703703704</v>
      </c>
      <c r="DG242">
        <v>23.59345185185185</v>
      </c>
      <c r="DH242">
        <v>500.0524074074074</v>
      </c>
      <c r="DI242">
        <v>90.6901851851852</v>
      </c>
      <c r="DJ242">
        <v>0.09999622222222225</v>
      </c>
      <c r="DK242">
        <v>27.22020370370371</v>
      </c>
      <c r="DL242">
        <v>27.18406666666667</v>
      </c>
      <c r="DM242">
        <v>999.9000000000001</v>
      </c>
      <c r="DN242">
        <v>0</v>
      </c>
      <c r="DO242">
        <v>0</v>
      </c>
      <c r="DP242">
        <v>9985.927037037038</v>
      </c>
      <c r="DQ242">
        <v>0</v>
      </c>
      <c r="DR242">
        <v>8.403029999999999</v>
      </c>
      <c r="DS242">
        <v>-51.11256666666667</v>
      </c>
      <c r="DT242">
        <v>488.1684074074073</v>
      </c>
      <c r="DU242">
        <v>536.9954814814814</v>
      </c>
      <c r="DV242">
        <v>6.394137777777778</v>
      </c>
      <c r="DW242">
        <v>527.8018518518519</v>
      </c>
      <c r="DX242">
        <v>17.12080370370371</v>
      </c>
      <c r="DY242">
        <v>2.132574074074074</v>
      </c>
      <c r="DZ242">
        <v>1.55268962962963</v>
      </c>
      <c r="EA242">
        <v>18.46458888888889</v>
      </c>
      <c r="EB242">
        <v>13.49710740740741</v>
      </c>
      <c r="EC242">
        <v>2000.004814814815</v>
      </c>
      <c r="ED242">
        <v>0.980005222222222</v>
      </c>
      <c r="EE242">
        <v>0.01999447777777778</v>
      </c>
      <c r="EF242">
        <v>0</v>
      </c>
      <c r="EG242">
        <v>692.166074074074</v>
      </c>
      <c r="EH242">
        <v>5.00097</v>
      </c>
      <c r="EI242">
        <v>13856.89629629629</v>
      </c>
      <c r="EJ242">
        <v>16707.64814814815</v>
      </c>
      <c r="EK242">
        <v>38.74066666666667</v>
      </c>
      <c r="EL242">
        <v>39.25</v>
      </c>
      <c r="EM242">
        <v>38.65025925925926</v>
      </c>
      <c r="EN242">
        <v>39</v>
      </c>
      <c r="EO242">
        <v>39.312</v>
      </c>
      <c r="EP242">
        <v>1955.114444444445</v>
      </c>
      <c r="EQ242">
        <v>39.89037037037038</v>
      </c>
      <c r="ER242">
        <v>0</v>
      </c>
      <c r="ES242">
        <v>1659118532</v>
      </c>
      <c r="ET242">
        <v>0</v>
      </c>
      <c r="EU242">
        <v>692.1748846153846</v>
      </c>
      <c r="EV242">
        <v>6.415418807881689</v>
      </c>
      <c r="EW242">
        <v>124.0615382831505</v>
      </c>
      <c r="EX242">
        <v>13856.63846153846</v>
      </c>
      <c r="EY242">
        <v>15</v>
      </c>
      <c r="EZ242">
        <v>0</v>
      </c>
      <c r="FA242" t="s">
        <v>419</v>
      </c>
      <c r="FB242">
        <v>1658962562</v>
      </c>
      <c r="FC242">
        <v>1658962559</v>
      </c>
      <c r="FD242">
        <v>0</v>
      </c>
      <c r="FE242">
        <v>0.025</v>
      </c>
      <c r="FF242">
        <v>-0.013</v>
      </c>
      <c r="FG242">
        <v>-1.97</v>
      </c>
      <c r="FH242">
        <v>-0.111</v>
      </c>
      <c r="FI242">
        <v>420</v>
      </c>
      <c r="FJ242">
        <v>18</v>
      </c>
      <c r="FK242">
        <v>0.6899999999999999</v>
      </c>
      <c r="FL242">
        <v>0.5</v>
      </c>
      <c r="FM242">
        <v>-50.35056</v>
      </c>
      <c r="FN242">
        <v>-11.81898236397726</v>
      </c>
      <c r="FO242">
        <v>1.145360717809023</v>
      </c>
      <c r="FP242">
        <v>0</v>
      </c>
      <c r="FQ242">
        <v>691.8238235294117</v>
      </c>
      <c r="FR242">
        <v>5.935584422246725</v>
      </c>
      <c r="FS242">
        <v>0.6478859499574411</v>
      </c>
      <c r="FT242">
        <v>0</v>
      </c>
      <c r="FU242">
        <v>6.370148</v>
      </c>
      <c r="FV242">
        <v>0.3006630393996038</v>
      </c>
      <c r="FW242">
        <v>0.03590140291130694</v>
      </c>
      <c r="FX242">
        <v>0</v>
      </c>
      <c r="FY242">
        <v>0</v>
      </c>
      <c r="FZ242">
        <v>3</v>
      </c>
      <c r="GA242" t="s">
        <v>462</v>
      </c>
      <c r="GB242">
        <v>2.98312</v>
      </c>
      <c r="GC242">
        <v>2.71554</v>
      </c>
      <c r="GD242">
        <v>0.108377</v>
      </c>
      <c r="GE242">
        <v>0.114799</v>
      </c>
      <c r="GF242">
        <v>0.106179</v>
      </c>
      <c r="GG242">
        <v>0.08325829999999999</v>
      </c>
      <c r="GH242">
        <v>28221.9</v>
      </c>
      <c r="GI242">
        <v>28155.1</v>
      </c>
      <c r="GJ242">
        <v>29417.3</v>
      </c>
      <c r="GK242">
        <v>29414.9</v>
      </c>
      <c r="GL242">
        <v>34820.3</v>
      </c>
      <c r="GM242">
        <v>35851.6</v>
      </c>
      <c r="GN242">
        <v>41427.1</v>
      </c>
      <c r="GO242">
        <v>41915.2</v>
      </c>
      <c r="GP242">
        <v>1.9279</v>
      </c>
      <c r="GQ242">
        <v>1.90233</v>
      </c>
      <c r="GR242">
        <v>0.1112</v>
      </c>
      <c r="GS242">
        <v>0</v>
      </c>
      <c r="GT242">
        <v>25.3631</v>
      </c>
      <c r="GU242">
        <v>999.9</v>
      </c>
      <c r="GV242">
        <v>49.4</v>
      </c>
      <c r="GW242">
        <v>31.3</v>
      </c>
      <c r="GX242">
        <v>24.998</v>
      </c>
      <c r="GY242">
        <v>63.7594</v>
      </c>
      <c r="GZ242">
        <v>33.9183</v>
      </c>
      <c r="HA242">
        <v>1</v>
      </c>
      <c r="HB242">
        <v>-0.0663415</v>
      </c>
      <c r="HC242">
        <v>0.368875</v>
      </c>
      <c r="HD242">
        <v>20.3302</v>
      </c>
      <c r="HE242">
        <v>5.21534</v>
      </c>
      <c r="HF242">
        <v>12.0099</v>
      </c>
      <c r="HG242">
        <v>4.98895</v>
      </c>
      <c r="HH242">
        <v>3.28848</v>
      </c>
      <c r="HI242">
        <v>9999</v>
      </c>
      <c r="HJ242">
        <v>9999</v>
      </c>
      <c r="HK242">
        <v>9999</v>
      </c>
      <c r="HL242">
        <v>174</v>
      </c>
      <c r="HM242">
        <v>1.86783</v>
      </c>
      <c r="HN242">
        <v>1.86686</v>
      </c>
      <c r="HO242">
        <v>1.8663</v>
      </c>
      <c r="HP242">
        <v>1.86616</v>
      </c>
      <c r="HQ242">
        <v>1.86808</v>
      </c>
      <c r="HR242">
        <v>1.87051</v>
      </c>
      <c r="HS242">
        <v>1.86919</v>
      </c>
      <c r="HT242">
        <v>1.87057</v>
      </c>
      <c r="HU242">
        <v>0</v>
      </c>
      <c r="HV242">
        <v>0</v>
      </c>
      <c r="HW242">
        <v>0</v>
      </c>
      <c r="HX242">
        <v>0</v>
      </c>
      <c r="HY242" t="s">
        <v>421</v>
      </c>
      <c r="HZ242" t="s">
        <v>422</v>
      </c>
      <c r="IA242" t="s">
        <v>423</v>
      </c>
      <c r="IB242" t="s">
        <v>423</v>
      </c>
      <c r="IC242" t="s">
        <v>423</v>
      </c>
      <c r="ID242" t="s">
        <v>423</v>
      </c>
      <c r="IE242">
        <v>0</v>
      </c>
      <c r="IF242">
        <v>100</v>
      </c>
      <c r="IG242">
        <v>100</v>
      </c>
      <c r="IH242">
        <v>-2.733</v>
      </c>
      <c r="II242">
        <v>-0.07870000000000001</v>
      </c>
      <c r="IJ242">
        <v>-1.577111384215205</v>
      </c>
      <c r="IK242">
        <v>-0.002609718516926934</v>
      </c>
      <c r="IL242">
        <v>7.477057286243006E-07</v>
      </c>
      <c r="IM242">
        <v>-2.446628426827821E-10</v>
      </c>
      <c r="IN242">
        <v>-0.2036813970316619</v>
      </c>
      <c r="IO242">
        <v>-0.007460779758470672</v>
      </c>
      <c r="IP242">
        <v>0.0009378809001863145</v>
      </c>
      <c r="IQ242">
        <v>-1.681860573090938E-05</v>
      </c>
      <c r="IR242">
        <v>18</v>
      </c>
      <c r="IS242">
        <v>2242</v>
      </c>
      <c r="IT242">
        <v>1</v>
      </c>
      <c r="IU242">
        <v>24</v>
      </c>
      <c r="IV242">
        <v>2599.5</v>
      </c>
      <c r="IW242">
        <v>2599.6</v>
      </c>
      <c r="IX242">
        <v>1.3269</v>
      </c>
      <c r="IY242">
        <v>2.23022</v>
      </c>
      <c r="IZ242">
        <v>1.39648</v>
      </c>
      <c r="JA242">
        <v>2.34009</v>
      </c>
      <c r="JB242">
        <v>1.49536</v>
      </c>
      <c r="JC242">
        <v>2.34131</v>
      </c>
      <c r="JD242">
        <v>37.9406</v>
      </c>
      <c r="JE242">
        <v>23.9824</v>
      </c>
      <c r="JF242">
        <v>18</v>
      </c>
      <c r="JG242">
        <v>499.695</v>
      </c>
      <c r="JH242">
        <v>439.548</v>
      </c>
      <c r="JI242">
        <v>25.0003</v>
      </c>
      <c r="JJ242">
        <v>26.5048</v>
      </c>
      <c r="JK242">
        <v>30.0001</v>
      </c>
      <c r="JL242">
        <v>26.4681</v>
      </c>
      <c r="JM242">
        <v>26.4081</v>
      </c>
      <c r="JN242">
        <v>26.593</v>
      </c>
      <c r="JO242">
        <v>31.6287</v>
      </c>
      <c r="JP242">
        <v>58.5924</v>
      </c>
      <c r="JQ242">
        <v>25</v>
      </c>
      <c r="JR242">
        <v>573.573</v>
      </c>
      <c r="JS242">
        <v>17.1545</v>
      </c>
      <c r="JT242">
        <v>100.584</v>
      </c>
      <c r="JU242">
        <v>100.668</v>
      </c>
    </row>
    <row r="243" spans="1:281">
      <c r="A243">
        <v>227</v>
      </c>
      <c r="B243">
        <v>1659118537</v>
      </c>
      <c r="C243">
        <v>6178.900000095367</v>
      </c>
      <c r="D243" t="s">
        <v>879</v>
      </c>
      <c r="E243" t="s">
        <v>880</v>
      </c>
      <c r="F243">
        <v>5</v>
      </c>
      <c r="G243" t="s">
        <v>812</v>
      </c>
      <c r="H243" t="s">
        <v>416</v>
      </c>
      <c r="I243">
        <v>1659118529.214286</v>
      </c>
      <c r="J243">
        <f>(K243)/1000</f>
        <v>0</v>
      </c>
      <c r="K243">
        <f>IF(CZ243, AN243, AH243)</f>
        <v>0</v>
      </c>
      <c r="L243">
        <f>IF(CZ243, AI243, AG243)</f>
        <v>0</v>
      </c>
      <c r="M243">
        <f>DB243 - IF(AU243&gt;1, L243*CV243*100.0/(AW243*DP243), 0)</f>
        <v>0</v>
      </c>
      <c r="N243">
        <f>((T243-J243/2)*M243-L243)/(T243+J243/2)</f>
        <v>0</v>
      </c>
      <c r="O243">
        <f>N243*(DI243+DJ243)/1000.0</f>
        <v>0</v>
      </c>
      <c r="P243">
        <f>(DB243 - IF(AU243&gt;1, L243*CV243*100.0/(AW243*DP243), 0))*(DI243+DJ243)/1000.0</f>
        <v>0</v>
      </c>
      <c r="Q243">
        <f>2.0/((1/S243-1/R243)+SIGN(S243)*SQRT((1/S243-1/R243)*(1/S243-1/R243) + 4*CW243/((CW243+1)*(CW243+1))*(2*1/S243*1/R243-1/R243*1/R243)))</f>
        <v>0</v>
      </c>
      <c r="R243">
        <f>IF(LEFT(CX243,1)&lt;&gt;"0",IF(LEFT(CX243,1)="1",3.0,CY243),$D$5+$E$5*(DP243*DI243/($K$5*1000))+$F$5*(DP243*DI243/($K$5*1000))*MAX(MIN(CV243,$J$5),$I$5)*MAX(MIN(CV243,$J$5),$I$5)+$G$5*MAX(MIN(CV243,$J$5),$I$5)*(DP243*DI243/($K$5*1000))+$H$5*(DP243*DI243/($K$5*1000))*(DP243*DI243/($K$5*1000)))</f>
        <v>0</v>
      </c>
      <c r="S243">
        <f>J243*(1000-(1000*0.61365*exp(17.502*W243/(240.97+W243))/(DI243+DJ243)+DD243)/2)/(1000*0.61365*exp(17.502*W243/(240.97+W243))/(DI243+DJ243)-DD243)</f>
        <v>0</v>
      </c>
      <c r="T243">
        <f>1/((CW243+1)/(Q243/1.6)+1/(R243/1.37)) + CW243/((CW243+1)/(Q243/1.6) + CW243/(R243/1.37))</f>
        <v>0</v>
      </c>
      <c r="U243">
        <f>(CR243*CU243)</f>
        <v>0</v>
      </c>
      <c r="V243">
        <f>(DK243+(U243+2*0.95*5.67E-8*(((DK243+$B$7)+273)^4-(DK243+273)^4)-44100*J243)/(1.84*29.3*R243+8*0.95*5.67E-8*(DK243+273)^3))</f>
        <v>0</v>
      </c>
      <c r="W243">
        <f>($C$7*DL243+$D$7*DM243+$E$7*V243)</f>
        <v>0</v>
      </c>
      <c r="X243">
        <f>0.61365*exp(17.502*W243/(240.97+W243))</f>
        <v>0</v>
      </c>
      <c r="Y243">
        <f>(Z243/AA243*100)</f>
        <v>0</v>
      </c>
      <c r="Z243">
        <f>DD243*(DI243+DJ243)/1000</f>
        <v>0</v>
      </c>
      <c r="AA243">
        <f>0.61365*exp(17.502*DK243/(240.97+DK243))</f>
        <v>0</v>
      </c>
      <c r="AB243">
        <f>(X243-DD243*(DI243+DJ243)/1000)</f>
        <v>0</v>
      </c>
      <c r="AC243">
        <f>(-J243*44100)</f>
        <v>0</v>
      </c>
      <c r="AD243">
        <f>2*29.3*R243*0.92*(DK243-W243)</f>
        <v>0</v>
      </c>
      <c r="AE243">
        <f>2*0.95*5.67E-8*(((DK243+$B$7)+273)^4-(W243+273)^4)</f>
        <v>0</v>
      </c>
      <c r="AF243">
        <f>U243+AE243+AC243+AD243</f>
        <v>0</v>
      </c>
      <c r="AG243">
        <f>DH243*AU243*(DC243-DB243*(1000-AU243*DE243)/(1000-AU243*DD243))/(100*CV243)</f>
        <v>0</v>
      </c>
      <c r="AH243">
        <f>1000*DH243*AU243*(DD243-DE243)/(100*CV243*(1000-AU243*DD243))</f>
        <v>0</v>
      </c>
      <c r="AI243">
        <f>(AJ243 - AK243 - DI243*1E3/(8.314*(DK243+273.15)) * AM243/DH243 * AL243) * DH243/(100*CV243) * (1000 - DE243)/1000</f>
        <v>0</v>
      </c>
      <c r="AJ243">
        <v>569.8222391386449</v>
      </c>
      <c r="AK243">
        <v>527.6318424242426</v>
      </c>
      <c r="AL243">
        <v>3.302976996922701</v>
      </c>
      <c r="AM243">
        <v>65.05149679079638</v>
      </c>
      <c r="AN243">
        <f>(AP243 - AO243 + DI243*1E3/(8.314*(DK243+273.15)) * AR243/DH243 * AQ243) * DH243/(100*CV243) * 1000/(1000 - AP243)</f>
        <v>0</v>
      </c>
      <c r="AO243">
        <v>17.08505465235548</v>
      </c>
      <c r="AP243">
        <v>23.48163515151515</v>
      </c>
      <c r="AQ243">
        <v>-0.0003015501736044004</v>
      </c>
      <c r="AR243">
        <v>88.7385490388201</v>
      </c>
      <c r="AS243">
        <v>9</v>
      </c>
      <c r="AT243">
        <v>2</v>
      </c>
      <c r="AU243">
        <f>IF(AS243*$H$13&gt;=AW243,1.0,(AW243/(AW243-AS243*$H$13)))</f>
        <v>0</v>
      </c>
      <c r="AV243">
        <f>(AU243-1)*100</f>
        <v>0</v>
      </c>
      <c r="AW243">
        <f>MAX(0,($B$13+$C$13*DP243)/(1+$D$13*DP243)*DI243/(DK243+273)*$E$13)</f>
        <v>0</v>
      </c>
      <c r="AX243" t="s">
        <v>417</v>
      </c>
      <c r="AY243" t="s">
        <v>417</v>
      </c>
      <c r="AZ243">
        <v>0</v>
      </c>
      <c r="BA243">
        <v>0</v>
      </c>
      <c r="BB243">
        <f>1-AZ243/BA243</f>
        <v>0</v>
      </c>
      <c r="BC243">
        <v>0</v>
      </c>
      <c r="BD243" t="s">
        <v>417</v>
      </c>
      <c r="BE243" t="s">
        <v>417</v>
      </c>
      <c r="BF243">
        <v>0</v>
      </c>
      <c r="BG243">
        <v>0</v>
      </c>
      <c r="BH243">
        <f>1-BF243/BG243</f>
        <v>0</v>
      </c>
      <c r="BI243">
        <v>0.5</v>
      </c>
      <c r="BJ243">
        <f>CS243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417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f>$B$11*DQ243+$C$11*DR243+$F$11*EC243*(1-EF243)</f>
        <v>0</v>
      </c>
      <c r="CS243">
        <f>CR243*CT243</f>
        <v>0</v>
      </c>
      <c r="CT243">
        <f>($B$11*$D$9+$C$11*$D$9+$F$11*((EP243+EH243)/MAX(EP243+EH243+EQ243, 0.1)*$I$9+EQ243/MAX(EP243+EH243+EQ243, 0.1)*$J$9))/($B$11+$C$11+$F$11)</f>
        <v>0</v>
      </c>
      <c r="CU243">
        <f>($B$11*$K$9+$C$11*$K$9+$F$11*((EP243+EH243)/MAX(EP243+EH243+EQ243, 0.1)*$P$9+EQ243/MAX(EP243+EH243+EQ243, 0.1)*$Q$9))/($B$11+$C$11+$F$11)</f>
        <v>0</v>
      </c>
      <c r="CV243">
        <v>6</v>
      </c>
      <c r="CW243">
        <v>0.5</v>
      </c>
      <c r="CX243" t="s">
        <v>418</v>
      </c>
      <c r="CY243">
        <v>2</v>
      </c>
      <c r="CZ243" t="b">
        <v>1</v>
      </c>
      <c r="DA243">
        <v>1659118529.214286</v>
      </c>
      <c r="DB243">
        <v>491.7970000000001</v>
      </c>
      <c r="DC243">
        <v>543.6202499999999</v>
      </c>
      <c r="DD243">
        <v>23.49863214285714</v>
      </c>
      <c r="DE243">
        <v>17.10334642857143</v>
      </c>
      <c r="DF243">
        <v>494.5112142857142</v>
      </c>
      <c r="DG243">
        <v>23.57727857142856</v>
      </c>
      <c r="DH243">
        <v>500.04925</v>
      </c>
      <c r="DI243">
        <v>90.69022499999998</v>
      </c>
      <c r="DJ243">
        <v>0.09997478214285714</v>
      </c>
      <c r="DK243">
        <v>27.22067857142857</v>
      </c>
      <c r="DL243">
        <v>27.18451428571428</v>
      </c>
      <c r="DM243">
        <v>999.9000000000002</v>
      </c>
      <c r="DN243">
        <v>0</v>
      </c>
      <c r="DO243">
        <v>0</v>
      </c>
      <c r="DP243">
        <v>9997.279642857144</v>
      </c>
      <c r="DQ243">
        <v>0</v>
      </c>
      <c r="DR243">
        <v>8.403029999999999</v>
      </c>
      <c r="DS243">
        <v>-51.82318214285714</v>
      </c>
      <c r="DT243">
        <v>503.6315357142857</v>
      </c>
      <c r="DU243">
        <v>553.0794999999999</v>
      </c>
      <c r="DV243">
        <v>6.395269642857143</v>
      </c>
      <c r="DW243">
        <v>543.6202499999999</v>
      </c>
      <c r="DX243">
        <v>17.10334642857143</v>
      </c>
      <c r="DY243">
        <v>2.131095</v>
      </c>
      <c r="DZ243">
        <v>1.551108214285714</v>
      </c>
      <c r="EA243">
        <v>18.453525</v>
      </c>
      <c r="EB243">
        <v>13.48146071428571</v>
      </c>
      <c r="EC243">
        <v>2000.015357142858</v>
      </c>
      <c r="ED243">
        <v>0.9800053214285712</v>
      </c>
      <c r="EE243">
        <v>0.01999437857142857</v>
      </c>
      <c r="EF243">
        <v>0</v>
      </c>
      <c r="EG243">
        <v>692.6796428571427</v>
      </c>
      <c r="EH243">
        <v>5.00097</v>
      </c>
      <c r="EI243">
        <v>13866.62857142857</v>
      </c>
      <c r="EJ243">
        <v>16707.74285714286</v>
      </c>
      <c r="EK243">
        <v>38.741</v>
      </c>
      <c r="EL243">
        <v>39.25</v>
      </c>
      <c r="EM243">
        <v>38.64935714285713</v>
      </c>
      <c r="EN243">
        <v>39</v>
      </c>
      <c r="EO243">
        <v>39.312</v>
      </c>
      <c r="EP243">
        <v>1955.125</v>
      </c>
      <c r="EQ243">
        <v>39.89035714285716</v>
      </c>
      <c r="ER243">
        <v>0</v>
      </c>
      <c r="ES243">
        <v>1659118537.4</v>
      </c>
      <c r="ET243">
        <v>0</v>
      </c>
      <c r="EU243">
        <v>692.7864</v>
      </c>
      <c r="EV243">
        <v>6.836076926647849</v>
      </c>
      <c r="EW243">
        <v>116.507692144141</v>
      </c>
      <c r="EX243">
        <v>13868.288</v>
      </c>
      <c r="EY243">
        <v>15</v>
      </c>
      <c r="EZ243">
        <v>0</v>
      </c>
      <c r="FA243" t="s">
        <v>419</v>
      </c>
      <c r="FB243">
        <v>1658962562</v>
      </c>
      <c r="FC243">
        <v>1658962559</v>
      </c>
      <c r="FD243">
        <v>0</v>
      </c>
      <c r="FE243">
        <v>0.025</v>
      </c>
      <c r="FF243">
        <v>-0.013</v>
      </c>
      <c r="FG243">
        <v>-1.97</v>
      </c>
      <c r="FH243">
        <v>-0.111</v>
      </c>
      <c r="FI243">
        <v>420</v>
      </c>
      <c r="FJ243">
        <v>18</v>
      </c>
      <c r="FK243">
        <v>0.6899999999999999</v>
      </c>
      <c r="FL243">
        <v>0.5</v>
      </c>
      <c r="FM243">
        <v>-51.31010487804877</v>
      </c>
      <c r="FN243">
        <v>-9.559699651567955</v>
      </c>
      <c r="FO243">
        <v>0.94711293141539</v>
      </c>
      <c r="FP243">
        <v>0</v>
      </c>
      <c r="FQ243">
        <v>692.3913529411765</v>
      </c>
      <c r="FR243">
        <v>6.39679145637377</v>
      </c>
      <c r="FS243">
        <v>0.6851891916643964</v>
      </c>
      <c r="FT243">
        <v>0</v>
      </c>
      <c r="FU243">
        <v>6.392798780487805</v>
      </c>
      <c r="FV243">
        <v>0.06764069686410742</v>
      </c>
      <c r="FW243">
        <v>0.01197357806520345</v>
      </c>
      <c r="FX243">
        <v>1</v>
      </c>
      <c r="FY243">
        <v>1</v>
      </c>
      <c r="FZ243">
        <v>3</v>
      </c>
      <c r="GA243" t="s">
        <v>426</v>
      </c>
      <c r="GB243">
        <v>2.98333</v>
      </c>
      <c r="GC243">
        <v>2.71582</v>
      </c>
      <c r="GD243">
        <v>0.110891</v>
      </c>
      <c r="GE243">
        <v>0.11723</v>
      </c>
      <c r="GF243">
        <v>0.106151</v>
      </c>
      <c r="GG243">
        <v>0.08324819999999999</v>
      </c>
      <c r="GH243">
        <v>28143</v>
      </c>
      <c r="GI243">
        <v>28077.9</v>
      </c>
      <c r="GJ243">
        <v>29418.1</v>
      </c>
      <c r="GK243">
        <v>29415.1</v>
      </c>
      <c r="GL243">
        <v>34822.5</v>
      </c>
      <c r="GM243">
        <v>35852.3</v>
      </c>
      <c r="GN243">
        <v>41428.5</v>
      </c>
      <c r="GO243">
        <v>41915.4</v>
      </c>
      <c r="GP243">
        <v>1.92835</v>
      </c>
      <c r="GQ243">
        <v>1.90215</v>
      </c>
      <c r="GR243">
        <v>0.110995</v>
      </c>
      <c r="GS243">
        <v>0</v>
      </c>
      <c r="GT243">
        <v>25.3631</v>
      </c>
      <c r="GU243">
        <v>999.9</v>
      </c>
      <c r="GV243">
        <v>49.3</v>
      </c>
      <c r="GW243">
        <v>31.3</v>
      </c>
      <c r="GX243">
        <v>24.9495</v>
      </c>
      <c r="GY243">
        <v>63.4694</v>
      </c>
      <c r="GZ243">
        <v>34.0705</v>
      </c>
      <c r="HA243">
        <v>1</v>
      </c>
      <c r="HB243">
        <v>-0.06657009999999999</v>
      </c>
      <c r="HC243">
        <v>0.369976</v>
      </c>
      <c r="HD243">
        <v>20.3303</v>
      </c>
      <c r="HE243">
        <v>5.21549</v>
      </c>
      <c r="HF243">
        <v>12.0099</v>
      </c>
      <c r="HG243">
        <v>4.9891</v>
      </c>
      <c r="HH243">
        <v>3.2885</v>
      </c>
      <c r="HI243">
        <v>9999</v>
      </c>
      <c r="HJ243">
        <v>9999</v>
      </c>
      <c r="HK243">
        <v>9999</v>
      </c>
      <c r="HL243">
        <v>174</v>
      </c>
      <c r="HM243">
        <v>1.86783</v>
      </c>
      <c r="HN243">
        <v>1.86684</v>
      </c>
      <c r="HO243">
        <v>1.8663</v>
      </c>
      <c r="HP243">
        <v>1.86615</v>
      </c>
      <c r="HQ243">
        <v>1.86803</v>
      </c>
      <c r="HR243">
        <v>1.87049</v>
      </c>
      <c r="HS243">
        <v>1.86918</v>
      </c>
      <c r="HT243">
        <v>1.87057</v>
      </c>
      <c r="HU243">
        <v>0</v>
      </c>
      <c r="HV243">
        <v>0</v>
      </c>
      <c r="HW243">
        <v>0</v>
      </c>
      <c r="HX243">
        <v>0</v>
      </c>
      <c r="HY243" t="s">
        <v>421</v>
      </c>
      <c r="HZ243" t="s">
        <v>422</v>
      </c>
      <c r="IA243" t="s">
        <v>423</v>
      </c>
      <c r="IB243" t="s">
        <v>423</v>
      </c>
      <c r="IC243" t="s">
        <v>423</v>
      </c>
      <c r="ID243" t="s">
        <v>423</v>
      </c>
      <c r="IE243">
        <v>0</v>
      </c>
      <c r="IF243">
        <v>100</v>
      </c>
      <c r="IG243">
        <v>100</v>
      </c>
      <c r="IH243">
        <v>-2.765</v>
      </c>
      <c r="II243">
        <v>-0.0788</v>
      </c>
      <c r="IJ243">
        <v>-1.577111384215205</v>
      </c>
      <c r="IK243">
        <v>-0.002609718516926934</v>
      </c>
      <c r="IL243">
        <v>7.477057286243006E-07</v>
      </c>
      <c r="IM243">
        <v>-2.446628426827821E-10</v>
      </c>
      <c r="IN243">
        <v>-0.2036813970316619</v>
      </c>
      <c r="IO243">
        <v>-0.007460779758470672</v>
      </c>
      <c r="IP243">
        <v>0.0009378809001863145</v>
      </c>
      <c r="IQ243">
        <v>-1.681860573090938E-05</v>
      </c>
      <c r="IR243">
        <v>18</v>
      </c>
      <c r="IS243">
        <v>2242</v>
      </c>
      <c r="IT243">
        <v>1</v>
      </c>
      <c r="IU243">
        <v>24</v>
      </c>
      <c r="IV243">
        <v>2599.6</v>
      </c>
      <c r="IW243">
        <v>2599.6</v>
      </c>
      <c r="IX243">
        <v>1.35498</v>
      </c>
      <c r="IY243">
        <v>2.23022</v>
      </c>
      <c r="IZ243">
        <v>1.39648</v>
      </c>
      <c r="JA243">
        <v>2.33887</v>
      </c>
      <c r="JB243">
        <v>1.49536</v>
      </c>
      <c r="JC243">
        <v>2.33765</v>
      </c>
      <c r="JD243">
        <v>37.9406</v>
      </c>
      <c r="JE243">
        <v>23.9824</v>
      </c>
      <c r="JF243">
        <v>18</v>
      </c>
      <c r="JG243">
        <v>499.981</v>
      </c>
      <c r="JH243">
        <v>439.445</v>
      </c>
      <c r="JI243">
        <v>25.0002</v>
      </c>
      <c r="JJ243">
        <v>26.5048</v>
      </c>
      <c r="JK243">
        <v>30.0001</v>
      </c>
      <c r="JL243">
        <v>26.4681</v>
      </c>
      <c r="JM243">
        <v>26.4085</v>
      </c>
      <c r="JN243">
        <v>27.2494</v>
      </c>
      <c r="JO243">
        <v>31.6287</v>
      </c>
      <c r="JP243">
        <v>58.2151</v>
      </c>
      <c r="JQ243">
        <v>25</v>
      </c>
      <c r="JR243">
        <v>593.61</v>
      </c>
      <c r="JS243">
        <v>17.1548</v>
      </c>
      <c r="JT243">
        <v>100.587</v>
      </c>
      <c r="JU243">
        <v>100.668</v>
      </c>
    </row>
    <row r="244" spans="1:281">
      <c r="A244">
        <v>228</v>
      </c>
      <c r="B244">
        <v>1659118542</v>
      </c>
      <c r="C244">
        <v>6183.900000095367</v>
      </c>
      <c r="D244" t="s">
        <v>881</v>
      </c>
      <c r="E244" t="s">
        <v>882</v>
      </c>
      <c r="F244">
        <v>5</v>
      </c>
      <c r="G244" t="s">
        <v>812</v>
      </c>
      <c r="H244" t="s">
        <v>416</v>
      </c>
      <c r="I244">
        <v>1659118534.5</v>
      </c>
      <c r="J244">
        <f>(K244)/1000</f>
        <v>0</v>
      </c>
      <c r="K244">
        <f>IF(CZ244, AN244, AH244)</f>
        <v>0</v>
      </c>
      <c r="L244">
        <f>IF(CZ244, AI244, AG244)</f>
        <v>0</v>
      </c>
      <c r="M244">
        <f>DB244 - IF(AU244&gt;1, L244*CV244*100.0/(AW244*DP244), 0)</f>
        <v>0</v>
      </c>
      <c r="N244">
        <f>((T244-J244/2)*M244-L244)/(T244+J244/2)</f>
        <v>0</v>
      </c>
      <c r="O244">
        <f>N244*(DI244+DJ244)/1000.0</f>
        <v>0</v>
      </c>
      <c r="P244">
        <f>(DB244 - IF(AU244&gt;1, L244*CV244*100.0/(AW244*DP244), 0))*(DI244+DJ244)/1000.0</f>
        <v>0</v>
      </c>
      <c r="Q244">
        <f>2.0/((1/S244-1/R244)+SIGN(S244)*SQRT((1/S244-1/R244)*(1/S244-1/R244) + 4*CW244/((CW244+1)*(CW244+1))*(2*1/S244*1/R244-1/R244*1/R244)))</f>
        <v>0</v>
      </c>
      <c r="R244">
        <f>IF(LEFT(CX244,1)&lt;&gt;"0",IF(LEFT(CX244,1)="1",3.0,CY244),$D$5+$E$5*(DP244*DI244/($K$5*1000))+$F$5*(DP244*DI244/($K$5*1000))*MAX(MIN(CV244,$J$5),$I$5)*MAX(MIN(CV244,$J$5),$I$5)+$G$5*MAX(MIN(CV244,$J$5),$I$5)*(DP244*DI244/($K$5*1000))+$H$5*(DP244*DI244/($K$5*1000))*(DP244*DI244/($K$5*1000)))</f>
        <v>0</v>
      </c>
      <c r="S244">
        <f>J244*(1000-(1000*0.61365*exp(17.502*W244/(240.97+W244))/(DI244+DJ244)+DD244)/2)/(1000*0.61365*exp(17.502*W244/(240.97+W244))/(DI244+DJ244)-DD244)</f>
        <v>0</v>
      </c>
      <c r="T244">
        <f>1/((CW244+1)/(Q244/1.6)+1/(R244/1.37)) + CW244/((CW244+1)/(Q244/1.6) + CW244/(R244/1.37))</f>
        <v>0</v>
      </c>
      <c r="U244">
        <f>(CR244*CU244)</f>
        <v>0</v>
      </c>
      <c r="V244">
        <f>(DK244+(U244+2*0.95*5.67E-8*(((DK244+$B$7)+273)^4-(DK244+273)^4)-44100*J244)/(1.84*29.3*R244+8*0.95*5.67E-8*(DK244+273)^3))</f>
        <v>0</v>
      </c>
      <c r="W244">
        <f>($C$7*DL244+$D$7*DM244+$E$7*V244)</f>
        <v>0</v>
      </c>
      <c r="X244">
        <f>0.61365*exp(17.502*W244/(240.97+W244))</f>
        <v>0</v>
      </c>
      <c r="Y244">
        <f>(Z244/AA244*100)</f>
        <v>0</v>
      </c>
      <c r="Z244">
        <f>DD244*(DI244+DJ244)/1000</f>
        <v>0</v>
      </c>
      <c r="AA244">
        <f>0.61365*exp(17.502*DK244/(240.97+DK244))</f>
        <v>0</v>
      </c>
      <c r="AB244">
        <f>(X244-DD244*(DI244+DJ244)/1000)</f>
        <v>0</v>
      </c>
      <c r="AC244">
        <f>(-J244*44100)</f>
        <v>0</v>
      </c>
      <c r="AD244">
        <f>2*29.3*R244*0.92*(DK244-W244)</f>
        <v>0</v>
      </c>
      <c r="AE244">
        <f>2*0.95*5.67E-8*(((DK244+$B$7)+273)^4-(W244+273)^4)</f>
        <v>0</v>
      </c>
      <c r="AF244">
        <f>U244+AE244+AC244+AD244</f>
        <v>0</v>
      </c>
      <c r="AG244">
        <f>DH244*AU244*(DC244-DB244*(1000-AU244*DE244)/(1000-AU244*DD244))/(100*CV244)</f>
        <v>0</v>
      </c>
      <c r="AH244">
        <f>1000*DH244*AU244*(DD244-DE244)/(100*CV244*(1000-AU244*DD244))</f>
        <v>0</v>
      </c>
      <c r="AI244">
        <f>(AJ244 - AK244 - DI244*1E3/(8.314*(DK244+273.15)) * AM244/DH244 * AL244) * DH244/(100*CV244) * (1000 - DE244)/1000</f>
        <v>0</v>
      </c>
      <c r="AJ244">
        <v>586.8565315491574</v>
      </c>
      <c r="AK244">
        <v>544.1527878787875</v>
      </c>
      <c r="AL244">
        <v>3.318186362413718</v>
      </c>
      <c r="AM244">
        <v>65.05149679079638</v>
      </c>
      <c r="AN244">
        <f>(AP244 - AO244 + DI244*1E3/(8.314*(DK244+273.15)) * AR244/DH244 * AQ244) * DH244/(100*CV244) * 1000/(1000 - AP244)</f>
        <v>0</v>
      </c>
      <c r="AO244">
        <v>17.06614443514212</v>
      </c>
      <c r="AP244">
        <v>23.47353575757575</v>
      </c>
      <c r="AQ244">
        <v>-2.431079252891064E-05</v>
      </c>
      <c r="AR244">
        <v>88.7385490388201</v>
      </c>
      <c r="AS244">
        <v>9</v>
      </c>
      <c r="AT244">
        <v>2</v>
      </c>
      <c r="AU244">
        <f>IF(AS244*$H$13&gt;=AW244,1.0,(AW244/(AW244-AS244*$H$13)))</f>
        <v>0</v>
      </c>
      <c r="AV244">
        <f>(AU244-1)*100</f>
        <v>0</v>
      </c>
      <c r="AW244">
        <f>MAX(0,($B$13+$C$13*DP244)/(1+$D$13*DP244)*DI244/(DK244+273)*$E$13)</f>
        <v>0</v>
      </c>
      <c r="AX244" t="s">
        <v>417</v>
      </c>
      <c r="AY244" t="s">
        <v>417</v>
      </c>
      <c r="AZ244">
        <v>0</v>
      </c>
      <c r="BA244">
        <v>0</v>
      </c>
      <c r="BB244">
        <f>1-AZ244/BA244</f>
        <v>0</v>
      </c>
      <c r="BC244">
        <v>0</v>
      </c>
      <c r="BD244" t="s">
        <v>417</v>
      </c>
      <c r="BE244" t="s">
        <v>417</v>
      </c>
      <c r="BF244">
        <v>0</v>
      </c>
      <c r="BG244">
        <v>0</v>
      </c>
      <c r="BH244">
        <f>1-BF244/BG244</f>
        <v>0</v>
      </c>
      <c r="BI244">
        <v>0.5</v>
      </c>
      <c r="BJ244">
        <f>CS244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417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f>$B$11*DQ244+$C$11*DR244+$F$11*EC244*(1-EF244)</f>
        <v>0</v>
      </c>
      <c r="CS244">
        <f>CR244*CT244</f>
        <v>0</v>
      </c>
      <c r="CT244">
        <f>($B$11*$D$9+$C$11*$D$9+$F$11*((EP244+EH244)/MAX(EP244+EH244+EQ244, 0.1)*$I$9+EQ244/MAX(EP244+EH244+EQ244, 0.1)*$J$9))/($B$11+$C$11+$F$11)</f>
        <v>0</v>
      </c>
      <c r="CU244">
        <f>($B$11*$K$9+$C$11*$K$9+$F$11*((EP244+EH244)/MAX(EP244+EH244+EQ244, 0.1)*$P$9+EQ244/MAX(EP244+EH244+EQ244, 0.1)*$Q$9))/($B$11+$C$11+$F$11)</f>
        <v>0</v>
      </c>
      <c r="CV244">
        <v>6</v>
      </c>
      <c r="CW244">
        <v>0.5</v>
      </c>
      <c r="CX244" t="s">
        <v>418</v>
      </c>
      <c r="CY244">
        <v>2</v>
      </c>
      <c r="CZ244" t="b">
        <v>1</v>
      </c>
      <c r="DA244">
        <v>1659118534.5</v>
      </c>
      <c r="DB244">
        <v>508.7837037037037</v>
      </c>
      <c r="DC244">
        <v>561.3706296296297</v>
      </c>
      <c r="DD244">
        <v>23.48708518518518</v>
      </c>
      <c r="DE244">
        <v>17.08092962962963</v>
      </c>
      <c r="DF244">
        <v>511.5327777777778</v>
      </c>
      <c r="DG244">
        <v>23.56582962962963</v>
      </c>
      <c r="DH244">
        <v>500.0518518518518</v>
      </c>
      <c r="DI244">
        <v>90.68969259259262</v>
      </c>
      <c r="DJ244">
        <v>0.09999212962962964</v>
      </c>
      <c r="DK244">
        <v>27.21982962962963</v>
      </c>
      <c r="DL244">
        <v>27.18212962962963</v>
      </c>
      <c r="DM244">
        <v>999.9000000000001</v>
      </c>
      <c r="DN244">
        <v>0</v>
      </c>
      <c r="DO244">
        <v>0</v>
      </c>
      <c r="DP244">
        <v>9994.560370370371</v>
      </c>
      <c r="DQ244">
        <v>0</v>
      </c>
      <c r="DR244">
        <v>8.403029999999999</v>
      </c>
      <c r="DS244">
        <v>-52.58677777777777</v>
      </c>
      <c r="DT244">
        <v>521.0209259259259</v>
      </c>
      <c r="DU244">
        <v>571.1256296296298</v>
      </c>
      <c r="DV244">
        <v>6.406143703703703</v>
      </c>
      <c r="DW244">
        <v>561.3706296296297</v>
      </c>
      <c r="DX244">
        <v>17.08092962962963</v>
      </c>
      <c r="DY244">
        <v>2.130035925925926</v>
      </c>
      <c r="DZ244">
        <v>1.549065555555556</v>
      </c>
      <c r="EA244">
        <v>18.44559259259259</v>
      </c>
      <c r="EB244">
        <v>13.46123703703704</v>
      </c>
      <c r="EC244">
        <v>1999.988518518519</v>
      </c>
      <c r="ED244">
        <v>0.9800051111111109</v>
      </c>
      <c r="EE244">
        <v>0.01999458888888889</v>
      </c>
      <c r="EF244">
        <v>0</v>
      </c>
      <c r="EG244">
        <v>693.246888888889</v>
      </c>
      <c r="EH244">
        <v>5.00097</v>
      </c>
      <c r="EI244">
        <v>13876.45555555555</v>
      </c>
      <c r="EJ244">
        <v>16707.51851851852</v>
      </c>
      <c r="EK244">
        <v>38.74066666666667</v>
      </c>
      <c r="EL244">
        <v>39.25</v>
      </c>
      <c r="EM244">
        <v>38.65944444444445</v>
      </c>
      <c r="EN244">
        <v>39.00229629629629</v>
      </c>
      <c r="EO244">
        <v>39.32133333333333</v>
      </c>
      <c r="EP244">
        <v>1955.098518518518</v>
      </c>
      <c r="EQ244">
        <v>39.89000000000001</v>
      </c>
      <c r="ER244">
        <v>0</v>
      </c>
      <c r="ES244">
        <v>1659118542.2</v>
      </c>
      <c r="ET244">
        <v>0</v>
      </c>
      <c r="EU244">
        <v>693.3103599999999</v>
      </c>
      <c r="EV244">
        <v>7.00253846030766</v>
      </c>
      <c r="EW244">
        <v>108.4846153962468</v>
      </c>
      <c r="EX244">
        <v>13877.208</v>
      </c>
      <c r="EY244">
        <v>15</v>
      </c>
      <c r="EZ244">
        <v>0</v>
      </c>
      <c r="FA244" t="s">
        <v>419</v>
      </c>
      <c r="FB244">
        <v>1658962562</v>
      </c>
      <c r="FC244">
        <v>1658962559</v>
      </c>
      <c r="FD244">
        <v>0</v>
      </c>
      <c r="FE244">
        <v>0.025</v>
      </c>
      <c r="FF244">
        <v>-0.013</v>
      </c>
      <c r="FG244">
        <v>-1.97</v>
      </c>
      <c r="FH244">
        <v>-0.111</v>
      </c>
      <c r="FI244">
        <v>420</v>
      </c>
      <c r="FJ244">
        <v>18</v>
      </c>
      <c r="FK244">
        <v>0.6899999999999999</v>
      </c>
      <c r="FL244">
        <v>0.5</v>
      </c>
      <c r="FM244">
        <v>-52.0662756097561</v>
      </c>
      <c r="FN244">
        <v>-8.579322648083773</v>
      </c>
      <c r="FO244">
        <v>0.8505252479814442</v>
      </c>
      <c r="FP244">
        <v>0</v>
      </c>
      <c r="FQ244">
        <v>692.9181176470588</v>
      </c>
      <c r="FR244">
        <v>6.623407189566758</v>
      </c>
      <c r="FS244">
        <v>0.6999742753552997</v>
      </c>
      <c r="FT244">
        <v>0</v>
      </c>
      <c r="FU244">
        <v>6.399734390243903</v>
      </c>
      <c r="FV244">
        <v>0.09230926829267319</v>
      </c>
      <c r="FW244">
        <v>0.01199710474194387</v>
      </c>
      <c r="FX244">
        <v>1</v>
      </c>
      <c r="FY244">
        <v>1</v>
      </c>
      <c r="FZ244">
        <v>3</v>
      </c>
      <c r="GA244" t="s">
        <v>426</v>
      </c>
      <c r="GB244">
        <v>2.98317</v>
      </c>
      <c r="GC244">
        <v>2.71558</v>
      </c>
      <c r="GD244">
        <v>0.11338</v>
      </c>
      <c r="GE244">
        <v>0.119703</v>
      </c>
      <c r="GF244">
        <v>0.106121</v>
      </c>
      <c r="GG244">
        <v>0.0830991</v>
      </c>
      <c r="GH244">
        <v>28064.1</v>
      </c>
      <c r="GI244">
        <v>27999.5</v>
      </c>
      <c r="GJ244">
        <v>29417.9</v>
      </c>
      <c r="GK244">
        <v>29415.3</v>
      </c>
      <c r="GL244">
        <v>34823.7</v>
      </c>
      <c r="GM244">
        <v>35858.4</v>
      </c>
      <c r="GN244">
        <v>41428.3</v>
      </c>
      <c r="GO244">
        <v>41915.6</v>
      </c>
      <c r="GP244">
        <v>1.928</v>
      </c>
      <c r="GQ244">
        <v>1.90205</v>
      </c>
      <c r="GR244">
        <v>0.110865</v>
      </c>
      <c r="GS244">
        <v>0</v>
      </c>
      <c r="GT244">
        <v>25.361</v>
      </c>
      <c r="GU244">
        <v>999.9</v>
      </c>
      <c r="GV244">
        <v>49.3</v>
      </c>
      <c r="GW244">
        <v>31.3</v>
      </c>
      <c r="GX244">
        <v>24.9471</v>
      </c>
      <c r="GY244">
        <v>63.7194</v>
      </c>
      <c r="GZ244">
        <v>34.3109</v>
      </c>
      <c r="HA244">
        <v>1</v>
      </c>
      <c r="HB244">
        <v>-0.0665346</v>
      </c>
      <c r="HC244">
        <v>0.370874</v>
      </c>
      <c r="HD244">
        <v>20.3304</v>
      </c>
      <c r="HE244">
        <v>5.21654</v>
      </c>
      <c r="HF244">
        <v>12.0099</v>
      </c>
      <c r="HG244">
        <v>4.98915</v>
      </c>
      <c r="HH244">
        <v>3.28865</v>
      </c>
      <c r="HI244">
        <v>9999</v>
      </c>
      <c r="HJ244">
        <v>9999</v>
      </c>
      <c r="HK244">
        <v>9999</v>
      </c>
      <c r="HL244">
        <v>174</v>
      </c>
      <c r="HM244">
        <v>1.86783</v>
      </c>
      <c r="HN244">
        <v>1.86686</v>
      </c>
      <c r="HO244">
        <v>1.8663</v>
      </c>
      <c r="HP244">
        <v>1.86618</v>
      </c>
      <c r="HQ244">
        <v>1.86803</v>
      </c>
      <c r="HR244">
        <v>1.87048</v>
      </c>
      <c r="HS244">
        <v>1.8692</v>
      </c>
      <c r="HT244">
        <v>1.87057</v>
      </c>
      <c r="HU244">
        <v>0</v>
      </c>
      <c r="HV244">
        <v>0</v>
      </c>
      <c r="HW244">
        <v>0</v>
      </c>
      <c r="HX244">
        <v>0</v>
      </c>
      <c r="HY244" t="s">
        <v>421</v>
      </c>
      <c r="HZ244" t="s">
        <v>422</v>
      </c>
      <c r="IA244" t="s">
        <v>423</v>
      </c>
      <c r="IB244" t="s">
        <v>423</v>
      </c>
      <c r="IC244" t="s">
        <v>423</v>
      </c>
      <c r="ID244" t="s">
        <v>423</v>
      </c>
      <c r="IE244">
        <v>0</v>
      </c>
      <c r="IF244">
        <v>100</v>
      </c>
      <c r="IG244">
        <v>100</v>
      </c>
      <c r="IH244">
        <v>-2.798</v>
      </c>
      <c r="II244">
        <v>-0.0789</v>
      </c>
      <c r="IJ244">
        <v>-1.577111384215205</v>
      </c>
      <c r="IK244">
        <v>-0.002609718516926934</v>
      </c>
      <c r="IL244">
        <v>7.477057286243006E-07</v>
      </c>
      <c r="IM244">
        <v>-2.446628426827821E-10</v>
      </c>
      <c r="IN244">
        <v>-0.2036813970316619</v>
      </c>
      <c r="IO244">
        <v>-0.007460779758470672</v>
      </c>
      <c r="IP244">
        <v>0.0009378809001863145</v>
      </c>
      <c r="IQ244">
        <v>-1.681860573090938E-05</v>
      </c>
      <c r="IR244">
        <v>18</v>
      </c>
      <c r="IS244">
        <v>2242</v>
      </c>
      <c r="IT244">
        <v>1</v>
      </c>
      <c r="IU244">
        <v>24</v>
      </c>
      <c r="IV244">
        <v>2599.7</v>
      </c>
      <c r="IW244">
        <v>2599.7</v>
      </c>
      <c r="IX244">
        <v>1.38794</v>
      </c>
      <c r="IY244">
        <v>2.2229</v>
      </c>
      <c r="IZ244">
        <v>1.39648</v>
      </c>
      <c r="JA244">
        <v>2.33887</v>
      </c>
      <c r="JB244">
        <v>1.49536</v>
      </c>
      <c r="JC244">
        <v>2.33154</v>
      </c>
      <c r="JD244">
        <v>37.9406</v>
      </c>
      <c r="JE244">
        <v>23.9824</v>
      </c>
      <c r="JF244">
        <v>18</v>
      </c>
      <c r="JG244">
        <v>499.778</v>
      </c>
      <c r="JH244">
        <v>439.399</v>
      </c>
      <c r="JI244">
        <v>25.0001</v>
      </c>
      <c r="JJ244">
        <v>26.507</v>
      </c>
      <c r="JK244">
        <v>30.0001</v>
      </c>
      <c r="JL244">
        <v>26.4704</v>
      </c>
      <c r="JM244">
        <v>26.4103</v>
      </c>
      <c r="JN244">
        <v>27.8314</v>
      </c>
      <c r="JO244">
        <v>31.3314</v>
      </c>
      <c r="JP244">
        <v>58.2151</v>
      </c>
      <c r="JQ244">
        <v>25</v>
      </c>
      <c r="JR244">
        <v>606.982</v>
      </c>
      <c r="JS244">
        <v>17.1591</v>
      </c>
      <c r="JT244">
        <v>100.587</v>
      </c>
      <c r="JU244">
        <v>100.669</v>
      </c>
    </row>
    <row r="245" spans="1:281">
      <c r="A245">
        <v>229</v>
      </c>
      <c r="B245">
        <v>1659118547</v>
      </c>
      <c r="C245">
        <v>6188.900000095367</v>
      </c>
      <c r="D245" t="s">
        <v>883</v>
      </c>
      <c r="E245" t="s">
        <v>884</v>
      </c>
      <c r="F245">
        <v>5</v>
      </c>
      <c r="G245" t="s">
        <v>812</v>
      </c>
      <c r="H245" t="s">
        <v>416</v>
      </c>
      <c r="I245">
        <v>1659118539.214286</v>
      </c>
      <c r="J245">
        <f>(K245)/1000</f>
        <v>0</v>
      </c>
      <c r="K245">
        <f>IF(CZ245, AN245, AH245)</f>
        <v>0</v>
      </c>
      <c r="L245">
        <f>IF(CZ245, AI245, AG245)</f>
        <v>0</v>
      </c>
      <c r="M245">
        <f>DB245 - IF(AU245&gt;1, L245*CV245*100.0/(AW245*DP245), 0)</f>
        <v>0</v>
      </c>
      <c r="N245">
        <f>((T245-J245/2)*M245-L245)/(T245+J245/2)</f>
        <v>0</v>
      </c>
      <c r="O245">
        <f>N245*(DI245+DJ245)/1000.0</f>
        <v>0</v>
      </c>
      <c r="P245">
        <f>(DB245 - IF(AU245&gt;1, L245*CV245*100.0/(AW245*DP245), 0))*(DI245+DJ245)/1000.0</f>
        <v>0</v>
      </c>
      <c r="Q245">
        <f>2.0/((1/S245-1/R245)+SIGN(S245)*SQRT((1/S245-1/R245)*(1/S245-1/R245) + 4*CW245/((CW245+1)*(CW245+1))*(2*1/S245*1/R245-1/R245*1/R245)))</f>
        <v>0</v>
      </c>
      <c r="R245">
        <f>IF(LEFT(CX245,1)&lt;&gt;"0",IF(LEFT(CX245,1)="1",3.0,CY245),$D$5+$E$5*(DP245*DI245/($K$5*1000))+$F$5*(DP245*DI245/($K$5*1000))*MAX(MIN(CV245,$J$5),$I$5)*MAX(MIN(CV245,$J$5),$I$5)+$G$5*MAX(MIN(CV245,$J$5),$I$5)*(DP245*DI245/($K$5*1000))+$H$5*(DP245*DI245/($K$5*1000))*(DP245*DI245/($K$5*1000)))</f>
        <v>0</v>
      </c>
      <c r="S245">
        <f>J245*(1000-(1000*0.61365*exp(17.502*W245/(240.97+W245))/(DI245+DJ245)+DD245)/2)/(1000*0.61365*exp(17.502*W245/(240.97+W245))/(DI245+DJ245)-DD245)</f>
        <v>0</v>
      </c>
      <c r="T245">
        <f>1/((CW245+1)/(Q245/1.6)+1/(R245/1.37)) + CW245/((CW245+1)/(Q245/1.6) + CW245/(R245/1.37))</f>
        <v>0</v>
      </c>
      <c r="U245">
        <f>(CR245*CU245)</f>
        <v>0</v>
      </c>
      <c r="V245">
        <f>(DK245+(U245+2*0.95*5.67E-8*(((DK245+$B$7)+273)^4-(DK245+273)^4)-44100*J245)/(1.84*29.3*R245+8*0.95*5.67E-8*(DK245+273)^3))</f>
        <v>0</v>
      </c>
      <c r="W245">
        <f>($C$7*DL245+$D$7*DM245+$E$7*V245)</f>
        <v>0</v>
      </c>
      <c r="X245">
        <f>0.61365*exp(17.502*W245/(240.97+W245))</f>
        <v>0</v>
      </c>
      <c r="Y245">
        <f>(Z245/AA245*100)</f>
        <v>0</v>
      </c>
      <c r="Z245">
        <f>DD245*(DI245+DJ245)/1000</f>
        <v>0</v>
      </c>
      <c r="AA245">
        <f>0.61365*exp(17.502*DK245/(240.97+DK245))</f>
        <v>0</v>
      </c>
      <c r="AB245">
        <f>(X245-DD245*(DI245+DJ245)/1000)</f>
        <v>0</v>
      </c>
      <c r="AC245">
        <f>(-J245*44100)</f>
        <v>0</v>
      </c>
      <c r="AD245">
        <f>2*29.3*R245*0.92*(DK245-W245)</f>
        <v>0</v>
      </c>
      <c r="AE245">
        <f>2*0.95*5.67E-8*(((DK245+$B$7)+273)^4-(W245+273)^4)</f>
        <v>0</v>
      </c>
      <c r="AF245">
        <f>U245+AE245+AC245+AD245</f>
        <v>0</v>
      </c>
      <c r="AG245">
        <f>DH245*AU245*(DC245-DB245*(1000-AU245*DE245)/(1000-AU245*DD245))/(100*CV245)</f>
        <v>0</v>
      </c>
      <c r="AH245">
        <f>1000*DH245*AU245*(DD245-DE245)/(100*CV245*(1000-AU245*DD245))</f>
        <v>0</v>
      </c>
      <c r="AI245">
        <f>(AJ245 - AK245 - DI245*1E3/(8.314*(DK245+273.15)) * AM245/DH245 * AL245) * DH245/(100*CV245) * (1000 - DE245)/1000</f>
        <v>0</v>
      </c>
      <c r="AJ245">
        <v>603.8936427755331</v>
      </c>
      <c r="AK245">
        <v>560.8263939393938</v>
      </c>
      <c r="AL245">
        <v>3.329377201651692</v>
      </c>
      <c r="AM245">
        <v>65.05149679079638</v>
      </c>
      <c r="AN245">
        <f>(AP245 - AO245 + DI245*1E3/(8.314*(DK245+273.15)) * AR245/DH245 * AQ245) * DH245/(100*CV245) * 1000/(1000 - AP245)</f>
        <v>0</v>
      </c>
      <c r="AO245">
        <v>17.05790749764166</v>
      </c>
      <c r="AP245">
        <v>23.46714848484848</v>
      </c>
      <c r="AQ245">
        <v>-0.0002479664330254946</v>
      </c>
      <c r="AR245">
        <v>88.7385490388201</v>
      </c>
      <c r="AS245">
        <v>9</v>
      </c>
      <c r="AT245">
        <v>2</v>
      </c>
      <c r="AU245">
        <f>IF(AS245*$H$13&gt;=AW245,1.0,(AW245/(AW245-AS245*$H$13)))</f>
        <v>0</v>
      </c>
      <c r="AV245">
        <f>(AU245-1)*100</f>
        <v>0</v>
      </c>
      <c r="AW245">
        <f>MAX(0,($B$13+$C$13*DP245)/(1+$D$13*DP245)*DI245/(DK245+273)*$E$13)</f>
        <v>0</v>
      </c>
      <c r="AX245" t="s">
        <v>417</v>
      </c>
      <c r="AY245" t="s">
        <v>417</v>
      </c>
      <c r="AZ245">
        <v>0</v>
      </c>
      <c r="BA245">
        <v>0</v>
      </c>
      <c r="BB245">
        <f>1-AZ245/BA245</f>
        <v>0</v>
      </c>
      <c r="BC245">
        <v>0</v>
      </c>
      <c r="BD245" t="s">
        <v>417</v>
      </c>
      <c r="BE245" t="s">
        <v>417</v>
      </c>
      <c r="BF245">
        <v>0</v>
      </c>
      <c r="BG245">
        <v>0</v>
      </c>
      <c r="BH245">
        <f>1-BF245/BG245</f>
        <v>0</v>
      </c>
      <c r="BI245">
        <v>0.5</v>
      </c>
      <c r="BJ245">
        <f>CS245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417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f>$B$11*DQ245+$C$11*DR245+$F$11*EC245*(1-EF245)</f>
        <v>0</v>
      </c>
      <c r="CS245">
        <f>CR245*CT245</f>
        <v>0</v>
      </c>
      <c r="CT245">
        <f>($B$11*$D$9+$C$11*$D$9+$F$11*((EP245+EH245)/MAX(EP245+EH245+EQ245, 0.1)*$I$9+EQ245/MAX(EP245+EH245+EQ245, 0.1)*$J$9))/($B$11+$C$11+$F$11)</f>
        <v>0</v>
      </c>
      <c r="CU245">
        <f>($B$11*$K$9+$C$11*$K$9+$F$11*((EP245+EH245)/MAX(EP245+EH245+EQ245, 0.1)*$P$9+EQ245/MAX(EP245+EH245+EQ245, 0.1)*$Q$9))/($B$11+$C$11+$F$11)</f>
        <v>0</v>
      </c>
      <c r="CV245">
        <v>6</v>
      </c>
      <c r="CW245">
        <v>0.5</v>
      </c>
      <c r="CX245" t="s">
        <v>418</v>
      </c>
      <c r="CY245">
        <v>2</v>
      </c>
      <c r="CZ245" t="b">
        <v>1</v>
      </c>
      <c r="DA245">
        <v>1659118539.214286</v>
      </c>
      <c r="DB245">
        <v>524.0252857142857</v>
      </c>
      <c r="DC245">
        <v>577.1821785714286</v>
      </c>
      <c r="DD245">
        <v>23.47734285714285</v>
      </c>
      <c r="DE245">
        <v>17.06923214285714</v>
      </c>
      <c r="DF245">
        <v>526.8053928571428</v>
      </c>
      <c r="DG245">
        <v>23.55617857142857</v>
      </c>
      <c r="DH245">
        <v>500.0494999999999</v>
      </c>
      <c r="DI245">
        <v>90.68983928571431</v>
      </c>
      <c r="DJ245">
        <v>0.09995560357142855</v>
      </c>
      <c r="DK245">
        <v>27.21826785714286</v>
      </c>
      <c r="DL245">
        <v>27.17935357142857</v>
      </c>
      <c r="DM245">
        <v>999.9000000000002</v>
      </c>
      <c r="DN245">
        <v>0</v>
      </c>
      <c r="DO245">
        <v>0</v>
      </c>
      <c r="DP245">
        <v>10000.73964285714</v>
      </c>
      <c r="DQ245">
        <v>0</v>
      </c>
      <c r="DR245">
        <v>8.403029999999999</v>
      </c>
      <c r="DS245">
        <v>-53.15675357142857</v>
      </c>
      <c r="DT245">
        <v>536.6236071428572</v>
      </c>
      <c r="DU245">
        <v>587.2050357142856</v>
      </c>
      <c r="DV245">
        <v>6.408105357142857</v>
      </c>
      <c r="DW245">
        <v>577.1821785714286</v>
      </c>
      <c r="DX245">
        <v>17.06923214285714</v>
      </c>
      <c r="DY245">
        <v>2.129155714285714</v>
      </c>
      <c r="DZ245">
        <v>1.548006071428572</v>
      </c>
      <c r="EA245">
        <v>18.439</v>
      </c>
      <c r="EB245">
        <v>13.45073928571428</v>
      </c>
      <c r="EC245">
        <v>2000.0125</v>
      </c>
      <c r="ED245">
        <v>0.9800053214285713</v>
      </c>
      <c r="EE245">
        <v>0.01999437857142857</v>
      </c>
      <c r="EF245">
        <v>0</v>
      </c>
      <c r="EG245">
        <v>693.7210357142857</v>
      </c>
      <c r="EH245">
        <v>5.00097</v>
      </c>
      <c r="EI245">
        <v>13884.86071428572</v>
      </c>
      <c r="EJ245">
        <v>16707.70357142857</v>
      </c>
      <c r="EK245">
        <v>38.7365</v>
      </c>
      <c r="EL245">
        <v>39.25</v>
      </c>
      <c r="EM245">
        <v>38.66485714285714</v>
      </c>
      <c r="EN245">
        <v>39.00221428571428</v>
      </c>
      <c r="EO245">
        <v>39.32774999999999</v>
      </c>
      <c r="EP245">
        <v>1955.122499999999</v>
      </c>
      <c r="EQ245">
        <v>39.89000000000001</v>
      </c>
      <c r="ER245">
        <v>0</v>
      </c>
      <c r="ES245">
        <v>1659118547</v>
      </c>
      <c r="ET245">
        <v>0</v>
      </c>
      <c r="EU245">
        <v>693.7531999999999</v>
      </c>
      <c r="EV245">
        <v>4.450846146063828</v>
      </c>
      <c r="EW245">
        <v>99.95384599804783</v>
      </c>
      <c r="EX245">
        <v>13885.688</v>
      </c>
      <c r="EY245">
        <v>15</v>
      </c>
      <c r="EZ245">
        <v>0</v>
      </c>
      <c r="FA245" t="s">
        <v>419</v>
      </c>
      <c r="FB245">
        <v>1658962562</v>
      </c>
      <c r="FC245">
        <v>1658962559</v>
      </c>
      <c r="FD245">
        <v>0</v>
      </c>
      <c r="FE245">
        <v>0.025</v>
      </c>
      <c r="FF245">
        <v>-0.013</v>
      </c>
      <c r="FG245">
        <v>-1.97</v>
      </c>
      <c r="FH245">
        <v>-0.111</v>
      </c>
      <c r="FI245">
        <v>420</v>
      </c>
      <c r="FJ245">
        <v>18</v>
      </c>
      <c r="FK245">
        <v>0.6899999999999999</v>
      </c>
      <c r="FL245">
        <v>0.5</v>
      </c>
      <c r="FM245">
        <v>-52.84393</v>
      </c>
      <c r="FN245">
        <v>-7.473654033771144</v>
      </c>
      <c r="FO245">
        <v>0.7251863754235871</v>
      </c>
      <c r="FP245">
        <v>0</v>
      </c>
      <c r="FQ245">
        <v>693.4255588235294</v>
      </c>
      <c r="FR245">
        <v>5.730710457306121</v>
      </c>
      <c r="FS245">
        <v>0.6098183524709505</v>
      </c>
      <c r="FT245">
        <v>0</v>
      </c>
      <c r="FU245">
        <v>6.4057975</v>
      </c>
      <c r="FV245">
        <v>0.05626063789867302</v>
      </c>
      <c r="FW245">
        <v>0.01260968253962007</v>
      </c>
      <c r="FX245">
        <v>1</v>
      </c>
      <c r="FY245">
        <v>1</v>
      </c>
      <c r="FZ245">
        <v>3</v>
      </c>
      <c r="GA245" t="s">
        <v>426</v>
      </c>
      <c r="GB245">
        <v>2.98315</v>
      </c>
      <c r="GC245">
        <v>2.71554</v>
      </c>
      <c r="GD245">
        <v>0.115846</v>
      </c>
      <c r="GE245">
        <v>0.122093</v>
      </c>
      <c r="GF245">
        <v>0.106106</v>
      </c>
      <c r="GG245">
        <v>0.08321580000000001</v>
      </c>
      <c r="GH245">
        <v>27986.1</v>
      </c>
      <c r="GI245">
        <v>27923.4</v>
      </c>
      <c r="GJ245">
        <v>29418</v>
      </c>
      <c r="GK245">
        <v>29415.2</v>
      </c>
      <c r="GL245">
        <v>34824.2</v>
      </c>
      <c r="GM245">
        <v>35853.8</v>
      </c>
      <c r="GN245">
        <v>41428.2</v>
      </c>
      <c r="GO245">
        <v>41915.6</v>
      </c>
      <c r="GP245">
        <v>1.92822</v>
      </c>
      <c r="GQ245">
        <v>1.90192</v>
      </c>
      <c r="GR245">
        <v>0.110555</v>
      </c>
      <c r="GS245">
        <v>0</v>
      </c>
      <c r="GT245">
        <v>25.361</v>
      </c>
      <c r="GU245">
        <v>999.9</v>
      </c>
      <c r="GV245">
        <v>49.2</v>
      </c>
      <c r="GW245">
        <v>31.3</v>
      </c>
      <c r="GX245">
        <v>24.8971</v>
      </c>
      <c r="GY245">
        <v>63.6394</v>
      </c>
      <c r="GZ245">
        <v>33.8181</v>
      </c>
      <c r="HA245">
        <v>1</v>
      </c>
      <c r="HB245">
        <v>-0.0662957</v>
      </c>
      <c r="HC245">
        <v>0.371857</v>
      </c>
      <c r="HD245">
        <v>20.3304</v>
      </c>
      <c r="HE245">
        <v>5.21699</v>
      </c>
      <c r="HF245">
        <v>12.0098</v>
      </c>
      <c r="HG245">
        <v>4.9894</v>
      </c>
      <c r="HH245">
        <v>3.28855</v>
      </c>
      <c r="HI245">
        <v>9999</v>
      </c>
      <c r="HJ245">
        <v>9999</v>
      </c>
      <c r="HK245">
        <v>9999</v>
      </c>
      <c r="HL245">
        <v>174</v>
      </c>
      <c r="HM245">
        <v>1.86783</v>
      </c>
      <c r="HN245">
        <v>1.86681</v>
      </c>
      <c r="HO245">
        <v>1.8663</v>
      </c>
      <c r="HP245">
        <v>1.8662</v>
      </c>
      <c r="HQ245">
        <v>1.86804</v>
      </c>
      <c r="HR245">
        <v>1.87048</v>
      </c>
      <c r="HS245">
        <v>1.86917</v>
      </c>
      <c r="HT245">
        <v>1.87057</v>
      </c>
      <c r="HU245">
        <v>0</v>
      </c>
      <c r="HV245">
        <v>0</v>
      </c>
      <c r="HW245">
        <v>0</v>
      </c>
      <c r="HX245">
        <v>0</v>
      </c>
      <c r="HY245" t="s">
        <v>421</v>
      </c>
      <c r="HZ245" t="s">
        <v>422</v>
      </c>
      <c r="IA245" t="s">
        <v>423</v>
      </c>
      <c r="IB245" t="s">
        <v>423</v>
      </c>
      <c r="IC245" t="s">
        <v>423</v>
      </c>
      <c r="ID245" t="s">
        <v>423</v>
      </c>
      <c r="IE245">
        <v>0</v>
      </c>
      <c r="IF245">
        <v>100</v>
      </c>
      <c r="IG245">
        <v>100</v>
      </c>
      <c r="IH245">
        <v>-2.832</v>
      </c>
      <c r="II245">
        <v>-0.079</v>
      </c>
      <c r="IJ245">
        <v>-1.577111384215205</v>
      </c>
      <c r="IK245">
        <v>-0.002609718516926934</v>
      </c>
      <c r="IL245">
        <v>7.477057286243006E-07</v>
      </c>
      <c r="IM245">
        <v>-2.446628426827821E-10</v>
      </c>
      <c r="IN245">
        <v>-0.2036813970316619</v>
      </c>
      <c r="IO245">
        <v>-0.007460779758470672</v>
      </c>
      <c r="IP245">
        <v>0.0009378809001863145</v>
      </c>
      <c r="IQ245">
        <v>-1.681860573090938E-05</v>
      </c>
      <c r="IR245">
        <v>18</v>
      </c>
      <c r="IS245">
        <v>2242</v>
      </c>
      <c r="IT245">
        <v>1</v>
      </c>
      <c r="IU245">
        <v>24</v>
      </c>
      <c r="IV245">
        <v>2599.8</v>
      </c>
      <c r="IW245">
        <v>2599.8</v>
      </c>
      <c r="IX245">
        <v>1.41724</v>
      </c>
      <c r="IY245">
        <v>2.22168</v>
      </c>
      <c r="IZ245">
        <v>1.39648</v>
      </c>
      <c r="JA245">
        <v>2.34009</v>
      </c>
      <c r="JB245">
        <v>1.49536</v>
      </c>
      <c r="JC245">
        <v>2.39746</v>
      </c>
      <c r="JD245">
        <v>37.9649</v>
      </c>
      <c r="JE245">
        <v>23.9824</v>
      </c>
      <c r="JF245">
        <v>18</v>
      </c>
      <c r="JG245">
        <v>499.921</v>
      </c>
      <c r="JH245">
        <v>439.324</v>
      </c>
      <c r="JI245">
        <v>25.0002</v>
      </c>
      <c r="JJ245">
        <v>26.507</v>
      </c>
      <c r="JK245">
        <v>30.0001</v>
      </c>
      <c r="JL245">
        <v>26.4704</v>
      </c>
      <c r="JM245">
        <v>26.4103</v>
      </c>
      <c r="JN245">
        <v>28.4757</v>
      </c>
      <c r="JO245">
        <v>31.0538</v>
      </c>
      <c r="JP245">
        <v>57.8383</v>
      </c>
      <c r="JQ245">
        <v>25</v>
      </c>
      <c r="JR245">
        <v>627.0170000000001</v>
      </c>
      <c r="JS245">
        <v>17.1591</v>
      </c>
      <c r="JT245">
        <v>100.587</v>
      </c>
      <c r="JU245">
        <v>100.669</v>
      </c>
    </row>
    <row r="246" spans="1:281">
      <c r="A246">
        <v>230</v>
      </c>
      <c r="B246">
        <v>1659118552</v>
      </c>
      <c r="C246">
        <v>6193.900000095367</v>
      </c>
      <c r="D246" t="s">
        <v>885</v>
      </c>
      <c r="E246" t="s">
        <v>886</v>
      </c>
      <c r="F246">
        <v>5</v>
      </c>
      <c r="G246" t="s">
        <v>812</v>
      </c>
      <c r="H246" t="s">
        <v>416</v>
      </c>
      <c r="I246">
        <v>1659118544.5</v>
      </c>
      <c r="J246">
        <f>(K246)/1000</f>
        <v>0</v>
      </c>
      <c r="K246">
        <f>IF(CZ246, AN246, AH246)</f>
        <v>0</v>
      </c>
      <c r="L246">
        <f>IF(CZ246, AI246, AG246)</f>
        <v>0</v>
      </c>
      <c r="M246">
        <f>DB246 - IF(AU246&gt;1, L246*CV246*100.0/(AW246*DP246), 0)</f>
        <v>0</v>
      </c>
      <c r="N246">
        <f>((T246-J246/2)*M246-L246)/(T246+J246/2)</f>
        <v>0</v>
      </c>
      <c r="O246">
        <f>N246*(DI246+DJ246)/1000.0</f>
        <v>0</v>
      </c>
      <c r="P246">
        <f>(DB246 - IF(AU246&gt;1, L246*CV246*100.0/(AW246*DP246), 0))*(DI246+DJ246)/1000.0</f>
        <v>0</v>
      </c>
      <c r="Q246">
        <f>2.0/((1/S246-1/R246)+SIGN(S246)*SQRT((1/S246-1/R246)*(1/S246-1/R246) + 4*CW246/((CW246+1)*(CW246+1))*(2*1/S246*1/R246-1/R246*1/R246)))</f>
        <v>0</v>
      </c>
      <c r="R246">
        <f>IF(LEFT(CX246,1)&lt;&gt;"0",IF(LEFT(CX246,1)="1",3.0,CY246),$D$5+$E$5*(DP246*DI246/($K$5*1000))+$F$5*(DP246*DI246/($K$5*1000))*MAX(MIN(CV246,$J$5),$I$5)*MAX(MIN(CV246,$J$5),$I$5)+$G$5*MAX(MIN(CV246,$J$5),$I$5)*(DP246*DI246/($K$5*1000))+$H$5*(DP246*DI246/($K$5*1000))*(DP246*DI246/($K$5*1000)))</f>
        <v>0</v>
      </c>
      <c r="S246">
        <f>J246*(1000-(1000*0.61365*exp(17.502*W246/(240.97+W246))/(DI246+DJ246)+DD246)/2)/(1000*0.61365*exp(17.502*W246/(240.97+W246))/(DI246+DJ246)-DD246)</f>
        <v>0</v>
      </c>
      <c r="T246">
        <f>1/((CW246+1)/(Q246/1.6)+1/(R246/1.37)) + CW246/((CW246+1)/(Q246/1.6) + CW246/(R246/1.37))</f>
        <v>0</v>
      </c>
      <c r="U246">
        <f>(CR246*CU246)</f>
        <v>0</v>
      </c>
      <c r="V246">
        <f>(DK246+(U246+2*0.95*5.67E-8*(((DK246+$B$7)+273)^4-(DK246+273)^4)-44100*J246)/(1.84*29.3*R246+8*0.95*5.67E-8*(DK246+273)^3))</f>
        <v>0</v>
      </c>
      <c r="W246">
        <f>($C$7*DL246+$D$7*DM246+$E$7*V246)</f>
        <v>0</v>
      </c>
      <c r="X246">
        <f>0.61365*exp(17.502*W246/(240.97+W246))</f>
        <v>0</v>
      </c>
      <c r="Y246">
        <f>(Z246/AA246*100)</f>
        <v>0</v>
      </c>
      <c r="Z246">
        <f>DD246*(DI246+DJ246)/1000</f>
        <v>0</v>
      </c>
      <c r="AA246">
        <f>0.61365*exp(17.502*DK246/(240.97+DK246))</f>
        <v>0</v>
      </c>
      <c r="AB246">
        <f>(X246-DD246*(DI246+DJ246)/1000)</f>
        <v>0</v>
      </c>
      <c r="AC246">
        <f>(-J246*44100)</f>
        <v>0</v>
      </c>
      <c r="AD246">
        <f>2*29.3*R246*0.92*(DK246-W246)</f>
        <v>0</v>
      </c>
      <c r="AE246">
        <f>2*0.95*5.67E-8*(((DK246+$B$7)+273)^4-(W246+273)^4)</f>
        <v>0</v>
      </c>
      <c r="AF246">
        <f>U246+AE246+AC246+AD246</f>
        <v>0</v>
      </c>
      <c r="AG246">
        <f>DH246*AU246*(DC246-DB246*(1000-AU246*DE246)/(1000-AU246*DD246))/(100*CV246)</f>
        <v>0</v>
      </c>
      <c r="AH246">
        <f>1000*DH246*AU246*(DD246-DE246)/(100*CV246*(1000-AU246*DD246))</f>
        <v>0</v>
      </c>
      <c r="AI246">
        <f>(AJ246 - AK246 - DI246*1E3/(8.314*(DK246+273.15)) * AM246/DH246 * AL246) * DH246/(100*CV246) * (1000 - DE246)/1000</f>
        <v>0</v>
      </c>
      <c r="AJ246">
        <v>621.0296612993471</v>
      </c>
      <c r="AK246">
        <v>577.4853818181815</v>
      </c>
      <c r="AL246">
        <v>3.325925838597889</v>
      </c>
      <c r="AM246">
        <v>65.05149679079638</v>
      </c>
      <c r="AN246">
        <f>(AP246 - AO246 + DI246*1E3/(8.314*(DK246+273.15)) * AR246/DH246 * AQ246) * DH246/(100*CV246) * 1000/(1000 - AP246)</f>
        <v>0</v>
      </c>
      <c r="AO246">
        <v>17.07684783766854</v>
      </c>
      <c r="AP246">
        <v>23.47840303030303</v>
      </c>
      <c r="AQ246">
        <v>0.0001641316649531163</v>
      </c>
      <c r="AR246">
        <v>88.7385490388201</v>
      </c>
      <c r="AS246">
        <v>9</v>
      </c>
      <c r="AT246">
        <v>2</v>
      </c>
      <c r="AU246">
        <f>IF(AS246*$H$13&gt;=AW246,1.0,(AW246/(AW246-AS246*$H$13)))</f>
        <v>0</v>
      </c>
      <c r="AV246">
        <f>(AU246-1)*100</f>
        <v>0</v>
      </c>
      <c r="AW246">
        <f>MAX(0,($B$13+$C$13*DP246)/(1+$D$13*DP246)*DI246/(DK246+273)*$E$13)</f>
        <v>0</v>
      </c>
      <c r="AX246" t="s">
        <v>417</v>
      </c>
      <c r="AY246" t="s">
        <v>417</v>
      </c>
      <c r="AZ246">
        <v>0</v>
      </c>
      <c r="BA246">
        <v>0</v>
      </c>
      <c r="BB246">
        <f>1-AZ246/BA246</f>
        <v>0</v>
      </c>
      <c r="BC246">
        <v>0</v>
      </c>
      <c r="BD246" t="s">
        <v>417</v>
      </c>
      <c r="BE246" t="s">
        <v>417</v>
      </c>
      <c r="BF246">
        <v>0</v>
      </c>
      <c r="BG246">
        <v>0</v>
      </c>
      <c r="BH246">
        <f>1-BF246/BG246</f>
        <v>0</v>
      </c>
      <c r="BI246">
        <v>0.5</v>
      </c>
      <c r="BJ246">
        <f>CS246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417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f>$B$11*DQ246+$C$11*DR246+$F$11*EC246*(1-EF246)</f>
        <v>0</v>
      </c>
      <c r="CS246">
        <f>CR246*CT246</f>
        <v>0</v>
      </c>
      <c r="CT246">
        <f>($B$11*$D$9+$C$11*$D$9+$F$11*((EP246+EH246)/MAX(EP246+EH246+EQ246, 0.1)*$I$9+EQ246/MAX(EP246+EH246+EQ246, 0.1)*$J$9))/($B$11+$C$11+$F$11)</f>
        <v>0</v>
      </c>
      <c r="CU246">
        <f>($B$11*$K$9+$C$11*$K$9+$F$11*((EP246+EH246)/MAX(EP246+EH246+EQ246, 0.1)*$P$9+EQ246/MAX(EP246+EH246+EQ246, 0.1)*$Q$9))/($B$11+$C$11+$F$11)</f>
        <v>0</v>
      </c>
      <c r="CV246">
        <v>6</v>
      </c>
      <c r="CW246">
        <v>0.5</v>
      </c>
      <c r="CX246" t="s">
        <v>418</v>
      </c>
      <c r="CY246">
        <v>2</v>
      </c>
      <c r="CZ246" t="b">
        <v>1</v>
      </c>
      <c r="DA246">
        <v>1659118544.5</v>
      </c>
      <c r="DB246">
        <v>541.1614814814815</v>
      </c>
      <c r="DC246">
        <v>594.9209999999999</v>
      </c>
      <c r="DD246">
        <v>23.47287407407407</v>
      </c>
      <c r="DE246">
        <v>17.06773333333333</v>
      </c>
      <c r="DF246">
        <v>543.9763333333334</v>
      </c>
      <c r="DG246">
        <v>23.55174814814814</v>
      </c>
      <c r="DH246">
        <v>500.0680740740741</v>
      </c>
      <c r="DI246">
        <v>90.68942222222221</v>
      </c>
      <c r="DJ246">
        <v>0.1000628592592593</v>
      </c>
      <c r="DK246">
        <v>27.21742592592593</v>
      </c>
      <c r="DL246">
        <v>27.1766</v>
      </c>
      <c r="DM246">
        <v>999.9000000000001</v>
      </c>
      <c r="DN246">
        <v>0</v>
      </c>
      <c r="DO246">
        <v>0</v>
      </c>
      <c r="DP246">
        <v>9987.177407407407</v>
      </c>
      <c r="DQ246">
        <v>0</v>
      </c>
      <c r="DR246">
        <v>8.403029999999999</v>
      </c>
      <c r="DS246">
        <v>-53.75940000000001</v>
      </c>
      <c r="DT246">
        <v>554.1694444444445</v>
      </c>
      <c r="DU246">
        <v>605.2513333333333</v>
      </c>
      <c r="DV246">
        <v>6.405135925925926</v>
      </c>
      <c r="DW246">
        <v>594.9209999999999</v>
      </c>
      <c r="DX246">
        <v>17.06773333333333</v>
      </c>
      <c r="DY246">
        <v>2.128741111111111</v>
      </c>
      <c r="DZ246">
        <v>1.547862222222222</v>
      </c>
      <c r="EA246">
        <v>18.43589259259259</v>
      </c>
      <c r="EB246">
        <v>13.44932222222223</v>
      </c>
      <c r="EC246">
        <v>2000.007037037037</v>
      </c>
      <c r="ED246">
        <v>0.980005222222222</v>
      </c>
      <c r="EE246">
        <v>0.01999447777777778</v>
      </c>
      <c r="EF246">
        <v>0</v>
      </c>
      <c r="EG246">
        <v>694.1165925925925</v>
      </c>
      <c r="EH246">
        <v>5.00097</v>
      </c>
      <c r="EI246">
        <v>13893.26666666667</v>
      </c>
      <c r="EJ246">
        <v>16707.65555555556</v>
      </c>
      <c r="EK246">
        <v>38.74066666666667</v>
      </c>
      <c r="EL246">
        <v>39.25</v>
      </c>
      <c r="EM246">
        <v>38.66633333333333</v>
      </c>
      <c r="EN246">
        <v>39.00229629629629</v>
      </c>
      <c r="EO246">
        <v>39.34</v>
      </c>
      <c r="EP246">
        <v>1955.117037037037</v>
      </c>
      <c r="EQ246">
        <v>39.89000000000001</v>
      </c>
      <c r="ER246">
        <v>0</v>
      </c>
      <c r="ES246">
        <v>1659118551.8</v>
      </c>
      <c r="ET246">
        <v>0</v>
      </c>
      <c r="EU246">
        <v>694.0901200000001</v>
      </c>
      <c r="EV246">
        <v>3.236461534179157</v>
      </c>
      <c r="EW246">
        <v>92.20000011863004</v>
      </c>
      <c r="EX246">
        <v>13893.22</v>
      </c>
      <c r="EY246">
        <v>15</v>
      </c>
      <c r="EZ246">
        <v>0</v>
      </c>
      <c r="FA246" t="s">
        <v>419</v>
      </c>
      <c r="FB246">
        <v>1658962562</v>
      </c>
      <c r="FC246">
        <v>1658962559</v>
      </c>
      <c r="FD246">
        <v>0</v>
      </c>
      <c r="FE246">
        <v>0.025</v>
      </c>
      <c r="FF246">
        <v>-0.013</v>
      </c>
      <c r="FG246">
        <v>-1.97</v>
      </c>
      <c r="FH246">
        <v>-0.111</v>
      </c>
      <c r="FI246">
        <v>420</v>
      </c>
      <c r="FJ246">
        <v>18</v>
      </c>
      <c r="FK246">
        <v>0.6899999999999999</v>
      </c>
      <c r="FL246">
        <v>0.5</v>
      </c>
      <c r="FM246">
        <v>-53.32188500000001</v>
      </c>
      <c r="FN246">
        <v>-6.876281425891077</v>
      </c>
      <c r="FO246">
        <v>0.6675253596493547</v>
      </c>
      <c r="FP246">
        <v>0</v>
      </c>
      <c r="FQ246">
        <v>693.7848823529412</v>
      </c>
      <c r="FR246">
        <v>4.225454546469399</v>
      </c>
      <c r="FS246">
        <v>0.457547089489542</v>
      </c>
      <c r="FT246">
        <v>0</v>
      </c>
      <c r="FU246">
        <v>6.40514175</v>
      </c>
      <c r="FV246">
        <v>-0.02609549718574839</v>
      </c>
      <c r="FW246">
        <v>0.01291011229376023</v>
      </c>
      <c r="FX246">
        <v>1</v>
      </c>
      <c r="FY246">
        <v>1</v>
      </c>
      <c r="FZ246">
        <v>3</v>
      </c>
      <c r="GA246" t="s">
        <v>426</v>
      </c>
      <c r="GB246">
        <v>2.98333</v>
      </c>
      <c r="GC246">
        <v>2.71558</v>
      </c>
      <c r="GD246">
        <v>0.118267</v>
      </c>
      <c r="GE246">
        <v>0.124437</v>
      </c>
      <c r="GF246">
        <v>0.106145</v>
      </c>
      <c r="GG246">
        <v>0.08331280000000001</v>
      </c>
      <c r="GH246">
        <v>27909</v>
      </c>
      <c r="GI246">
        <v>27848.6</v>
      </c>
      <c r="GJ246">
        <v>29417.5</v>
      </c>
      <c r="GK246">
        <v>29415</v>
      </c>
      <c r="GL246">
        <v>34822.3</v>
      </c>
      <c r="GM246">
        <v>35849.5</v>
      </c>
      <c r="GN246">
        <v>41427.8</v>
      </c>
      <c r="GO246">
        <v>41914.9</v>
      </c>
      <c r="GP246">
        <v>1.92843</v>
      </c>
      <c r="GQ246">
        <v>1.90198</v>
      </c>
      <c r="GR246">
        <v>0.110902</v>
      </c>
      <c r="GS246">
        <v>0</v>
      </c>
      <c r="GT246">
        <v>25.361</v>
      </c>
      <c r="GU246">
        <v>999.9</v>
      </c>
      <c r="GV246">
        <v>49.1</v>
      </c>
      <c r="GW246">
        <v>31.3</v>
      </c>
      <c r="GX246">
        <v>24.8468</v>
      </c>
      <c r="GY246">
        <v>63.6194</v>
      </c>
      <c r="GZ246">
        <v>34.0946</v>
      </c>
      <c r="HA246">
        <v>1</v>
      </c>
      <c r="HB246">
        <v>-0.06625</v>
      </c>
      <c r="HC246">
        <v>0.372467</v>
      </c>
      <c r="HD246">
        <v>20.3304</v>
      </c>
      <c r="HE246">
        <v>5.21714</v>
      </c>
      <c r="HF246">
        <v>12.0099</v>
      </c>
      <c r="HG246">
        <v>4.9891</v>
      </c>
      <c r="HH246">
        <v>3.28863</v>
      </c>
      <c r="HI246">
        <v>9999</v>
      </c>
      <c r="HJ246">
        <v>9999</v>
      </c>
      <c r="HK246">
        <v>9999</v>
      </c>
      <c r="HL246">
        <v>174</v>
      </c>
      <c r="HM246">
        <v>1.86783</v>
      </c>
      <c r="HN246">
        <v>1.86681</v>
      </c>
      <c r="HO246">
        <v>1.8663</v>
      </c>
      <c r="HP246">
        <v>1.86617</v>
      </c>
      <c r="HQ246">
        <v>1.86804</v>
      </c>
      <c r="HR246">
        <v>1.87049</v>
      </c>
      <c r="HS246">
        <v>1.86916</v>
      </c>
      <c r="HT246">
        <v>1.87057</v>
      </c>
      <c r="HU246">
        <v>0</v>
      </c>
      <c r="HV246">
        <v>0</v>
      </c>
      <c r="HW246">
        <v>0</v>
      </c>
      <c r="HX246">
        <v>0</v>
      </c>
      <c r="HY246" t="s">
        <v>421</v>
      </c>
      <c r="HZ246" t="s">
        <v>422</v>
      </c>
      <c r="IA246" t="s">
        <v>423</v>
      </c>
      <c r="IB246" t="s">
        <v>423</v>
      </c>
      <c r="IC246" t="s">
        <v>423</v>
      </c>
      <c r="ID246" t="s">
        <v>423</v>
      </c>
      <c r="IE246">
        <v>0</v>
      </c>
      <c r="IF246">
        <v>100</v>
      </c>
      <c r="IG246">
        <v>100</v>
      </c>
      <c r="IH246">
        <v>-2.864</v>
      </c>
      <c r="II246">
        <v>-0.0788</v>
      </c>
      <c r="IJ246">
        <v>-1.577111384215205</v>
      </c>
      <c r="IK246">
        <v>-0.002609718516926934</v>
      </c>
      <c r="IL246">
        <v>7.477057286243006E-07</v>
      </c>
      <c r="IM246">
        <v>-2.446628426827821E-10</v>
      </c>
      <c r="IN246">
        <v>-0.2036813970316619</v>
      </c>
      <c r="IO246">
        <v>-0.007460779758470672</v>
      </c>
      <c r="IP246">
        <v>0.0009378809001863145</v>
      </c>
      <c r="IQ246">
        <v>-1.681860573090938E-05</v>
      </c>
      <c r="IR246">
        <v>18</v>
      </c>
      <c r="IS246">
        <v>2242</v>
      </c>
      <c r="IT246">
        <v>1</v>
      </c>
      <c r="IU246">
        <v>24</v>
      </c>
      <c r="IV246">
        <v>2599.8</v>
      </c>
      <c r="IW246">
        <v>2599.9</v>
      </c>
      <c r="IX246">
        <v>1.4502</v>
      </c>
      <c r="IY246">
        <v>2.2229</v>
      </c>
      <c r="IZ246">
        <v>1.39648</v>
      </c>
      <c r="JA246">
        <v>2.34009</v>
      </c>
      <c r="JB246">
        <v>1.49536</v>
      </c>
      <c r="JC246">
        <v>2.39868</v>
      </c>
      <c r="JD246">
        <v>37.9649</v>
      </c>
      <c r="JE246">
        <v>23.9824</v>
      </c>
      <c r="JF246">
        <v>18</v>
      </c>
      <c r="JG246">
        <v>500.057</v>
      </c>
      <c r="JH246">
        <v>439.366</v>
      </c>
      <c r="JI246">
        <v>25.0001</v>
      </c>
      <c r="JJ246">
        <v>26.5092</v>
      </c>
      <c r="JK246">
        <v>30.0002</v>
      </c>
      <c r="JL246">
        <v>26.4715</v>
      </c>
      <c r="JM246">
        <v>26.4119</v>
      </c>
      <c r="JN246">
        <v>29.0593</v>
      </c>
      <c r="JO246">
        <v>31.0538</v>
      </c>
      <c r="JP246">
        <v>57.8383</v>
      </c>
      <c r="JQ246">
        <v>25</v>
      </c>
      <c r="JR246">
        <v>640.391</v>
      </c>
      <c r="JS246">
        <v>17.1547</v>
      </c>
      <c r="JT246">
        <v>100.585</v>
      </c>
      <c r="JU246">
        <v>100.667</v>
      </c>
    </row>
    <row r="247" spans="1:281">
      <c r="A247">
        <v>231</v>
      </c>
      <c r="B247">
        <v>1659118557</v>
      </c>
      <c r="C247">
        <v>6198.900000095367</v>
      </c>
      <c r="D247" t="s">
        <v>887</v>
      </c>
      <c r="E247" t="s">
        <v>888</v>
      </c>
      <c r="F247">
        <v>5</v>
      </c>
      <c r="G247" t="s">
        <v>812</v>
      </c>
      <c r="H247" t="s">
        <v>416</v>
      </c>
      <c r="I247">
        <v>1659118549.214286</v>
      </c>
      <c r="J247">
        <f>(K247)/1000</f>
        <v>0</v>
      </c>
      <c r="K247">
        <f>IF(CZ247, AN247, AH247)</f>
        <v>0</v>
      </c>
      <c r="L247">
        <f>IF(CZ247, AI247, AG247)</f>
        <v>0</v>
      </c>
      <c r="M247">
        <f>DB247 - IF(AU247&gt;1, L247*CV247*100.0/(AW247*DP247), 0)</f>
        <v>0</v>
      </c>
      <c r="N247">
        <f>((T247-J247/2)*M247-L247)/(T247+J247/2)</f>
        <v>0</v>
      </c>
      <c r="O247">
        <f>N247*(DI247+DJ247)/1000.0</f>
        <v>0</v>
      </c>
      <c r="P247">
        <f>(DB247 - IF(AU247&gt;1, L247*CV247*100.0/(AW247*DP247), 0))*(DI247+DJ247)/1000.0</f>
        <v>0</v>
      </c>
      <c r="Q247">
        <f>2.0/((1/S247-1/R247)+SIGN(S247)*SQRT((1/S247-1/R247)*(1/S247-1/R247) + 4*CW247/((CW247+1)*(CW247+1))*(2*1/S247*1/R247-1/R247*1/R247)))</f>
        <v>0</v>
      </c>
      <c r="R247">
        <f>IF(LEFT(CX247,1)&lt;&gt;"0",IF(LEFT(CX247,1)="1",3.0,CY247),$D$5+$E$5*(DP247*DI247/($K$5*1000))+$F$5*(DP247*DI247/($K$5*1000))*MAX(MIN(CV247,$J$5),$I$5)*MAX(MIN(CV247,$J$5),$I$5)+$G$5*MAX(MIN(CV247,$J$5),$I$5)*(DP247*DI247/($K$5*1000))+$H$5*(DP247*DI247/($K$5*1000))*(DP247*DI247/($K$5*1000)))</f>
        <v>0</v>
      </c>
      <c r="S247">
        <f>J247*(1000-(1000*0.61365*exp(17.502*W247/(240.97+W247))/(DI247+DJ247)+DD247)/2)/(1000*0.61365*exp(17.502*W247/(240.97+W247))/(DI247+DJ247)-DD247)</f>
        <v>0</v>
      </c>
      <c r="T247">
        <f>1/((CW247+1)/(Q247/1.6)+1/(R247/1.37)) + CW247/((CW247+1)/(Q247/1.6) + CW247/(R247/1.37))</f>
        <v>0</v>
      </c>
      <c r="U247">
        <f>(CR247*CU247)</f>
        <v>0</v>
      </c>
      <c r="V247">
        <f>(DK247+(U247+2*0.95*5.67E-8*(((DK247+$B$7)+273)^4-(DK247+273)^4)-44100*J247)/(1.84*29.3*R247+8*0.95*5.67E-8*(DK247+273)^3))</f>
        <v>0</v>
      </c>
      <c r="W247">
        <f>($C$7*DL247+$D$7*DM247+$E$7*V247)</f>
        <v>0</v>
      </c>
      <c r="X247">
        <f>0.61365*exp(17.502*W247/(240.97+W247))</f>
        <v>0</v>
      </c>
      <c r="Y247">
        <f>(Z247/AA247*100)</f>
        <v>0</v>
      </c>
      <c r="Z247">
        <f>DD247*(DI247+DJ247)/1000</f>
        <v>0</v>
      </c>
      <c r="AA247">
        <f>0.61365*exp(17.502*DK247/(240.97+DK247))</f>
        <v>0</v>
      </c>
      <c r="AB247">
        <f>(X247-DD247*(DI247+DJ247)/1000)</f>
        <v>0</v>
      </c>
      <c r="AC247">
        <f>(-J247*44100)</f>
        <v>0</v>
      </c>
      <c r="AD247">
        <f>2*29.3*R247*0.92*(DK247-W247)</f>
        <v>0</v>
      </c>
      <c r="AE247">
        <f>2*0.95*5.67E-8*(((DK247+$B$7)+273)^4-(W247+273)^4)</f>
        <v>0</v>
      </c>
      <c r="AF247">
        <f>U247+AE247+AC247+AD247</f>
        <v>0</v>
      </c>
      <c r="AG247">
        <f>DH247*AU247*(DC247-DB247*(1000-AU247*DE247)/(1000-AU247*DD247))/(100*CV247)</f>
        <v>0</v>
      </c>
      <c r="AH247">
        <f>1000*DH247*AU247*(DD247-DE247)/(100*CV247*(1000-AU247*DD247))</f>
        <v>0</v>
      </c>
      <c r="AI247">
        <f>(AJ247 - AK247 - DI247*1E3/(8.314*(DK247+273.15)) * AM247/DH247 * AL247) * DH247/(100*CV247) * (1000 - DE247)/1000</f>
        <v>0</v>
      </c>
      <c r="AJ247">
        <v>638.1065009445955</v>
      </c>
      <c r="AK247">
        <v>594.1647999999999</v>
      </c>
      <c r="AL247">
        <v>3.345637725467633</v>
      </c>
      <c r="AM247">
        <v>65.05149679079638</v>
      </c>
      <c r="AN247">
        <f>(AP247 - AO247 + DI247*1E3/(8.314*(DK247+273.15)) * AR247/DH247 * AQ247) * DH247/(100*CV247) * 1000/(1000 - AP247)</f>
        <v>0</v>
      </c>
      <c r="AO247">
        <v>17.11393551816747</v>
      </c>
      <c r="AP247">
        <v>23.5012903030303</v>
      </c>
      <c r="AQ247">
        <v>0.005530555067942984</v>
      </c>
      <c r="AR247">
        <v>88.7385490388201</v>
      </c>
      <c r="AS247">
        <v>9</v>
      </c>
      <c r="AT247">
        <v>2</v>
      </c>
      <c r="AU247">
        <f>IF(AS247*$H$13&gt;=AW247,1.0,(AW247/(AW247-AS247*$H$13)))</f>
        <v>0</v>
      </c>
      <c r="AV247">
        <f>(AU247-1)*100</f>
        <v>0</v>
      </c>
      <c r="AW247">
        <f>MAX(0,($B$13+$C$13*DP247)/(1+$D$13*DP247)*DI247/(DK247+273)*$E$13)</f>
        <v>0</v>
      </c>
      <c r="AX247" t="s">
        <v>417</v>
      </c>
      <c r="AY247" t="s">
        <v>417</v>
      </c>
      <c r="AZ247">
        <v>0</v>
      </c>
      <c r="BA247">
        <v>0</v>
      </c>
      <c r="BB247">
        <f>1-AZ247/BA247</f>
        <v>0</v>
      </c>
      <c r="BC247">
        <v>0</v>
      </c>
      <c r="BD247" t="s">
        <v>417</v>
      </c>
      <c r="BE247" t="s">
        <v>417</v>
      </c>
      <c r="BF247">
        <v>0</v>
      </c>
      <c r="BG247">
        <v>0</v>
      </c>
      <c r="BH247">
        <f>1-BF247/BG247</f>
        <v>0</v>
      </c>
      <c r="BI247">
        <v>0.5</v>
      </c>
      <c r="BJ247">
        <f>CS247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417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f>$B$11*DQ247+$C$11*DR247+$F$11*EC247*(1-EF247)</f>
        <v>0</v>
      </c>
      <c r="CS247">
        <f>CR247*CT247</f>
        <v>0</v>
      </c>
      <c r="CT247">
        <f>($B$11*$D$9+$C$11*$D$9+$F$11*((EP247+EH247)/MAX(EP247+EH247+EQ247, 0.1)*$I$9+EQ247/MAX(EP247+EH247+EQ247, 0.1)*$J$9))/($B$11+$C$11+$F$11)</f>
        <v>0</v>
      </c>
      <c r="CU247">
        <f>($B$11*$K$9+$C$11*$K$9+$F$11*((EP247+EH247)/MAX(EP247+EH247+EQ247, 0.1)*$P$9+EQ247/MAX(EP247+EH247+EQ247, 0.1)*$Q$9))/($B$11+$C$11+$F$11)</f>
        <v>0</v>
      </c>
      <c r="CV247">
        <v>6</v>
      </c>
      <c r="CW247">
        <v>0.5</v>
      </c>
      <c r="CX247" t="s">
        <v>418</v>
      </c>
      <c r="CY247">
        <v>2</v>
      </c>
      <c r="CZ247" t="b">
        <v>1</v>
      </c>
      <c r="DA247">
        <v>1659118549.214286</v>
      </c>
      <c r="DB247">
        <v>556.4902142857143</v>
      </c>
      <c r="DC247">
        <v>610.74075</v>
      </c>
      <c r="DD247">
        <v>23.47711428571429</v>
      </c>
      <c r="DE247">
        <v>17.084175</v>
      </c>
      <c r="DF247">
        <v>559.3358214285714</v>
      </c>
      <c r="DG247">
        <v>23.55595714285715</v>
      </c>
      <c r="DH247">
        <v>500.0505714285714</v>
      </c>
      <c r="DI247">
        <v>90.68925714285716</v>
      </c>
      <c r="DJ247">
        <v>0.09998289999999999</v>
      </c>
      <c r="DK247">
        <v>27.21727857142857</v>
      </c>
      <c r="DL247">
        <v>27.17516785714286</v>
      </c>
      <c r="DM247">
        <v>999.9000000000002</v>
      </c>
      <c r="DN247">
        <v>0</v>
      </c>
      <c r="DO247">
        <v>0</v>
      </c>
      <c r="DP247">
        <v>9988.391071428572</v>
      </c>
      <c r="DQ247">
        <v>0</v>
      </c>
      <c r="DR247">
        <v>8.405187499999998</v>
      </c>
      <c r="DS247">
        <v>-54.25054642857143</v>
      </c>
      <c r="DT247">
        <v>569.8691428571428</v>
      </c>
      <c r="DU247">
        <v>621.3565</v>
      </c>
      <c r="DV247">
        <v>6.392934642857143</v>
      </c>
      <c r="DW247">
        <v>610.74075</v>
      </c>
      <c r="DX247">
        <v>17.084175</v>
      </c>
      <c r="DY247">
        <v>2.129121428571428</v>
      </c>
      <c r="DZ247">
        <v>1.549351071428571</v>
      </c>
      <c r="EA247">
        <v>18.43874285714286</v>
      </c>
      <c r="EB247">
        <v>13.46406428571429</v>
      </c>
      <c r="EC247">
        <v>2000.003928571429</v>
      </c>
      <c r="ED247">
        <v>0.980005214285714</v>
      </c>
      <c r="EE247">
        <v>0.01999448571428572</v>
      </c>
      <c r="EF247">
        <v>0</v>
      </c>
      <c r="EG247">
        <v>694.3850714285712</v>
      </c>
      <c r="EH247">
        <v>5.00097</v>
      </c>
      <c r="EI247">
        <v>13900.18214285714</v>
      </c>
      <c r="EJ247">
        <v>16707.63214285715</v>
      </c>
      <c r="EK247">
        <v>38.741</v>
      </c>
      <c r="EL247">
        <v>39.25</v>
      </c>
      <c r="EM247">
        <v>38.66264285714285</v>
      </c>
      <c r="EN247">
        <v>39.00221428571428</v>
      </c>
      <c r="EO247">
        <v>39.33449999999999</v>
      </c>
      <c r="EP247">
        <v>1955.113928571429</v>
      </c>
      <c r="EQ247">
        <v>39.89000000000001</v>
      </c>
      <c r="ER247">
        <v>0</v>
      </c>
      <c r="ES247">
        <v>1659118557.2</v>
      </c>
      <c r="ET247">
        <v>0</v>
      </c>
      <c r="EU247">
        <v>694.4136538461537</v>
      </c>
      <c r="EV247">
        <v>3.876888881915042</v>
      </c>
      <c r="EW247">
        <v>81.25470088572021</v>
      </c>
      <c r="EX247">
        <v>13900.60384615385</v>
      </c>
      <c r="EY247">
        <v>15</v>
      </c>
      <c r="EZ247">
        <v>0</v>
      </c>
      <c r="FA247" t="s">
        <v>419</v>
      </c>
      <c r="FB247">
        <v>1658962562</v>
      </c>
      <c r="FC247">
        <v>1658962559</v>
      </c>
      <c r="FD247">
        <v>0</v>
      </c>
      <c r="FE247">
        <v>0.025</v>
      </c>
      <c r="FF247">
        <v>-0.013</v>
      </c>
      <c r="FG247">
        <v>-1.97</v>
      </c>
      <c r="FH247">
        <v>-0.111</v>
      </c>
      <c r="FI247">
        <v>420</v>
      </c>
      <c r="FJ247">
        <v>18</v>
      </c>
      <c r="FK247">
        <v>0.6899999999999999</v>
      </c>
      <c r="FL247">
        <v>0.5</v>
      </c>
      <c r="FM247">
        <v>-53.90101951219512</v>
      </c>
      <c r="FN247">
        <v>-6.487555400696902</v>
      </c>
      <c r="FO247">
        <v>0.6465061308141239</v>
      </c>
      <c r="FP247">
        <v>0</v>
      </c>
      <c r="FQ247">
        <v>694.1915882352941</v>
      </c>
      <c r="FR247">
        <v>3.692650873967596</v>
      </c>
      <c r="FS247">
        <v>0.4042965654105535</v>
      </c>
      <c r="FT247">
        <v>0</v>
      </c>
      <c r="FU247">
        <v>6.398819756097561</v>
      </c>
      <c r="FV247">
        <v>-0.1333220905923362</v>
      </c>
      <c r="FW247">
        <v>0.01771871622941567</v>
      </c>
      <c r="FX247">
        <v>0</v>
      </c>
      <c r="FY247">
        <v>0</v>
      </c>
      <c r="FZ247">
        <v>3</v>
      </c>
      <c r="GA247" t="s">
        <v>462</v>
      </c>
      <c r="GB247">
        <v>2.98316</v>
      </c>
      <c r="GC247">
        <v>2.71551</v>
      </c>
      <c r="GD247">
        <v>0.120665</v>
      </c>
      <c r="GE247">
        <v>0.126788</v>
      </c>
      <c r="GF247">
        <v>0.106214</v>
      </c>
      <c r="GG247">
        <v>0.0833598</v>
      </c>
      <c r="GH247">
        <v>27833.4</v>
      </c>
      <c r="GI247">
        <v>27773.7</v>
      </c>
      <c r="GJ247">
        <v>29417.7</v>
      </c>
      <c r="GK247">
        <v>29414.8</v>
      </c>
      <c r="GL247">
        <v>34819.6</v>
      </c>
      <c r="GM247">
        <v>35847.6</v>
      </c>
      <c r="GN247">
        <v>41427.7</v>
      </c>
      <c r="GO247">
        <v>41914.9</v>
      </c>
      <c r="GP247">
        <v>1.9279</v>
      </c>
      <c r="GQ247">
        <v>1.90217</v>
      </c>
      <c r="GR247">
        <v>0.110291</v>
      </c>
      <c r="GS247">
        <v>0</v>
      </c>
      <c r="GT247">
        <v>25.3619</v>
      </c>
      <c r="GU247">
        <v>999.9</v>
      </c>
      <c r="GV247">
        <v>49.1</v>
      </c>
      <c r="GW247">
        <v>31.4</v>
      </c>
      <c r="GX247">
        <v>24.9867</v>
      </c>
      <c r="GY247">
        <v>63.6894</v>
      </c>
      <c r="GZ247">
        <v>33.7019</v>
      </c>
      <c r="HA247">
        <v>1</v>
      </c>
      <c r="HB247">
        <v>-0.0662094</v>
      </c>
      <c r="HC247">
        <v>0.372603</v>
      </c>
      <c r="HD247">
        <v>20.3306</v>
      </c>
      <c r="HE247">
        <v>5.21699</v>
      </c>
      <c r="HF247">
        <v>12.0099</v>
      </c>
      <c r="HG247">
        <v>4.98925</v>
      </c>
      <c r="HH247">
        <v>3.2886</v>
      </c>
      <c r="HI247">
        <v>9999</v>
      </c>
      <c r="HJ247">
        <v>9999</v>
      </c>
      <c r="HK247">
        <v>9999</v>
      </c>
      <c r="HL247">
        <v>174</v>
      </c>
      <c r="HM247">
        <v>1.86783</v>
      </c>
      <c r="HN247">
        <v>1.86685</v>
      </c>
      <c r="HO247">
        <v>1.8663</v>
      </c>
      <c r="HP247">
        <v>1.86616</v>
      </c>
      <c r="HQ247">
        <v>1.86803</v>
      </c>
      <c r="HR247">
        <v>1.8705</v>
      </c>
      <c r="HS247">
        <v>1.86919</v>
      </c>
      <c r="HT247">
        <v>1.87057</v>
      </c>
      <c r="HU247">
        <v>0</v>
      </c>
      <c r="HV247">
        <v>0</v>
      </c>
      <c r="HW247">
        <v>0</v>
      </c>
      <c r="HX247">
        <v>0</v>
      </c>
      <c r="HY247" t="s">
        <v>421</v>
      </c>
      <c r="HZ247" t="s">
        <v>422</v>
      </c>
      <c r="IA247" t="s">
        <v>423</v>
      </c>
      <c r="IB247" t="s">
        <v>423</v>
      </c>
      <c r="IC247" t="s">
        <v>423</v>
      </c>
      <c r="ID247" t="s">
        <v>423</v>
      </c>
      <c r="IE247">
        <v>0</v>
      </c>
      <c r="IF247">
        <v>100</v>
      </c>
      <c r="IG247">
        <v>100</v>
      </c>
      <c r="IH247">
        <v>-2.897</v>
      </c>
      <c r="II247">
        <v>-0.0786</v>
      </c>
      <c r="IJ247">
        <v>-1.577111384215205</v>
      </c>
      <c r="IK247">
        <v>-0.002609718516926934</v>
      </c>
      <c r="IL247">
        <v>7.477057286243006E-07</v>
      </c>
      <c r="IM247">
        <v>-2.446628426827821E-10</v>
      </c>
      <c r="IN247">
        <v>-0.2036813970316619</v>
      </c>
      <c r="IO247">
        <v>-0.007460779758470672</v>
      </c>
      <c r="IP247">
        <v>0.0009378809001863145</v>
      </c>
      <c r="IQ247">
        <v>-1.681860573090938E-05</v>
      </c>
      <c r="IR247">
        <v>18</v>
      </c>
      <c r="IS247">
        <v>2242</v>
      </c>
      <c r="IT247">
        <v>1</v>
      </c>
      <c r="IU247">
        <v>24</v>
      </c>
      <c r="IV247">
        <v>2599.9</v>
      </c>
      <c r="IW247">
        <v>2600</v>
      </c>
      <c r="IX247">
        <v>1.47827</v>
      </c>
      <c r="IY247">
        <v>2.22168</v>
      </c>
      <c r="IZ247">
        <v>1.39648</v>
      </c>
      <c r="JA247">
        <v>2.34009</v>
      </c>
      <c r="JB247">
        <v>1.49536</v>
      </c>
      <c r="JC247">
        <v>2.40845</v>
      </c>
      <c r="JD247">
        <v>37.9649</v>
      </c>
      <c r="JE247">
        <v>23.9912</v>
      </c>
      <c r="JF247">
        <v>18</v>
      </c>
      <c r="JG247">
        <v>499.734</v>
      </c>
      <c r="JH247">
        <v>439.492</v>
      </c>
      <c r="JI247">
        <v>25</v>
      </c>
      <c r="JJ247">
        <v>26.5092</v>
      </c>
      <c r="JK247">
        <v>30.0002</v>
      </c>
      <c r="JL247">
        <v>26.4726</v>
      </c>
      <c r="JM247">
        <v>26.4126</v>
      </c>
      <c r="JN247">
        <v>29.6981</v>
      </c>
      <c r="JO247">
        <v>31.0538</v>
      </c>
      <c r="JP247">
        <v>57.4681</v>
      </c>
      <c r="JQ247">
        <v>25</v>
      </c>
      <c r="JR247">
        <v>660.427</v>
      </c>
      <c r="JS247">
        <v>17.1342</v>
      </c>
      <c r="JT247">
        <v>100.586</v>
      </c>
      <c r="JU247">
        <v>100.667</v>
      </c>
    </row>
    <row r="248" spans="1:281">
      <c r="A248">
        <v>232</v>
      </c>
      <c r="B248">
        <v>1659118562</v>
      </c>
      <c r="C248">
        <v>6203.900000095367</v>
      </c>
      <c r="D248" t="s">
        <v>889</v>
      </c>
      <c r="E248" t="s">
        <v>890</v>
      </c>
      <c r="F248">
        <v>5</v>
      </c>
      <c r="G248" t="s">
        <v>812</v>
      </c>
      <c r="H248" t="s">
        <v>416</v>
      </c>
      <c r="I248">
        <v>1659118554.5</v>
      </c>
      <c r="J248">
        <f>(K248)/1000</f>
        <v>0</v>
      </c>
      <c r="K248">
        <f>IF(CZ248, AN248, AH248)</f>
        <v>0</v>
      </c>
      <c r="L248">
        <f>IF(CZ248, AI248, AG248)</f>
        <v>0</v>
      </c>
      <c r="M248">
        <f>DB248 - IF(AU248&gt;1, L248*CV248*100.0/(AW248*DP248), 0)</f>
        <v>0</v>
      </c>
      <c r="N248">
        <f>((T248-J248/2)*M248-L248)/(T248+J248/2)</f>
        <v>0</v>
      </c>
      <c r="O248">
        <f>N248*(DI248+DJ248)/1000.0</f>
        <v>0</v>
      </c>
      <c r="P248">
        <f>(DB248 - IF(AU248&gt;1, L248*CV248*100.0/(AW248*DP248), 0))*(DI248+DJ248)/1000.0</f>
        <v>0</v>
      </c>
      <c r="Q248">
        <f>2.0/((1/S248-1/R248)+SIGN(S248)*SQRT((1/S248-1/R248)*(1/S248-1/R248) + 4*CW248/((CW248+1)*(CW248+1))*(2*1/S248*1/R248-1/R248*1/R248)))</f>
        <v>0</v>
      </c>
      <c r="R248">
        <f>IF(LEFT(CX248,1)&lt;&gt;"0",IF(LEFT(CX248,1)="1",3.0,CY248),$D$5+$E$5*(DP248*DI248/($K$5*1000))+$F$5*(DP248*DI248/($K$5*1000))*MAX(MIN(CV248,$J$5),$I$5)*MAX(MIN(CV248,$J$5),$I$5)+$G$5*MAX(MIN(CV248,$J$5),$I$5)*(DP248*DI248/($K$5*1000))+$H$5*(DP248*DI248/($K$5*1000))*(DP248*DI248/($K$5*1000)))</f>
        <v>0</v>
      </c>
      <c r="S248">
        <f>J248*(1000-(1000*0.61365*exp(17.502*W248/(240.97+W248))/(DI248+DJ248)+DD248)/2)/(1000*0.61365*exp(17.502*W248/(240.97+W248))/(DI248+DJ248)-DD248)</f>
        <v>0</v>
      </c>
      <c r="T248">
        <f>1/((CW248+1)/(Q248/1.6)+1/(R248/1.37)) + CW248/((CW248+1)/(Q248/1.6) + CW248/(R248/1.37))</f>
        <v>0</v>
      </c>
      <c r="U248">
        <f>(CR248*CU248)</f>
        <v>0</v>
      </c>
      <c r="V248">
        <f>(DK248+(U248+2*0.95*5.67E-8*(((DK248+$B$7)+273)^4-(DK248+273)^4)-44100*J248)/(1.84*29.3*R248+8*0.95*5.67E-8*(DK248+273)^3))</f>
        <v>0</v>
      </c>
      <c r="W248">
        <f>($C$7*DL248+$D$7*DM248+$E$7*V248)</f>
        <v>0</v>
      </c>
      <c r="X248">
        <f>0.61365*exp(17.502*W248/(240.97+W248))</f>
        <v>0</v>
      </c>
      <c r="Y248">
        <f>(Z248/AA248*100)</f>
        <v>0</v>
      </c>
      <c r="Z248">
        <f>DD248*(DI248+DJ248)/1000</f>
        <v>0</v>
      </c>
      <c r="AA248">
        <f>0.61365*exp(17.502*DK248/(240.97+DK248))</f>
        <v>0</v>
      </c>
      <c r="AB248">
        <f>(X248-DD248*(DI248+DJ248)/1000)</f>
        <v>0</v>
      </c>
      <c r="AC248">
        <f>(-J248*44100)</f>
        <v>0</v>
      </c>
      <c r="AD248">
        <f>2*29.3*R248*0.92*(DK248-W248)</f>
        <v>0</v>
      </c>
      <c r="AE248">
        <f>2*0.95*5.67E-8*(((DK248+$B$7)+273)^4-(W248+273)^4)</f>
        <v>0</v>
      </c>
      <c r="AF248">
        <f>U248+AE248+AC248+AD248</f>
        <v>0</v>
      </c>
      <c r="AG248">
        <f>DH248*AU248*(DC248-DB248*(1000-AU248*DE248)/(1000-AU248*DD248))/(100*CV248)</f>
        <v>0</v>
      </c>
      <c r="AH248">
        <f>1000*DH248*AU248*(DD248-DE248)/(100*CV248*(1000-AU248*DD248))</f>
        <v>0</v>
      </c>
      <c r="AI248">
        <f>(AJ248 - AK248 - DI248*1E3/(8.314*(DK248+273.15)) * AM248/DH248 * AL248) * DH248/(100*CV248) * (1000 - DE248)/1000</f>
        <v>0</v>
      </c>
      <c r="AJ248">
        <v>655.1148465416395</v>
      </c>
      <c r="AK248">
        <v>610.904012121212</v>
      </c>
      <c r="AL248">
        <v>3.345074020216887</v>
      </c>
      <c r="AM248">
        <v>65.05149679079638</v>
      </c>
      <c r="AN248">
        <f>(AP248 - AO248 + DI248*1E3/(8.314*(DK248+273.15)) * AR248/DH248 * AQ248) * DH248/(100*CV248) * 1000/(1000 - AP248)</f>
        <v>0</v>
      </c>
      <c r="AO248">
        <v>17.11614751412188</v>
      </c>
      <c r="AP248">
        <v>23.5135793939394</v>
      </c>
      <c r="AQ248">
        <v>0.0007570533465896607</v>
      </c>
      <c r="AR248">
        <v>88.7385490388201</v>
      </c>
      <c r="AS248">
        <v>9</v>
      </c>
      <c r="AT248">
        <v>2</v>
      </c>
      <c r="AU248">
        <f>IF(AS248*$H$13&gt;=AW248,1.0,(AW248/(AW248-AS248*$H$13)))</f>
        <v>0</v>
      </c>
      <c r="AV248">
        <f>(AU248-1)*100</f>
        <v>0</v>
      </c>
      <c r="AW248">
        <f>MAX(0,($B$13+$C$13*DP248)/(1+$D$13*DP248)*DI248/(DK248+273)*$E$13)</f>
        <v>0</v>
      </c>
      <c r="AX248" t="s">
        <v>417</v>
      </c>
      <c r="AY248" t="s">
        <v>417</v>
      </c>
      <c r="AZ248">
        <v>0</v>
      </c>
      <c r="BA248">
        <v>0</v>
      </c>
      <c r="BB248">
        <f>1-AZ248/BA248</f>
        <v>0</v>
      </c>
      <c r="BC248">
        <v>0</v>
      </c>
      <c r="BD248" t="s">
        <v>417</v>
      </c>
      <c r="BE248" t="s">
        <v>417</v>
      </c>
      <c r="BF248">
        <v>0</v>
      </c>
      <c r="BG248">
        <v>0</v>
      </c>
      <c r="BH248">
        <f>1-BF248/BG248</f>
        <v>0</v>
      </c>
      <c r="BI248">
        <v>0.5</v>
      </c>
      <c r="BJ248">
        <f>CS248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417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f>$B$11*DQ248+$C$11*DR248+$F$11*EC248*(1-EF248)</f>
        <v>0</v>
      </c>
      <c r="CS248">
        <f>CR248*CT248</f>
        <v>0</v>
      </c>
      <c r="CT248">
        <f>($B$11*$D$9+$C$11*$D$9+$F$11*((EP248+EH248)/MAX(EP248+EH248+EQ248, 0.1)*$I$9+EQ248/MAX(EP248+EH248+EQ248, 0.1)*$J$9))/($B$11+$C$11+$F$11)</f>
        <v>0</v>
      </c>
      <c r="CU248">
        <f>($B$11*$K$9+$C$11*$K$9+$F$11*((EP248+EH248)/MAX(EP248+EH248+EQ248, 0.1)*$P$9+EQ248/MAX(EP248+EH248+EQ248, 0.1)*$Q$9))/($B$11+$C$11+$F$11)</f>
        <v>0</v>
      </c>
      <c r="CV248">
        <v>6</v>
      </c>
      <c r="CW248">
        <v>0.5</v>
      </c>
      <c r="CX248" t="s">
        <v>418</v>
      </c>
      <c r="CY248">
        <v>2</v>
      </c>
      <c r="CZ248" t="b">
        <v>1</v>
      </c>
      <c r="DA248">
        <v>1659118554.5</v>
      </c>
      <c r="DB248">
        <v>573.7008518518519</v>
      </c>
      <c r="DC248">
        <v>628.4504814814815</v>
      </c>
      <c r="DD248">
        <v>23.49100740740741</v>
      </c>
      <c r="DE248">
        <v>17.10522962962963</v>
      </c>
      <c r="DF248">
        <v>576.5808888888889</v>
      </c>
      <c r="DG248">
        <v>23.56973703703704</v>
      </c>
      <c r="DH248">
        <v>500.0495925925926</v>
      </c>
      <c r="DI248">
        <v>90.68853703703705</v>
      </c>
      <c r="DJ248">
        <v>0.09996820370370371</v>
      </c>
      <c r="DK248">
        <v>27.21794074074074</v>
      </c>
      <c r="DL248">
        <v>27.17353333333334</v>
      </c>
      <c r="DM248">
        <v>999.9000000000001</v>
      </c>
      <c r="DN248">
        <v>0</v>
      </c>
      <c r="DO248">
        <v>0</v>
      </c>
      <c r="DP248">
        <v>9990.761851851852</v>
      </c>
      <c r="DQ248">
        <v>0</v>
      </c>
      <c r="DR248">
        <v>8.413437407407407</v>
      </c>
      <c r="DS248">
        <v>-54.74968518518519</v>
      </c>
      <c r="DT248">
        <v>587.5020740740741</v>
      </c>
      <c r="DU248">
        <v>639.3876296296296</v>
      </c>
      <c r="DV248">
        <v>6.385777407407408</v>
      </c>
      <c r="DW248">
        <v>628.4504814814815</v>
      </c>
      <c r="DX248">
        <v>17.10522962962963</v>
      </c>
      <c r="DY248">
        <v>2.130365555555556</v>
      </c>
      <c r="DZ248">
        <v>1.551249629629629</v>
      </c>
      <c r="EA248">
        <v>18.44805555555556</v>
      </c>
      <c r="EB248">
        <v>13.48285555555555</v>
      </c>
      <c r="EC248">
        <v>2000.003333333334</v>
      </c>
      <c r="ED248">
        <v>0.9800051111111109</v>
      </c>
      <c r="EE248">
        <v>0.01999458888888889</v>
      </c>
      <c r="EF248">
        <v>0</v>
      </c>
      <c r="EG248">
        <v>694.6394814814814</v>
      </c>
      <c r="EH248">
        <v>5.00097</v>
      </c>
      <c r="EI248">
        <v>13906.63703703704</v>
      </c>
      <c r="EJ248">
        <v>16707.63333333334</v>
      </c>
      <c r="EK248">
        <v>38.74533333333333</v>
      </c>
      <c r="EL248">
        <v>39.25</v>
      </c>
      <c r="EM248">
        <v>38.65944444444444</v>
      </c>
      <c r="EN248">
        <v>39</v>
      </c>
      <c r="EO248">
        <v>39.34699999999999</v>
      </c>
      <c r="EP248">
        <v>1955.112962962962</v>
      </c>
      <c r="EQ248">
        <v>39.89000000000001</v>
      </c>
      <c r="ER248">
        <v>0</v>
      </c>
      <c r="ES248">
        <v>1659118562</v>
      </c>
      <c r="ET248">
        <v>0</v>
      </c>
      <c r="EU248">
        <v>694.6554615384614</v>
      </c>
      <c r="EV248">
        <v>3.177367511441846</v>
      </c>
      <c r="EW248">
        <v>67.6376067630673</v>
      </c>
      <c r="EX248">
        <v>13906.44615384615</v>
      </c>
      <c r="EY248">
        <v>15</v>
      </c>
      <c r="EZ248">
        <v>0</v>
      </c>
      <c r="FA248" t="s">
        <v>419</v>
      </c>
      <c r="FB248">
        <v>1658962562</v>
      </c>
      <c r="FC248">
        <v>1658962559</v>
      </c>
      <c r="FD248">
        <v>0</v>
      </c>
      <c r="FE248">
        <v>0.025</v>
      </c>
      <c r="FF248">
        <v>-0.013</v>
      </c>
      <c r="FG248">
        <v>-1.97</v>
      </c>
      <c r="FH248">
        <v>-0.111</v>
      </c>
      <c r="FI248">
        <v>420</v>
      </c>
      <c r="FJ248">
        <v>18</v>
      </c>
      <c r="FK248">
        <v>0.6899999999999999</v>
      </c>
      <c r="FL248">
        <v>0.5</v>
      </c>
      <c r="FM248">
        <v>-54.4114487804878</v>
      </c>
      <c r="FN248">
        <v>-5.714418815331034</v>
      </c>
      <c r="FO248">
        <v>0.5666812125391614</v>
      </c>
      <c r="FP248">
        <v>0</v>
      </c>
      <c r="FQ248">
        <v>694.4779411764706</v>
      </c>
      <c r="FR248">
        <v>3.278472108588334</v>
      </c>
      <c r="FS248">
        <v>0.3861447413155784</v>
      </c>
      <c r="FT248">
        <v>0</v>
      </c>
      <c r="FU248">
        <v>6.393481219512195</v>
      </c>
      <c r="FV248">
        <v>-0.1152708710801332</v>
      </c>
      <c r="FW248">
        <v>0.01574875468481697</v>
      </c>
      <c r="FX248">
        <v>0</v>
      </c>
      <c r="FY248">
        <v>0</v>
      </c>
      <c r="FZ248">
        <v>3</v>
      </c>
      <c r="GA248" t="s">
        <v>462</v>
      </c>
      <c r="GB248">
        <v>2.98317</v>
      </c>
      <c r="GC248">
        <v>2.71565</v>
      </c>
      <c r="GD248">
        <v>0.123031</v>
      </c>
      <c r="GE248">
        <v>0.129071</v>
      </c>
      <c r="GF248">
        <v>0.106254</v>
      </c>
      <c r="GG248">
        <v>0.0834111</v>
      </c>
      <c r="GH248">
        <v>27758.4</v>
      </c>
      <c r="GI248">
        <v>27701</v>
      </c>
      <c r="GJ248">
        <v>29417.7</v>
      </c>
      <c r="GK248">
        <v>29414.7</v>
      </c>
      <c r="GL248">
        <v>34818.4</v>
      </c>
      <c r="GM248">
        <v>35845.3</v>
      </c>
      <c r="GN248">
        <v>41428.1</v>
      </c>
      <c r="GO248">
        <v>41914.6</v>
      </c>
      <c r="GP248">
        <v>1.92792</v>
      </c>
      <c r="GQ248">
        <v>1.90257</v>
      </c>
      <c r="GR248">
        <v>0.110455</v>
      </c>
      <c r="GS248">
        <v>0</v>
      </c>
      <c r="GT248">
        <v>25.3611</v>
      </c>
      <c r="GU248">
        <v>999.9</v>
      </c>
      <c r="GV248">
        <v>49.1</v>
      </c>
      <c r="GW248">
        <v>31.4</v>
      </c>
      <c r="GX248">
        <v>24.9892</v>
      </c>
      <c r="GY248">
        <v>63.5494</v>
      </c>
      <c r="GZ248">
        <v>33.7861</v>
      </c>
      <c r="HA248">
        <v>1</v>
      </c>
      <c r="HB248">
        <v>-0.0661585</v>
      </c>
      <c r="HC248">
        <v>0.372914</v>
      </c>
      <c r="HD248">
        <v>20.3303</v>
      </c>
      <c r="HE248">
        <v>5.21534</v>
      </c>
      <c r="HF248">
        <v>12.0099</v>
      </c>
      <c r="HG248">
        <v>4.98845</v>
      </c>
      <c r="HH248">
        <v>3.28833</v>
      </c>
      <c r="HI248">
        <v>9999</v>
      </c>
      <c r="HJ248">
        <v>9999</v>
      </c>
      <c r="HK248">
        <v>9999</v>
      </c>
      <c r="HL248">
        <v>174</v>
      </c>
      <c r="HM248">
        <v>1.86783</v>
      </c>
      <c r="HN248">
        <v>1.86686</v>
      </c>
      <c r="HO248">
        <v>1.8663</v>
      </c>
      <c r="HP248">
        <v>1.86617</v>
      </c>
      <c r="HQ248">
        <v>1.86804</v>
      </c>
      <c r="HR248">
        <v>1.87051</v>
      </c>
      <c r="HS248">
        <v>1.8692</v>
      </c>
      <c r="HT248">
        <v>1.87057</v>
      </c>
      <c r="HU248">
        <v>0</v>
      </c>
      <c r="HV248">
        <v>0</v>
      </c>
      <c r="HW248">
        <v>0</v>
      </c>
      <c r="HX248">
        <v>0</v>
      </c>
      <c r="HY248" t="s">
        <v>421</v>
      </c>
      <c r="HZ248" t="s">
        <v>422</v>
      </c>
      <c r="IA248" t="s">
        <v>423</v>
      </c>
      <c r="IB248" t="s">
        <v>423</v>
      </c>
      <c r="IC248" t="s">
        <v>423</v>
      </c>
      <c r="ID248" t="s">
        <v>423</v>
      </c>
      <c r="IE248">
        <v>0</v>
      </c>
      <c r="IF248">
        <v>100</v>
      </c>
      <c r="IG248">
        <v>100</v>
      </c>
      <c r="IH248">
        <v>-2.929</v>
      </c>
      <c r="II248">
        <v>-0.0785</v>
      </c>
      <c r="IJ248">
        <v>-1.577111384215205</v>
      </c>
      <c r="IK248">
        <v>-0.002609718516926934</v>
      </c>
      <c r="IL248">
        <v>7.477057286243006E-07</v>
      </c>
      <c r="IM248">
        <v>-2.446628426827821E-10</v>
      </c>
      <c r="IN248">
        <v>-0.2036813970316619</v>
      </c>
      <c r="IO248">
        <v>-0.007460779758470672</v>
      </c>
      <c r="IP248">
        <v>0.0009378809001863145</v>
      </c>
      <c r="IQ248">
        <v>-1.681860573090938E-05</v>
      </c>
      <c r="IR248">
        <v>18</v>
      </c>
      <c r="IS248">
        <v>2242</v>
      </c>
      <c r="IT248">
        <v>1</v>
      </c>
      <c r="IU248">
        <v>24</v>
      </c>
      <c r="IV248">
        <v>2600</v>
      </c>
      <c r="IW248">
        <v>2600.1</v>
      </c>
      <c r="IX248">
        <v>1.51123</v>
      </c>
      <c r="IY248">
        <v>2.22412</v>
      </c>
      <c r="IZ248">
        <v>1.39648</v>
      </c>
      <c r="JA248">
        <v>2.34131</v>
      </c>
      <c r="JB248">
        <v>1.49536</v>
      </c>
      <c r="JC248">
        <v>2.3877</v>
      </c>
      <c r="JD248">
        <v>37.9649</v>
      </c>
      <c r="JE248">
        <v>23.9824</v>
      </c>
      <c r="JF248">
        <v>18</v>
      </c>
      <c r="JG248">
        <v>499.754</v>
      </c>
      <c r="JH248">
        <v>439.737</v>
      </c>
      <c r="JI248">
        <v>25</v>
      </c>
      <c r="JJ248">
        <v>26.5109</v>
      </c>
      <c r="JK248">
        <v>30.0001</v>
      </c>
      <c r="JL248">
        <v>26.4732</v>
      </c>
      <c r="JM248">
        <v>26.413</v>
      </c>
      <c r="JN248">
        <v>30.2798</v>
      </c>
      <c r="JO248">
        <v>31.3289</v>
      </c>
      <c r="JP248">
        <v>57.4681</v>
      </c>
      <c r="JQ248">
        <v>25</v>
      </c>
      <c r="JR248">
        <v>673.817</v>
      </c>
      <c r="JS248">
        <v>16.964</v>
      </c>
      <c r="JT248">
        <v>100.586</v>
      </c>
      <c r="JU248">
        <v>100.666</v>
      </c>
    </row>
    <row r="249" spans="1:281">
      <c r="A249">
        <v>233</v>
      </c>
      <c r="B249">
        <v>1659118567</v>
      </c>
      <c r="C249">
        <v>6208.900000095367</v>
      </c>
      <c r="D249" t="s">
        <v>891</v>
      </c>
      <c r="E249" t="s">
        <v>892</v>
      </c>
      <c r="F249">
        <v>5</v>
      </c>
      <c r="G249" t="s">
        <v>812</v>
      </c>
      <c r="H249" t="s">
        <v>416</v>
      </c>
      <c r="I249">
        <v>1659118559.214286</v>
      </c>
      <c r="J249">
        <f>(K249)/1000</f>
        <v>0</v>
      </c>
      <c r="K249">
        <f>IF(CZ249, AN249, AH249)</f>
        <v>0</v>
      </c>
      <c r="L249">
        <f>IF(CZ249, AI249, AG249)</f>
        <v>0</v>
      </c>
      <c r="M249">
        <f>DB249 - IF(AU249&gt;1, L249*CV249*100.0/(AW249*DP249), 0)</f>
        <v>0</v>
      </c>
      <c r="N249">
        <f>((T249-J249/2)*M249-L249)/(T249+J249/2)</f>
        <v>0</v>
      </c>
      <c r="O249">
        <f>N249*(DI249+DJ249)/1000.0</f>
        <v>0</v>
      </c>
      <c r="P249">
        <f>(DB249 - IF(AU249&gt;1, L249*CV249*100.0/(AW249*DP249), 0))*(DI249+DJ249)/1000.0</f>
        <v>0</v>
      </c>
      <c r="Q249">
        <f>2.0/((1/S249-1/R249)+SIGN(S249)*SQRT((1/S249-1/R249)*(1/S249-1/R249) + 4*CW249/((CW249+1)*(CW249+1))*(2*1/S249*1/R249-1/R249*1/R249)))</f>
        <v>0</v>
      </c>
      <c r="R249">
        <f>IF(LEFT(CX249,1)&lt;&gt;"0",IF(LEFT(CX249,1)="1",3.0,CY249),$D$5+$E$5*(DP249*DI249/($K$5*1000))+$F$5*(DP249*DI249/($K$5*1000))*MAX(MIN(CV249,$J$5),$I$5)*MAX(MIN(CV249,$J$5),$I$5)+$G$5*MAX(MIN(CV249,$J$5),$I$5)*(DP249*DI249/($K$5*1000))+$H$5*(DP249*DI249/($K$5*1000))*(DP249*DI249/($K$5*1000)))</f>
        <v>0</v>
      </c>
      <c r="S249">
        <f>J249*(1000-(1000*0.61365*exp(17.502*W249/(240.97+W249))/(DI249+DJ249)+DD249)/2)/(1000*0.61365*exp(17.502*W249/(240.97+W249))/(DI249+DJ249)-DD249)</f>
        <v>0</v>
      </c>
      <c r="T249">
        <f>1/((CW249+1)/(Q249/1.6)+1/(R249/1.37)) + CW249/((CW249+1)/(Q249/1.6) + CW249/(R249/1.37))</f>
        <v>0</v>
      </c>
      <c r="U249">
        <f>(CR249*CU249)</f>
        <v>0</v>
      </c>
      <c r="V249">
        <f>(DK249+(U249+2*0.95*5.67E-8*(((DK249+$B$7)+273)^4-(DK249+273)^4)-44100*J249)/(1.84*29.3*R249+8*0.95*5.67E-8*(DK249+273)^3))</f>
        <v>0</v>
      </c>
      <c r="W249">
        <f>($C$7*DL249+$D$7*DM249+$E$7*V249)</f>
        <v>0</v>
      </c>
      <c r="X249">
        <f>0.61365*exp(17.502*W249/(240.97+W249))</f>
        <v>0</v>
      </c>
      <c r="Y249">
        <f>(Z249/AA249*100)</f>
        <v>0</v>
      </c>
      <c r="Z249">
        <f>DD249*(DI249+DJ249)/1000</f>
        <v>0</v>
      </c>
      <c r="AA249">
        <f>0.61365*exp(17.502*DK249/(240.97+DK249))</f>
        <v>0</v>
      </c>
      <c r="AB249">
        <f>(X249-DD249*(DI249+DJ249)/1000)</f>
        <v>0</v>
      </c>
      <c r="AC249">
        <f>(-J249*44100)</f>
        <v>0</v>
      </c>
      <c r="AD249">
        <f>2*29.3*R249*0.92*(DK249-W249)</f>
        <v>0</v>
      </c>
      <c r="AE249">
        <f>2*0.95*5.67E-8*(((DK249+$B$7)+273)^4-(W249+273)^4)</f>
        <v>0</v>
      </c>
      <c r="AF249">
        <f>U249+AE249+AC249+AD249</f>
        <v>0</v>
      </c>
      <c r="AG249">
        <f>DH249*AU249*(DC249-DB249*(1000-AU249*DE249)/(1000-AU249*DD249))/(100*CV249)</f>
        <v>0</v>
      </c>
      <c r="AH249">
        <f>1000*DH249*AU249*(DD249-DE249)/(100*CV249*(1000-AU249*DD249))</f>
        <v>0</v>
      </c>
      <c r="AI249">
        <f>(AJ249 - AK249 - DI249*1E3/(8.314*(DK249+273.15)) * AM249/DH249 * AL249) * DH249/(100*CV249) * (1000 - DE249)/1000</f>
        <v>0</v>
      </c>
      <c r="AJ249">
        <v>672.0892184402559</v>
      </c>
      <c r="AK249">
        <v>627.7138363636362</v>
      </c>
      <c r="AL249">
        <v>3.365074774396512</v>
      </c>
      <c r="AM249">
        <v>65.05149679079638</v>
      </c>
      <c r="AN249">
        <f>(AP249 - AO249 + DI249*1E3/(8.314*(DK249+273.15)) * AR249/DH249 * AQ249) * DH249/(100*CV249) * 1000/(1000 - AP249)</f>
        <v>0</v>
      </c>
      <c r="AO249">
        <v>17.13737951587156</v>
      </c>
      <c r="AP249">
        <v>23.53095818181818</v>
      </c>
      <c r="AQ249">
        <v>0.0007767595353283045</v>
      </c>
      <c r="AR249">
        <v>88.7385490388201</v>
      </c>
      <c r="AS249">
        <v>9</v>
      </c>
      <c r="AT249">
        <v>2</v>
      </c>
      <c r="AU249">
        <f>IF(AS249*$H$13&gt;=AW249,1.0,(AW249/(AW249-AS249*$H$13)))</f>
        <v>0</v>
      </c>
      <c r="AV249">
        <f>(AU249-1)*100</f>
        <v>0</v>
      </c>
      <c r="AW249">
        <f>MAX(0,($B$13+$C$13*DP249)/(1+$D$13*DP249)*DI249/(DK249+273)*$E$13)</f>
        <v>0</v>
      </c>
      <c r="AX249" t="s">
        <v>417</v>
      </c>
      <c r="AY249" t="s">
        <v>417</v>
      </c>
      <c r="AZ249">
        <v>0</v>
      </c>
      <c r="BA249">
        <v>0</v>
      </c>
      <c r="BB249">
        <f>1-AZ249/BA249</f>
        <v>0</v>
      </c>
      <c r="BC249">
        <v>0</v>
      </c>
      <c r="BD249" t="s">
        <v>417</v>
      </c>
      <c r="BE249" t="s">
        <v>417</v>
      </c>
      <c r="BF249">
        <v>0</v>
      </c>
      <c r="BG249">
        <v>0</v>
      </c>
      <c r="BH249">
        <f>1-BF249/BG249</f>
        <v>0</v>
      </c>
      <c r="BI249">
        <v>0.5</v>
      </c>
      <c r="BJ249">
        <f>CS249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417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f>$B$11*DQ249+$C$11*DR249+$F$11*EC249*(1-EF249)</f>
        <v>0</v>
      </c>
      <c r="CS249">
        <f>CR249*CT249</f>
        <v>0</v>
      </c>
      <c r="CT249">
        <f>($B$11*$D$9+$C$11*$D$9+$F$11*((EP249+EH249)/MAX(EP249+EH249+EQ249, 0.1)*$I$9+EQ249/MAX(EP249+EH249+EQ249, 0.1)*$J$9))/($B$11+$C$11+$F$11)</f>
        <v>0</v>
      </c>
      <c r="CU249">
        <f>($B$11*$K$9+$C$11*$K$9+$F$11*((EP249+EH249)/MAX(EP249+EH249+EQ249, 0.1)*$P$9+EQ249/MAX(EP249+EH249+EQ249, 0.1)*$Q$9))/($B$11+$C$11+$F$11)</f>
        <v>0</v>
      </c>
      <c r="CV249">
        <v>6</v>
      </c>
      <c r="CW249">
        <v>0.5</v>
      </c>
      <c r="CX249" t="s">
        <v>418</v>
      </c>
      <c r="CY249">
        <v>2</v>
      </c>
      <c r="CZ249" t="b">
        <v>1</v>
      </c>
      <c r="DA249">
        <v>1659118559.214286</v>
      </c>
      <c r="DB249">
        <v>589.0811785714285</v>
      </c>
      <c r="DC249">
        <v>644.2192857142858</v>
      </c>
      <c r="DD249">
        <v>23.50690357142857</v>
      </c>
      <c r="DE249">
        <v>17.12018571428571</v>
      </c>
      <c r="DF249">
        <v>591.9917142857142</v>
      </c>
      <c r="DG249">
        <v>23.58549642857144</v>
      </c>
      <c r="DH249">
        <v>500.0476428571429</v>
      </c>
      <c r="DI249">
        <v>90.68881785714288</v>
      </c>
      <c r="DJ249">
        <v>0.09995801428571428</v>
      </c>
      <c r="DK249">
        <v>27.21747857142857</v>
      </c>
      <c r="DL249">
        <v>27.17179642857143</v>
      </c>
      <c r="DM249">
        <v>999.9000000000002</v>
      </c>
      <c r="DN249">
        <v>0</v>
      </c>
      <c r="DO249">
        <v>0</v>
      </c>
      <c r="DP249">
        <v>10000.73321428572</v>
      </c>
      <c r="DQ249">
        <v>0</v>
      </c>
      <c r="DR249">
        <v>8.413517142857144</v>
      </c>
      <c r="DS249">
        <v>-55.13821071428571</v>
      </c>
      <c r="DT249">
        <v>603.2621785714285</v>
      </c>
      <c r="DU249">
        <v>655.4407499999999</v>
      </c>
      <c r="DV249">
        <v>6.386718214285714</v>
      </c>
      <c r="DW249">
        <v>644.2192857142858</v>
      </c>
      <c r="DX249">
        <v>17.12018571428571</v>
      </c>
      <c r="DY249">
        <v>2.131813214285715</v>
      </c>
      <c r="DZ249">
        <v>1.552611071428571</v>
      </c>
      <c r="EA249">
        <v>18.45889642857143</v>
      </c>
      <c r="EB249">
        <v>13.496325</v>
      </c>
      <c r="EC249">
        <v>1999.998571428572</v>
      </c>
      <c r="ED249">
        <v>0.9800051071428568</v>
      </c>
      <c r="EE249">
        <v>0.01999459285714286</v>
      </c>
      <c r="EF249">
        <v>0</v>
      </c>
      <c r="EG249">
        <v>694.8731428571427</v>
      </c>
      <c r="EH249">
        <v>5.00097</v>
      </c>
      <c r="EI249">
        <v>13911.19642857143</v>
      </c>
      <c r="EJ249">
        <v>16707.59285714286</v>
      </c>
      <c r="EK249">
        <v>38.741</v>
      </c>
      <c r="EL249">
        <v>39.25</v>
      </c>
      <c r="EM249">
        <v>38.66928571428571</v>
      </c>
      <c r="EN249">
        <v>39.00664285714286</v>
      </c>
      <c r="EO249">
        <v>39.3525</v>
      </c>
      <c r="EP249">
        <v>1955.108214285714</v>
      </c>
      <c r="EQ249">
        <v>39.89000000000001</v>
      </c>
      <c r="ER249">
        <v>0</v>
      </c>
      <c r="ES249">
        <v>1659118567.4</v>
      </c>
      <c r="ET249">
        <v>0</v>
      </c>
      <c r="EU249">
        <v>694.9166</v>
      </c>
      <c r="EV249">
        <v>1.773846141580926</v>
      </c>
      <c r="EW249">
        <v>45.07692304552693</v>
      </c>
      <c r="EX249">
        <v>13911.956</v>
      </c>
      <c r="EY249">
        <v>15</v>
      </c>
      <c r="EZ249">
        <v>0</v>
      </c>
      <c r="FA249" t="s">
        <v>419</v>
      </c>
      <c r="FB249">
        <v>1658962562</v>
      </c>
      <c r="FC249">
        <v>1658962559</v>
      </c>
      <c r="FD249">
        <v>0</v>
      </c>
      <c r="FE249">
        <v>0.025</v>
      </c>
      <c r="FF249">
        <v>-0.013</v>
      </c>
      <c r="FG249">
        <v>-1.97</v>
      </c>
      <c r="FH249">
        <v>-0.111</v>
      </c>
      <c r="FI249">
        <v>420</v>
      </c>
      <c r="FJ249">
        <v>18</v>
      </c>
      <c r="FK249">
        <v>0.6899999999999999</v>
      </c>
      <c r="FL249">
        <v>0.5</v>
      </c>
      <c r="FM249">
        <v>-54.91461</v>
      </c>
      <c r="FN249">
        <v>-5.004006754221278</v>
      </c>
      <c r="FO249">
        <v>0.486409397935525</v>
      </c>
      <c r="FP249">
        <v>0</v>
      </c>
      <c r="FQ249">
        <v>694.7535588235294</v>
      </c>
      <c r="FR249">
        <v>2.754912143750104</v>
      </c>
      <c r="FS249">
        <v>0.3385810521761781</v>
      </c>
      <c r="FT249">
        <v>0</v>
      </c>
      <c r="FU249">
        <v>6.3875675</v>
      </c>
      <c r="FV249">
        <v>0.02647857410878603</v>
      </c>
      <c r="FW249">
        <v>0.009182560032474587</v>
      </c>
      <c r="FX249">
        <v>1</v>
      </c>
      <c r="FY249">
        <v>1</v>
      </c>
      <c r="FZ249">
        <v>3</v>
      </c>
      <c r="GA249" t="s">
        <v>426</v>
      </c>
      <c r="GB249">
        <v>2.98324</v>
      </c>
      <c r="GC249">
        <v>2.71569</v>
      </c>
      <c r="GD249">
        <v>0.125382</v>
      </c>
      <c r="GE249">
        <v>0.131352</v>
      </c>
      <c r="GF249">
        <v>0.106307</v>
      </c>
      <c r="GG249">
        <v>0.08331</v>
      </c>
      <c r="GH249">
        <v>27684</v>
      </c>
      <c r="GI249">
        <v>27628.2</v>
      </c>
      <c r="GJ249">
        <v>29417.6</v>
      </c>
      <c r="GK249">
        <v>29414.4</v>
      </c>
      <c r="GL249">
        <v>34816.1</v>
      </c>
      <c r="GM249">
        <v>35849.2</v>
      </c>
      <c r="GN249">
        <v>41427.8</v>
      </c>
      <c r="GO249">
        <v>41914.3</v>
      </c>
      <c r="GP249">
        <v>1.928</v>
      </c>
      <c r="GQ249">
        <v>1.90235</v>
      </c>
      <c r="GR249">
        <v>0.110641</v>
      </c>
      <c r="GS249">
        <v>0</v>
      </c>
      <c r="GT249">
        <v>25.361</v>
      </c>
      <c r="GU249">
        <v>999.9</v>
      </c>
      <c r="GV249">
        <v>49.1</v>
      </c>
      <c r="GW249">
        <v>31.4</v>
      </c>
      <c r="GX249">
        <v>24.989</v>
      </c>
      <c r="GY249">
        <v>63.7094</v>
      </c>
      <c r="GZ249">
        <v>33.7179</v>
      </c>
      <c r="HA249">
        <v>1</v>
      </c>
      <c r="HB249">
        <v>-0.0660366</v>
      </c>
      <c r="HC249">
        <v>0.37357</v>
      </c>
      <c r="HD249">
        <v>20.3305</v>
      </c>
      <c r="HE249">
        <v>5.21579</v>
      </c>
      <c r="HF249">
        <v>12.0099</v>
      </c>
      <c r="HG249">
        <v>4.98865</v>
      </c>
      <c r="HH249">
        <v>3.28848</v>
      </c>
      <c r="HI249">
        <v>9999</v>
      </c>
      <c r="HJ249">
        <v>9999</v>
      </c>
      <c r="HK249">
        <v>9999</v>
      </c>
      <c r="HL249">
        <v>174</v>
      </c>
      <c r="HM249">
        <v>1.86783</v>
      </c>
      <c r="HN249">
        <v>1.86684</v>
      </c>
      <c r="HO249">
        <v>1.8663</v>
      </c>
      <c r="HP249">
        <v>1.86619</v>
      </c>
      <c r="HQ249">
        <v>1.86805</v>
      </c>
      <c r="HR249">
        <v>1.87049</v>
      </c>
      <c r="HS249">
        <v>1.86919</v>
      </c>
      <c r="HT249">
        <v>1.87058</v>
      </c>
      <c r="HU249">
        <v>0</v>
      </c>
      <c r="HV249">
        <v>0</v>
      </c>
      <c r="HW249">
        <v>0</v>
      </c>
      <c r="HX249">
        <v>0</v>
      </c>
      <c r="HY249" t="s">
        <v>421</v>
      </c>
      <c r="HZ249" t="s">
        <v>422</v>
      </c>
      <c r="IA249" t="s">
        <v>423</v>
      </c>
      <c r="IB249" t="s">
        <v>423</v>
      </c>
      <c r="IC249" t="s">
        <v>423</v>
      </c>
      <c r="ID249" t="s">
        <v>423</v>
      </c>
      <c r="IE249">
        <v>0</v>
      </c>
      <c r="IF249">
        <v>100</v>
      </c>
      <c r="IG249">
        <v>100</v>
      </c>
      <c r="IH249">
        <v>-2.961</v>
      </c>
      <c r="II249">
        <v>-0.0784</v>
      </c>
      <c r="IJ249">
        <v>-1.577111384215205</v>
      </c>
      <c r="IK249">
        <v>-0.002609718516926934</v>
      </c>
      <c r="IL249">
        <v>7.477057286243006E-07</v>
      </c>
      <c r="IM249">
        <v>-2.446628426827821E-10</v>
      </c>
      <c r="IN249">
        <v>-0.2036813970316619</v>
      </c>
      <c r="IO249">
        <v>-0.007460779758470672</v>
      </c>
      <c r="IP249">
        <v>0.0009378809001863145</v>
      </c>
      <c r="IQ249">
        <v>-1.681860573090938E-05</v>
      </c>
      <c r="IR249">
        <v>18</v>
      </c>
      <c r="IS249">
        <v>2242</v>
      </c>
      <c r="IT249">
        <v>1</v>
      </c>
      <c r="IU249">
        <v>24</v>
      </c>
      <c r="IV249">
        <v>2600.1</v>
      </c>
      <c r="IW249">
        <v>2600.1</v>
      </c>
      <c r="IX249">
        <v>1.53931</v>
      </c>
      <c r="IY249">
        <v>2.229</v>
      </c>
      <c r="IZ249">
        <v>1.39771</v>
      </c>
      <c r="JA249">
        <v>2.34009</v>
      </c>
      <c r="JB249">
        <v>1.49536</v>
      </c>
      <c r="JC249">
        <v>2.34863</v>
      </c>
      <c r="JD249">
        <v>37.9891</v>
      </c>
      <c r="JE249">
        <v>23.9824</v>
      </c>
      <c r="JF249">
        <v>18</v>
      </c>
      <c r="JG249">
        <v>499.817</v>
      </c>
      <c r="JH249">
        <v>439.615</v>
      </c>
      <c r="JI249">
        <v>25</v>
      </c>
      <c r="JJ249">
        <v>26.5114</v>
      </c>
      <c r="JK249">
        <v>30.0002</v>
      </c>
      <c r="JL249">
        <v>26.4749</v>
      </c>
      <c r="JM249">
        <v>26.4148</v>
      </c>
      <c r="JN249">
        <v>30.9186</v>
      </c>
      <c r="JO249">
        <v>31.9555</v>
      </c>
      <c r="JP249">
        <v>57.097</v>
      </c>
      <c r="JQ249">
        <v>25</v>
      </c>
      <c r="JR249">
        <v>693.96</v>
      </c>
      <c r="JS249">
        <v>16.8842</v>
      </c>
      <c r="JT249">
        <v>100.586</v>
      </c>
      <c r="JU249">
        <v>100.666</v>
      </c>
    </row>
    <row r="250" spans="1:281">
      <c r="A250">
        <v>234</v>
      </c>
      <c r="B250">
        <v>1659118572</v>
      </c>
      <c r="C250">
        <v>6213.900000095367</v>
      </c>
      <c r="D250" t="s">
        <v>893</v>
      </c>
      <c r="E250" t="s">
        <v>894</v>
      </c>
      <c r="F250">
        <v>5</v>
      </c>
      <c r="G250" t="s">
        <v>812</v>
      </c>
      <c r="H250" t="s">
        <v>416</v>
      </c>
      <c r="I250">
        <v>1659118564.5</v>
      </c>
      <c r="J250">
        <f>(K250)/1000</f>
        <v>0</v>
      </c>
      <c r="K250">
        <f>IF(CZ250, AN250, AH250)</f>
        <v>0</v>
      </c>
      <c r="L250">
        <f>IF(CZ250, AI250, AG250)</f>
        <v>0</v>
      </c>
      <c r="M250">
        <f>DB250 - IF(AU250&gt;1, L250*CV250*100.0/(AW250*DP250), 0)</f>
        <v>0</v>
      </c>
      <c r="N250">
        <f>((T250-J250/2)*M250-L250)/(T250+J250/2)</f>
        <v>0</v>
      </c>
      <c r="O250">
        <f>N250*(DI250+DJ250)/1000.0</f>
        <v>0</v>
      </c>
      <c r="P250">
        <f>(DB250 - IF(AU250&gt;1, L250*CV250*100.0/(AW250*DP250), 0))*(DI250+DJ250)/1000.0</f>
        <v>0</v>
      </c>
      <c r="Q250">
        <f>2.0/((1/S250-1/R250)+SIGN(S250)*SQRT((1/S250-1/R250)*(1/S250-1/R250) + 4*CW250/((CW250+1)*(CW250+1))*(2*1/S250*1/R250-1/R250*1/R250)))</f>
        <v>0</v>
      </c>
      <c r="R250">
        <f>IF(LEFT(CX250,1)&lt;&gt;"0",IF(LEFT(CX250,1)="1",3.0,CY250),$D$5+$E$5*(DP250*DI250/($K$5*1000))+$F$5*(DP250*DI250/($K$5*1000))*MAX(MIN(CV250,$J$5),$I$5)*MAX(MIN(CV250,$J$5),$I$5)+$G$5*MAX(MIN(CV250,$J$5),$I$5)*(DP250*DI250/($K$5*1000))+$H$5*(DP250*DI250/($K$5*1000))*(DP250*DI250/($K$5*1000)))</f>
        <v>0</v>
      </c>
      <c r="S250">
        <f>J250*(1000-(1000*0.61365*exp(17.502*W250/(240.97+W250))/(DI250+DJ250)+DD250)/2)/(1000*0.61365*exp(17.502*W250/(240.97+W250))/(DI250+DJ250)-DD250)</f>
        <v>0</v>
      </c>
      <c r="T250">
        <f>1/((CW250+1)/(Q250/1.6)+1/(R250/1.37)) + CW250/((CW250+1)/(Q250/1.6) + CW250/(R250/1.37))</f>
        <v>0</v>
      </c>
      <c r="U250">
        <f>(CR250*CU250)</f>
        <v>0</v>
      </c>
      <c r="V250">
        <f>(DK250+(U250+2*0.95*5.67E-8*(((DK250+$B$7)+273)^4-(DK250+273)^4)-44100*J250)/(1.84*29.3*R250+8*0.95*5.67E-8*(DK250+273)^3))</f>
        <v>0</v>
      </c>
      <c r="W250">
        <f>($C$7*DL250+$D$7*DM250+$E$7*V250)</f>
        <v>0</v>
      </c>
      <c r="X250">
        <f>0.61365*exp(17.502*W250/(240.97+W250))</f>
        <v>0</v>
      </c>
      <c r="Y250">
        <f>(Z250/AA250*100)</f>
        <v>0</v>
      </c>
      <c r="Z250">
        <f>DD250*(DI250+DJ250)/1000</f>
        <v>0</v>
      </c>
      <c r="AA250">
        <f>0.61365*exp(17.502*DK250/(240.97+DK250))</f>
        <v>0</v>
      </c>
      <c r="AB250">
        <f>(X250-DD250*(DI250+DJ250)/1000)</f>
        <v>0</v>
      </c>
      <c r="AC250">
        <f>(-J250*44100)</f>
        <v>0</v>
      </c>
      <c r="AD250">
        <f>2*29.3*R250*0.92*(DK250-W250)</f>
        <v>0</v>
      </c>
      <c r="AE250">
        <f>2*0.95*5.67E-8*(((DK250+$B$7)+273)^4-(W250+273)^4)</f>
        <v>0</v>
      </c>
      <c r="AF250">
        <f>U250+AE250+AC250+AD250</f>
        <v>0</v>
      </c>
      <c r="AG250">
        <f>DH250*AU250*(DC250-DB250*(1000-AU250*DE250)/(1000-AU250*DD250))/(100*CV250)</f>
        <v>0</v>
      </c>
      <c r="AH250">
        <f>1000*DH250*AU250*(DD250-DE250)/(100*CV250*(1000-AU250*DD250))</f>
        <v>0</v>
      </c>
      <c r="AI250">
        <f>(AJ250 - AK250 - DI250*1E3/(8.314*(DK250+273.15)) * AM250/DH250 * AL250) * DH250/(100*CV250) * (1000 - DE250)/1000</f>
        <v>0</v>
      </c>
      <c r="AJ250">
        <v>689.3145296095264</v>
      </c>
      <c r="AK250">
        <v>644.6514363636363</v>
      </c>
      <c r="AL250">
        <v>3.394733145086501</v>
      </c>
      <c r="AM250">
        <v>65.05149679079638</v>
      </c>
      <c r="AN250">
        <f>(AP250 - AO250 + DI250*1E3/(8.314*(DK250+273.15)) * AR250/DH250 * AQ250) * DH250/(100*CV250) * 1000/(1000 - AP250)</f>
        <v>0</v>
      </c>
      <c r="AO250">
        <v>17.04981162820883</v>
      </c>
      <c r="AP250">
        <v>23.51211636363635</v>
      </c>
      <c r="AQ250">
        <v>-0.0002385378756983776</v>
      </c>
      <c r="AR250">
        <v>88.7385490388201</v>
      </c>
      <c r="AS250">
        <v>9</v>
      </c>
      <c r="AT250">
        <v>2</v>
      </c>
      <c r="AU250">
        <f>IF(AS250*$H$13&gt;=AW250,1.0,(AW250/(AW250-AS250*$H$13)))</f>
        <v>0</v>
      </c>
      <c r="AV250">
        <f>(AU250-1)*100</f>
        <v>0</v>
      </c>
      <c r="AW250">
        <f>MAX(0,($B$13+$C$13*DP250)/(1+$D$13*DP250)*DI250/(DK250+273)*$E$13)</f>
        <v>0</v>
      </c>
      <c r="AX250" t="s">
        <v>417</v>
      </c>
      <c r="AY250" t="s">
        <v>417</v>
      </c>
      <c r="AZ250">
        <v>0</v>
      </c>
      <c r="BA250">
        <v>0</v>
      </c>
      <c r="BB250">
        <f>1-AZ250/BA250</f>
        <v>0</v>
      </c>
      <c r="BC250">
        <v>0</v>
      </c>
      <c r="BD250" t="s">
        <v>417</v>
      </c>
      <c r="BE250" t="s">
        <v>417</v>
      </c>
      <c r="BF250">
        <v>0</v>
      </c>
      <c r="BG250">
        <v>0</v>
      </c>
      <c r="BH250">
        <f>1-BF250/BG250</f>
        <v>0</v>
      </c>
      <c r="BI250">
        <v>0.5</v>
      </c>
      <c r="BJ250">
        <f>CS250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417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f>$B$11*DQ250+$C$11*DR250+$F$11*EC250*(1-EF250)</f>
        <v>0</v>
      </c>
      <c r="CS250">
        <f>CR250*CT250</f>
        <v>0</v>
      </c>
      <c r="CT250">
        <f>($B$11*$D$9+$C$11*$D$9+$F$11*((EP250+EH250)/MAX(EP250+EH250+EQ250, 0.1)*$I$9+EQ250/MAX(EP250+EH250+EQ250, 0.1)*$J$9))/($B$11+$C$11+$F$11)</f>
        <v>0</v>
      </c>
      <c r="CU250">
        <f>($B$11*$K$9+$C$11*$K$9+$F$11*((EP250+EH250)/MAX(EP250+EH250+EQ250, 0.1)*$P$9+EQ250/MAX(EP250+EH250+EQ250, 0.1)*$Q$9))/($B$11+$C$11+$F$11)</f>
        <v>0</v>
      </c>
      <c r="CV250">
        <v>6</v>
      </c>
      <c r="CW250">
        <v>0.5</v>
      </c>
      <c r="CX250" t="s">
        <v>418</v>
      </c>
      <c r="CY250">
        <v>2</v>
      </c>
      <c r="CZ250" t="b">
        <v>1</v>
      </c>
      <c r="DA250">
        <v>1659118564.5</v>
      </c>
      <c r="DB250">
        <v>606.4090740740741</v>
      </c>
      <c r="DC250">
        <v>661.9758888888888</v>
      </c>
      <c r="DD250">
        <v>23.51907037037037</v>
      </c>
      <c r="DE250">
        <v>17.09078148148148</v>
      </c>
      <c r="DF250">
        <v>609.3539629629631</v>
      </c>
      <c r="DG250">
        <v>23.59755925925926</v>
      </c>
      <c r="DH250">
        <v>500.0492592592592</v>
      </c>
      <c r="DI250">
        <v>90.68896296296296</v>
      </c>
      <c r="DJ250">
        <v>0.09997166666666667</v>
      </c>
      <c r="DK250">
        <v>27.21742222222222</v>
      </c>
      <c r="DL250">
        <v>27.16915185185185</v>
      </c>
      <c r="DM250">
        <v>999.9000000000001</v>
      </c>
      <c r="DN250">
        <v>0</v>
      </c>
      <c r="DO250">
        <v>0</v>
      </c>
      <c r="DP250">
        <v>10008.91555555556</v>
      </c>
      <c r="DQ250">
        <v>0</v>
      </c>
      <c r="DR250">
        <v>8.41276074074074</v>
      </c>
      <c r="DS250">
        <v>-55.56690740740741</v>
      </c>
      <c r="DT250">
        <v>621.014888888889</v>
      </c>
      <c r="DU250">
        <v>673.4857037037037</v>
      </c>
      <c r="DV250">
        <v>6.428286666666666</v>
      </c>
      <c r="DW250">
        <v>661.9758888888888</v>
      </c>
      <c r="DX250">
        <v>17.09078148148148</v>
      </c>
      <c r="DY250">
        <v>2.13292037037037</v>
      </c>
      <c r="DZ250">
        <v>1.549946666666667</v>
      </c>
      <c r="EA250">
        <v>18.46717407407407</v>
      </c>
      <c r="EB250">
        <v>13.46988518518518</v>
      </c>
      <c r="EC250">
        <v>2000.018518518518</v>
      </c>
      <c r="ED250">
        <v>0.9800053333333331</v>
      </c>
      <c r="EE250">
        <v>0.01999436666666667</v>
      </c>
      <c r="EF250">
        <v>0</v>
      </c>
      <c r="EG250">
        <v>695.0696296296296</v>
      </c>
      <c r="EH250">
        <v>5.00097</v>
      </c>
      <c r="EI250">
        <v>13915.32222222222</v>
      </c>
      <c r="EJ250">
        <v>16707.75555555556</v>
      </c>
      <c r="EK250">
        <v>38.74533333333333</v>
      </c>
      <c r="EL250">
        <v>39.25</v>
      </c>
      <c r="EM250">
        <v>38.67781481481481</v>
      </c>
      <c r="EN250">
        <v>39.01148148148148</v>
      </c>
      <c r="EO250">
        <v>39.36333333333333</v>
      </c>
      <c r="EP250">
        <v>1955.128148148148</v>
      </c>
      <c r="EQ250">
        <v>39.89000000000001</v>
      </c>
      <c r="ER250">
        <v>0</v>
      </c>
      <c r="ES250">
        <v>1659118572.2</v>
      </c>
      <c r="ET250">
        <v>0</v>
      </c>
      <c r="EU250">
        <v>695.1016800000001</v>
      </c>
      <c r="EV250">
        <v>2.910076921445075</v>
      </c>
      <c r="EW250">
        <v>38.19230770149272</v>
      </c>
      <c r="EX250">
        <v>13915.5</v>
      </c>
      <c r="EY250">
        <v>15</v>
      </c>
      <c r="EZ250">
        <v>0</v>
      </c>
      <c r="FA250" t="s">
        <v>419</v>
      </c>
      <c r="FB250">
        <v>1658962562</v>
      </c>
      <c r="FC250">
        <v>1658962559</v>
      </c>
      <c r="FD250">
        <v>0</v>
      </c>
      <c r="FE250">
        <v>0.025</v>
      </c>
      <c r="FF250">
        <v>-0.013</v>
      </c>
      <c r="FG250">
        <v>-1.97</v>
      </c>
      <c r="FH250">
        <v>-0.111</v>
      </c>
      <c r="FI250">
        <v>420</v>
      </c>
      <c r="FJ250">
        <v>18</v>
      </c>
      <c r="FK250">
        <v>0.6899999999999999</v>
      </c>
      <c r="FL250">
        <v>0.5</v>
      </c>
      <c r="FM250">
        <v>-55.2858780487805</v>
      </c>
      <c r="FN250">
        <v>-4.942450871080136</v>
      </c>
      <c r="FO250">
        <v>0.4921103809910127</v>
      </c>
      <c r="FP250">
        <v>0</v>
      </c>
      <c r="FQ250">
        <v>694.9669117647059</v>
      </c>
      <c r="FR250">
        <v>2.185286475433801</v>
      </c>
      <c r="FS250">
        <v>0.2930858504669512</v>
      </c>
      <c r="FT250">
        <v>0</v>
      </c>
      <c r="FU250">
        <v>6.408316829268293</v>
      </c>
      <c r="FV250">
        <v>0.3658250174216108</v>
      </c>
      <c r="FW250">
        <v>0.04688841998799761</v>
      </c>
      <c r="FX250">
        <v>0</v>
      </c>
      <c r="FY250">
        <v>0</v>
      </c>
      <c r="FZ250">
        <v>3</v>
      </c>
      <c r="GA250" t="s">
        <v>462</v>
      </c>
      <c r="GB250">
        <v>2.98318</v>
      </c>
      <c r="GC250">
        <v>2.71581</v>
      </c>
      <c r="GD250">
        <v>0.127723</v>
      </c>
      <c r="GE250">
        <v>0.133619</v>
      </c>
      <c r="GF250">
        <v>0.106226</v>
      </c>
      <c r="GG250">
        <v>0.08268689999999999</v>
      </c>
      <c r="GH250">
        <v>27610.6</v>
      </c>
      <c r="GI250">
        <v>27556.1</v>
      </c>
      <c r="GJ250">
        <v>29418.4</v>
      </c>
      <c r="GK250">
        <v>29414.4</v>
      </c>
      <c r="GL250">
        <v>34820.1</v>
      </c>
      <c r="GM250">
        <v>35873.9</v>
      </c>
      <c r="GN250">
        <v>41428.8</v>
      </c>
      <c r="GO250">
        <v>41914.3</v>
      </c>
      <c r="GP250">
        <v>1.92787</v>
      </c>
      <c r="GQ250">
        <v>1.90173</v>
      </c>
      <c r="GR250">
        <v>0.110306</v>
      </c>
      <c r="GS250">
        <v>0</v>
      </c>
      <c r="GT250">
        <v>25.361</v>
      </c>
      <c r="GU250">
        <v>999.9</v>
      </c>
      <c r="GV250">
        <v>49</v>
      </c>
      <c r="GW250">
        <v>31.4</v>
      </c>
      <c r="GX250">
        <v>24.9366</v>
      </c>
      <c r="GY250">
        <v>63.4194</v>
      </c>
      <c r="GZ250">
        <v>33.9944</v>
      </c>
      <c r="HA250">
        <v>1</v>
      </c>
      <c r="HB250">
        <v>-0.0657673</v>
      </c>
      <c r="HC250">
        <v>0.375765</v>
      </c>
      <c r="HD250">
        <v>20.3305</v>
      </c>
      <c r="HE250">
        <v>5.21684</v>
      </c>
      <c r="HF250">
        <v>12.0099</v>
      </c>
      <c r="HG250">
        <v>4.98915</v>
      </c>
      <c r="HH250">
        <v>3.28855</v>
      </c>
      <c r="HI250">
        <v>9999</v>
      </c>
      <c r="HJ250">
        <v>9999</v>
      </c>
      <c r="HK250">
        <v>9999</v>
      </c>
      <c r="HL250">
        <v>174</v>
      </c>
      <c r="HM250">
        <v>1.86783</v>
      </c>
      <c r="HN250">
        <v>1.86686</v>
      </c>
      <c r="HO250">
        <v>1.8663</v>
      </c>
      <c r="HP250">
        <v>1.86618</v>
      </c>
      <c r="HQ250">
        <v>1.86805</v>
      </c>
      <c r="HR250">
        <v>1.87052</v>
      </c>
      <c r="HS250">
        <v>1.86917</v>
      </c>
      <c r="HT250">
        <v>1.87057</v>
      </c>
      <c r="HU250">
        <v>0</v>
      </c>
      <c r="HV250">
        <v>0</v>
      </c>
      <c r="HW250">
        <v>0</v>
      </c>
      <c r="HX250">
        <v>0</v>
      </c>
      <c r="HY250" t="s">
        <v>421</v>
      </c>
      <c r="HZ250" t="s">
        <v>422</v>
      </c>
      <c r="IA250" t="s">
        <v>423</v>
      </c>
      <c r="IB250" t="s">
        <v>423</v>
      </c>
      <c r="IC250" t="s">
        <v>423</v>
      </c>
      <c r="ID250" t="s">
        <v>423</v>
      </c>
      <c r="IE250">
        <v>0</v>
      </c>
      <c r="IF250">
        <v>100</v>
      </c>
      <c r="IG250">
        <v>100</v>
      </c>
      <c r="IH250">
        <v>-2.994</v>
      </c>
      <c r="II250">
        <v>-0.0786</v>
      </c>
      <c r="IJ250">
        <v>-1.577111384215205</v>
      </c>
      <c r="IK250">
        <v>-0.002609718516926934</v>
      </c>
      <c r="IL250">
        <v>7.477057286243006E-07</v>
      </c>
      <c r="IM250">
        <v>-2.446628426827821E-10</v>
      </c>
      <c r="IN250">
        <v>-0.2036813970316619</v>
      </c>
      <c r="IO250">
        <v>-0.007460779758470672</v>
      </c>
      <c r="IP250">
        <v>0.0009378809001863145</v>
      </c>
      <c r="IQ250">
        <v>-1.681860573090938E-05</v>
      </c>
      <c r="IR250">
        <v>18</v>
      </c>
      <c r="IS250">
        <v>2242</v>
      </c>
      <c r="IT250">
        <v>1</v>
      </c>
      <c r="IU250">
        <v>24</v>
      </c>
      <c r="IV250">
        <v>2600.2</v>
      </c>
      <c r="IW250">
        <v>2600.2</v>
      </c>
      <c r="IX250">
        <v>1.5686</v>
      </c>
      <c r="IY250">
        <v>2.22046</v>
      </c>
      <c r="IZ250">
        <v>1.39648</v>
      </c>
      <c r="JA250">
        <v>2.34009</v>
      </c>
      <c r="JB250">
        <v>1.49536</v>
      </c>
      <c r="JC250">
        <v>2.31567</v>
      </c>
      <c r="JD250">
        <v>37.9891</v>
      </c>
      <c r="JE250">
        <v>23.9737</v>
      </c>
      <c r="JF250">
        <v>18</v>
      </c>
      <c r="JG250">
        <v>499.737</v>
      </c>
      <c r="JH250">
        <v>439.237</v>
      </c>
      <c r="JI250">
        <v>25.0004</v>
      </c>
      <c r="JJ250">
        <v>26.5137</v>
      </c>
      <c r="JK250">
        <v>30.0001</v>
      </c>
      <c r="JL250">
        <v>26.4749</v>
      </c>
      <c r="JM250">
        <v>26.4148</v>
      </c>
      <c r="JN250">
        <v>31.4417</v>
      </c>
      <c r="JO250">
        <v>31.9555</v>
      </c>
      <c r="JP250">
        <v>57.097</v>
      </c>
      <c r="JQ250">
        <v>25</v>
      </c>
      <c r="JR250">
        <v>707.37</v>
      </c>
      <c r="JS250">
        <v>16.8586</v>
      </c>
      <c r="JT250">
        <v>100.588</v>
      </c>
      <c r="JU250">
        <v>100.666</v>
      </c>
    </row>
    <row r="251" spans="1:281">
      <c r="A251">
        <v>235</v>
      </c>
      <c r="B251">
        <v>1659118577</v>
      </c>
      <c r="C251">
        <v>6218.900000095367</v>
      </c>
      <c r="D251" t="s">
        <v>895</v>
      </c>
      <c r="E251" t="s">
        <v>896</v>
      </c>
      <c r="F251">
        <v>5</v>
      </c>
      <c r="G251" t="s">
        <v>812</v>
      </c>
      <c r="H251" t="s">
        <v>416</v>
      </c>
      <c r="I251">
        <v>1659118569.214286</v>
      </c>
      <c r="J251">
        <f>(K251)/1000</f>
        <v>0</v>
      </c>
      <c r="K251">
        <f>IF(CZ251, AN251, AH251)</f>
        <v>0</v>
      </c>
      <c r="L251">
        <f>IF(CZ251, AI251, AG251)</f>
        <v>0</v>
      </c>
      <c r="M251">
        <f>DB251 - IF(AU251&gt;1, L251*CV251*100.0/(AW251*DP251), 0)</f>
        <v>0</v>
      </c>
      <c r="N251">
        <f>((T251-J251/2)*M251-L251)/(T251+J251/2)</f>
        <v>0</v>
      </c>
      <c r="O251">
        <f>N251*(DI251+DJ251)/1000.0</f>
        <v>0</v>
      </c>
      <c r="P251">
        <f>(DB251 - IF(AU251&gt;1, L251*CV251*100.0/(AW251*DP251), 0))*(DI251+DJ251)/1000.0</f>
        <v>0</v>
      </c>
      <c r="Q251">
        <f>2.0/((1/S251-1/R251)+SIGN(S251)*SQRT((1/S251-1/R251)*(1/S251-1/R251) + 4*CW251/((CW251+1)*(CW251+1))*(2*1/S251*1/R251-1/R251*1/R251)))</f>
        <v>0</v>
      </c>
      <c r="R251">
        <f>IF(LEFT(CX251,1)&lt;&gt;"0",IF(LEFT(CX251,1)="1",3.0,CY251),$D$5+$E$5*(DP251*DI251/($K$5*1000))+$F$5*(DP251*DI251/($K$5*1000))*MAX(MIN(CV251,$J$5),$I$5)*MAX(MIN(CV251,$J$5),$I$5)+$G$5*MAX(MIN(CV251,$J$5),$I$5)*(DP251*DI251/($K$5*1000))+$H$5*(DP251*DI251/($K$5*1000))*(DP251*DI251/($K$5*1000)))</f>
        <v>0</v>
      </c>
      <c r="S251">
        <f>J251*(1000-(1000*0.61365*exp(17.502*W251/(240.97+W251))/(DI251+DJ251)+DD251)/2)/(1000*0.61365*exp(17.502*W251/(240.97+W251))/(DI251+DJ251)-DD251)</f>
        <v>0</v>
      </c>
      <c r="T251">
        <f>1/((CW251+1)/(Q251/1.6)+1/(R251/1.37)) + CW251/((CW251+1)/(Q251/1.6) + CW251/(R251/1.37))</f>
        <v>0</v>
      </c>
      <c r="U251">
        <f>(CR251*CU251)</f>
        <v>0</v>
      </c>
      <c r="V251">
        <f>(DK251+(U251+2*0.95*5.67E-8*(((DK251+$B$7)+273)^4-(DK251+273)^4)-44100*J251)/(1.84*29.3*R251+8*0.95*5.67E-8*(DK251+273)^3))</f>
        <v>0</v>
      </c>
      <c r="W251">
        <f>($C$7*DL251+$D$7*DM251+$E$7*V251)</f>
        <v>0</v>
      </c>
      <c r="X251">
        <f>0.61365*exp(17.502*W251/(240.97+W251))</f>
        <v>0</v>
      </c>
      <c r="Y251">
        <f>(Z251/AA251*100)</f>
        <v>0</v>
      </c>
      <c r="Z251">
        <f>DD251*(DI251+DJ251)/1000</f>
        <v>0</v>
      </c>
      <c r="AA251">
        <f>0.61365*exp(17.502*DK251/(240.97+DK251))</f>
        <v>0</v>
      </c>
      <c r="AB251">
        <f>(X251-DD251*(DI251+DJ251)/1000)</f>
        <v>0</v>
      </c>
      <c r="AC251">
        <f>(-J251*44100)</f>
        <v>0</v>
      </c>
      <c r="AD251">
        <f>2*29.3*R251*0.92*(DK251-W251)</f>
        <v>0</v>
      </c>
      <c r="AE251">
        <f>2*0.95*5.67E-8*(((DK251+$B$7)+273)^4-(W251+273)^4)</f>
        <v>0</v>
      </c>
      <c r="AF251">
        <f>U251+AE251+AC251+AD251</f>
        <v>0</v>
      </c>
      <c r="AG251">
        <f>DH251*AU251*(DC251-DB251*(1000-AU251*DE251)/(1000-AU251*DD251))/(100*CV251)</f>
        <v>0</v>
      </c>
      <c r="AH251">
        <f>1000*DH251*AU251*(DD251-DE251)/(100*CV251*(1000-AU251*DD251))</f>
        <v>0</v>
      </c>
      <c r="AI251">
        <f>(AJ251 - AK251 - DI251*1E3/(8.314*(DK251+273.15)) * AM251/DH251 * AL251) * DH251/(100*CV251) * (1000 - DE251)/1000</f>
        <v>0</v>
      </c>
      <c r="AJ251">
        <v>705.6487685353597</v>
      </c>
      <c r="AK251">
        <v>661.2123333333333</v>
      </c>
      <c r="AL251">
        <v>3.285782511489033</v>
      </c>
      <c r="AM251">
        <v>65.05149679079638</v>
      </c>
      <c r="AN251">
        <f>(AP251 - AO251 + DI251*1E3/(8.314*(DK251+273.15)) * AR251/DH251 * AQ251) * DH251/(100*CV251) * 1000/(1000 - AP251)</f>
        <v>0</v>
      </c>
      <c r="AO251">
        <v>16.89059726765566</v>
      </c>
      <c r="AP251">
        <v>23.44647151515151</v>
      </c>
      <c r="AQ251">
        <v>-0.01459746672281947</v>
      </c>
      <c r="AR251">
        <v>88.7385490388201</v>
      </c>
      <c r="AS251">
        <v>9</v>
      </c>
      <c r="AT251">
        <v>2</v>
      </c>
      <c r="AU251">
        <f>IF(AS251*$H$13&gt;=AW251,1.0,(AW251/(AW251-AS251*$H$13)))</f>
        <v>0</v>
      </c>
      <c r="AV251">
        <f>(AU251-1)*100</f>
        <v>0</v>
      </c>
      <c r="AW251">
        <f>MAX(0,($B$13+$C$13*DP251)/(1+$D$13*DP251)*DI251/(DK251+273)*$E$13)</f>
        <v>0</v>
      </c>
      <c r="AX251" t="s">
        <v>417</v>
      </c>
      <c r="AY251" t="s">
        <v>417</v>
      </c>
      <c r="AZ251">
        <v>0</v>
      </c>
      <c r="BA251">
        <v>0</v>
      </c>
      <c r="BB251">
        <f>1-AZ251/BA251</f>
        <v>0</v>
      </c>
      <c r="BC251">
        <v>0</v>
      </c>
      <c r="BD251" t="s">
        <v>417</v>
      </c>
      <c r="BE251" t="s">
        <v>417</v>
      </c>
      <c r="BF251">
        <v>0</v>
      </c>
      <c r="BG251">
        <v>0</v>
      </c>
      <c r="BH251">
        <f>1-BF251/BG251</f>
        <v>0</v>
      </c>
      <c r="BI251">
        <v>0.5</v>
      </c>
      <c r="BJ251">
        <f>CS251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417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f>$B$11*DQ251+$C$11*DR251+$F$11*EC251*(1-EF251)</f>
        <v>0</v>
      </c>
      <c r="CS251">
        <f>CR251*CT251</f>
        <v>0</v>
      </c>
      <c r="CT251">
        <f>($B$11*$D$9+$C$11*$D$9+$F$11*((EP251+EH251)/MAX(EP251+EH251+EQ251, 0.1)*$I$9+EQ251/MAX(EP251+EH251+EQ251, 0.1)*$J$9))/($B$11+$C$11+$F$11)</f>
        <v>0</v>
      </c>
      <c r="CU251">
        <f>($B$11*$K$9+$C$11*$K$9+$F$11*((EP251+EH251)/MAX(EP251+EH251+EQ251, 0.1)*$P$9+EQ251/MAX(EP251+EH251+EQ251, 0.1)*$Q$9))/($B$11+$C$11+$F$11)</f>
        <v>0</v>
      </c>
      <c r="CV251">
        <v>6</v>
      </c>
      <c r="CW251">
        <v>0.5</v>
      </c>
      <c r="CX251" t="s">
        <v>418</v>
      </c>
      <c r="CY251">
        <v>2</v>
      </c>
      <c r="CZ251" t="b">
        <v>1</v>
      </c>
      <c r="DA251">
        <v>1659118569.214286</v>
      </c>
      <c r="DB251">
        <v>621.8983571428571</v>
      </c>
      <c r="DC251">
        <v>677.6107500000001</v>
      </c>
      <c r="DD251">
        <v>23.50723571428571</v>
      </c>
      <c r="DE251">
        <v>17.01816785714285</v>
      </c>
      <c r="DF251">
        <v>624.8737499999999</v>
      </c>
      <c r="DG251">
        <v>23.58581785714285</v>
      </c>
      <c r="DH251">
        <v>500.0540714285714</v>
      </c>
      <c r="DI251">
        <v>90.68910357142856</v>
      </c>
      <c r="DJ251">
        <v>0.1000110464285714</v>
      </c>
      <c r="DK251">
        <v>27.21660357142857</v>
      </c>
      <c r="DL251">
        <v>27.16905714285714</v>
      </c>
      <c r="DM251">
        <v>999.9000000000002</v>
      </c>
      <c r="DN251">
        <v>0</v>
      </c>
      <c r="DO251">
        <v>0</v>
      </c>
      <c r="DP251">
        <v>10008.73107142857</v>
      </c>
      <c r="DQ251">
        <v>0</v>
      </c>
      <c r="DR251">
        <v>8.409703571428571</v>
      </c>
      <c r="DS251">
        <v>-55.71242857142858</v>
      </c>
      <c r="DT251">
        <v>636.8690357142858</v>
      </c>
      <c r="DU251">
        <v>689.3405357142856</v>
      </c>
      <c r="DV251">
        <v>6.489059285714286</v>
      </c>
      <c r="DW251">
        <v>677.6107500000001</v>
      </c>
      <c r="DX251">
        <v>17.01816785714285</v>
      </c>
      <c r="DY251">
        <v>2.131849642857143</v>
      </c>
      <c r="DZ251">
        <v>1.543363214285714</v>
      </c>
      <c r="EA251">
        <v>18.45915714285714</v>
      </c>
      <c r="EB251">
        <v>13.40440357142857</v>
      </c>
      <c r="EC251">
        <v>2000.001785714286</v>
      </c>
      <c r="ED251">
        <v>0.9800053214285712</v>
      </c>
      <c r="EE251">
        <v>0.01999437857142857</v>
      </c>
      <c r="EF251">
        <v>0</v>
      </c>
      <c r="EG251">
        <v>695.3094285714286</v>
      </c>
      <c r="EH251">
        <v>5.00097</v>
      </c>
      <c r="EI251">
        <v>13918.46071428571</v>
      </c>
      <c r="EJ251">
        <v>16707.61785714285</v>
      </c>
      <c r="EK251">
        <v>38.7455</v>
      </c>
      <c r="EL251">
        <v>39.25</v>
      </c>
      <c r="EM251">
        <v>38.68257142857142</v>
      </c>
      <c r="EN251">
        <v>39.02214285714285</v>
      </c>
      <c r="EO251">
        <v>39.36375</v>
      </c>
      <c r="EP251">
        <v>1955.111785714286</v>
      </c>
      <c r="EQ251">
        <v>39.89000000000001</v>
      </c>
      <c r="ER251">
        <v>0</v>
      </c>
      <c r="ES251">
        <v>1659118577</v>
      </c>
      <c r="ET251">
        <v>0</v>
      </c>
      <c r="EU251">
        <v>695.31908</v>
      </c>
      <c r="EV251">
        <v>2.325076912948422</v>
      </c>
      <c r="EW251">
        <v>42.2923076320869</v>
      </c>
      <c r="EX251">
        <v>13918.724</v>
      </c>
      <c r="EY251">
        <v>15</v>
      </c>
      <c r="EZ251">
        <v>0</v>
      </c>
      <c r="FA251" t="s">
        <v>419</v>
      </c>
      <c r="FB251">
        <v>1658962562</v>
      </c>
      <c r="FC251">
        <v>1658962559</v>
      </c>
      <c r="FD251">
        <v>0</v>
      </c>
      <c r="FE251">
        <v>0.025</v>
      </c>
      <c r="FF251">
        <v>-0.013</v>
      </c>
      <c r="FG251">
        <v>-1.97</v>
      </c>
      <c r="FH251">
        <v>-0.111</v>
      </c>
      <c r="FI251">
        <v>420</v>
      </c>
      <c r="FJ251">
        <v>18</v>
      </c>
      <c r="FK251">
        <v>0.6899999999999999</v>
      </c>
      <c r="FL251">
        <v>0.5</v>
      </c>
      <c r="FM251">
        <v>-55.55766585365854</v>
      </c>
      <c r="FN251">
        <v>-2.856512195122065</v>
      </c>
      <c r="FO251">
        <v>0.3612828576396501</v>
      </c>
      <c r="FP251">
        <v>0</v>
      </c>
      <c r="FQ251">
        <v>695.177794117647</v>
      </c>
      <c r="FR251">
        <v>3.046921313395603</v>
      </c>
      <c r="FS251">
        <v>0.3651227657693215</v>
      </c>
      <c r="FT251">
        <v>0</v>
      </c>
      <c r="FU251">
        <v>6.458209024390242</v>
      </c>
      <c r="FV251">
        <v>0.7674719163763143</v>
      </c>
      <c r="FW251">
        <v>0.08302724680033241</v>
      </c>
      <c r="FX251">
        <v>0</v>
      </c>
      <c r="FY251">
        <v>0</v>
      </c>
      <c r="FZ251">
        <v>3</v>
      </c>
      <c r="GA251" t="s">
        <v>462</v>
      </c>
      <c r="GB251">
        <v>2.98334</v>
      </c>
      <c r="GC251">
        <v>2.71576</v>
      </c>
      <c r="GD251">
        <v>0.129971</v>
      </c>
      <c r="GE251">
        <v>0.135671</v>
      </c>
      <c r="GF251">
        <v>0.106025</v>
      </c>
      <c r="GG251">
        <v>0.0825278</v>
      </c>
      <c r="GH251">
        <v>27539</v>
      </c>
      <c r="GI251">
        <v>27490.7</v>
      </c>
      <c r="GJ251">
        <v>29418</v>
      </c>
      <c r="GK251">
        <v>29414.2</v>
      </c>
      <c r="GL251">
        <v>34827.7</v>
      </c>
      <c r="GM251">
        <v>35880</v>
      </c>
      <c r="GN251">
        <v>41428.3</v>
      </c>
      <c r="GO251">
        <v>41914</v>
      </c>
      <c r="GP251">
        <v>1.92808</v>
      </c>
      <c r="GQ251">
        <v>1.90198</v>
      </c>
      <c r="GR251">
        <v>0.111014</v>
      </c>
      <c r="GS251">
        <v>0</v>
      </c>
      <c r="GT251">
        <v>25.3631</v>
      </c>
      <c r="GU251">
        <v>999.9</v>
      </c>
      <c r="GV251">
        <v>49</v>
      </c>
      <c r="GW251">
        <v>31.4</v>
      </c>
      <c r="GX251">
        <v>24.9383</v>
      </c>
      <c r="GY251">
        <v>63.6094</v>
      </c>
      <c r="GZ251">
        <v>33.9463</v>
      </c>
      <c r="HA251">
        <v>1</v>
      </c>
      <c r="HB251">
        <v>-0.0658511</v>
      </c>
      <c r="HC251">
        <v>0.377851</v>
      </c>
      <c r="HD251">
        <v>20.3304</v>
      </c>
      <c r="HE251">
        <v>5.21669</v>
      </c>
      <c r="HF251">
        <v>12.0099</v>
      </c>
      <c r="HG251">
        <v>4.98885</v>
      </c>
      <c r="HH251">
        <v>3.28848</v>
      </c>
      <c r="HI251">
        <v>9999</v>
      </c>
      <c r="HJ251">
        <v>9999</v>
      </c>
      <c r="HK251">
        <v>9999</v>
      </c>
      <c r="HL251">
        <v>174</v>
      </c>
      <c r="HM251">
        <v>1.86783</v>
      </c>
      <c r="HN251">
        <v>1.86686</v>
      </c>
      <c r="HO251">
        <v>1.8663</v>
      </c>
      <c r="HP251">
        <v>1.86621</v>
      </c>
      <c r="HQ251">
        <v>1.86805</v>
      </c>
      <c r="HR251">
        <v>1.8705</v>
      </c>
      <c r="HS251">
        <v>1.8692</v>
      </c>
      <c r="HT251">
        <v>1.8706</v>
      </c>
      <c r="HU251">
        <v>0</v>
      </c>
      <c r="HV251">
        <v>0</v>
      </c>
      <c r="HW251">
        <v>0</v>
      </c>
      <c r="HX251">
        <v>0</v>
      </c>
      <c r="HY251" t="s">
        <v>421</v>
      </c>
      <c r="HZ251" t="s">
        <v>422</v>
      </c>
      <c r="IA251" t="s">
        <v>423</v>
      </c>
      <c r="IB251" t="s">
        <v>423</v>
      </c>
      <c r="IC251" t="s">
        <v>423</v>
      </c>
      <c r="ID251" t="s">
        <v>423</v>
      </c>
      <c r="IE251">
        <v>0</v>
      </c>
      <c r="IF251">
        <v>100</v>
      </c>
      <c r="IG251">
        <v>100</v>
      </c>
      <c r="IH251">
        <v>-3.026</v>
      </c>
      <c r="II251">
        <v>-0.07920000000000001</v>
      </c>
      <c r="IJ251">
        <v>-1.577111384215205</v>
      </c>
      <c r="IK251">
        <v>-0.002609718516926934</v>
      </c>
      <c r="IL251">
        <v>7.477057286243006E-07</v>
      </c>
      <c r="IM251">
        <v>-2.446628426827821E-10</v>
      </c>
      <c r="IN251">
        <v>-0.2036813970316619</v>
      </c>
      <c r="IO251">
        <v>-0.007460779758470672</v>
      </c>
      <c r="IP251">
        <v>0.0009378809001863145</v>
      </c>
      <c r="IQ251">
        <v>-1.681860573090938E-05</v>
      </c>
      <c r="IR251">
        <v>18</v>
      </c>
      <c r="IS251">
        <v>2242</v>
      </c>
      <c r="IT251">
        <v>1</v>
      </c>
      <c r="IU251">
        <v>24</v>
      </c>
      <c r="IV251">
        <v>2600.2</v>
      </c>
      <c r="IW251">
        <v>2600.3</v>
      </c>
      <c r="IX251">
        <v>1.59668</v>
      </c>
      <c r="IY251">
        <v>2.2229</v>
      </c>
      <c r="IZ251">
        <v>1.39648</v>
      </c>
      <c r="JA251">
        <v>2.34009</v>
      </c>
      <c r="JB251">
        <v>1.49536</v>
      </c>
      <c r="JC251">
        <v>2.31689</v>
      </c>
      <c r="JD251">
        <v>37.9891</v>
      </c>
      <c r="JE251">
        <v>23.9649</v>
      </c>
      <c r="JF251">
        <v>18</v>
      </c>
      <c r="JG251">
        <v>499.882</v>
      </c>
      <c r="JH251">
        <v>439.395</v>
      </c>
      <c r="JI251">
        <v>25.0003</v>
      </c>
      <c r="JJ251">
        <v>26.5137</v>
      </c>
      <c r="JK251">
        <v>30.0001</v>
      </c>
      <c r="JL251">
        <v>26.477</v>
      </c>
      <c r="JM251">
        <v>26.4157</v>
      </c>
      <c r="JN251">
        <v>31.9946</v>
      </c>
      <c r="JO251">
        <v>31.9555</v>
      </c>
      <c r="JP251">
        <v>56.7168</v>
      </c>
      <c r="JQ251">
        <v>25</v>
      </c>
      <c r="JR251">
        <v>720.782</v>
      </c>
      <c r="JS251">
        <v>16.8523</v>
      </c>
      <c r="JT251">
        <v>100.587</v>
      </c>
      <c r="JU251">
        <v>100.665</v>
      </c>
    </row>
    <row r="252" spans="1:281">
      <c r="A252">
        <v>236</v>
      </c>
      <c r="B252">
        <v>1659118582</v>
      </c>
      <c r="C252">
        <v>6223.900000095367</v>
      </c>
      <c r="D252" t="s">
        <v>897</v>
      </c>
      <c r="E252" t="s">
        <v>898</v>
      </c>
      <c r="F252">
        <v>5</v>
      </c>
      <c r="G252" t="s">
        <v>812</v>
      </c>
      <c r="H252" t="s">
        <v>416</v>
      </c>
      <c r="I252">
        <v>1659118574.5</v>
      </c>
      <c r="J252">
        <f>(K252)/1000</f>
        <v>0</v>
      </c>
      <c r="K252">
        <f>IF(CZ252, AN252, AH252)</f>
        <v>0</v>
      </c>
      <c r="L252">
        <f>IF(CZ252, AI252, AG252)</f>
        <v>0</v>
      </c>
      <c r="M252">
        <f>DB252 - IF(AU252&gt;1, L252*CV252*100.0/(AW252*DP252), 0)</f>
        <v>0</v>
      </c>
      <c r="N252">
        <f>((T252-J252/2)*M252-L252)/(T252+J252/2)</f>
        <v>0</v>
      </c>
      <c r="O252">
        <f>N252*(DI252+DJ252)/1000.0</f>
        <v>0</v>
      </c>
      <c r="P252">
        <f>(DB252 - IF(AU252&gt;1, L252*CV252*100.0/(AW252*DP252), 0))*(DI252+DJ252)/1000.0</f>
        <v>0</v>
      </c>
      <c r="Q252">
        <f>2.0/((1/S252-1/R252)+SIGN(S252)*SQRT((1/S252-1/R252)*(1/S252-1/R252) + 4*CW252/((CW252+1)*(CW252+1))*(2*1/S252*1/R252-1/R252*1/R252)))</f>
        <v>0</v>
      </c>
      <c r="R252">
        <f>IF(LEFT(CX252,1)&lt;&gt;"0",IF(LEFT(CX252,1)="1",3.0,CY252),$D$5+$E$5*(DP252*DI252/($K$5*1000))+$F$5*(DP252*DI252/($K$5*1000))*MAX(MIN(CV252,$J$5),$I$5)*MAX(MIN(CV252,$J$5),$I$5)+$G$5*MAX(MIN(CV252,$J$5),$I$5)*(DP252*DI252/($K$5*1000))+$H$5*(DP252*DI252/($K$5*1000))*(DP252*DI252/($K$5*1000)))</f>
        <v>0</v>
      </c>
      <c r="S252">
        <f>J252*(1000-(1000*0.61365*exp(17.502*W252/(240.97+W252))/(DI252+DJ252)+DD252)/2)/(1000*0.61365*exp(17.502*W252/(240.97+W252))/(DI252+DJ252)-DD252)</f>
        <v>0</v>
      </c>
      <c r="T252">
        <f>1/((CW252+1)/(Q252/1.6)+1/(R252/1.37)) + CW252/((CW252+1)/(Q252/1.6) + CW252/(R252/1.37))</f>
        <v>0</v>
      </c>
      <c r="U252">
        <f>(CR252*CU252)</f>
        <v>0</v>
      </c>
      <c r="V252">
        <f>(DK252+(U252+2*0.95*5.67E-8*(((DK252+$B$7)+273)^4-(DK252+273)^4)-44100*J252)/(1.84*29.3*R252+8*0.95*5.67E-8*(DK252+273)^3))</f>
        <v>0</v>
      </c>
      <c r="W252">
        <f>($C$7*DL252+$D$7*DM252+$E$7*V252)</f>
        <v>0</v>
      </c>
      <c r="X252">
        <f>0.61365*exp(17.502*W252/(240.97+W252))</f>
        <v>0</v>
      </c>
      <c r="Y252">
        <f>(Z252/AA252*100)</f>
        <v>0</v>
      </c>
      <c r="Z252">
        <f>DD252*(DI252+DJ252)/1000</f>
        <v>0</v>
      </c>
      <c r="AA252">
        <f>0.61365*exp(17.502*DK252/(240.97+DK252))</f>
        <v>0</v>
      </c>
      <c r="AB252">
        <f>(X252-DD252*(DI252+DJ252)/1000)</f>
        <v>0</v>
      </c>
      <c r="AC252">
        <f>(-J252*44100)</f>
        <v>0</v>
      </c>
      <c r="AD252">
        <f>2*29.3*R252*0.92*(DK252-W252)</f>
        <v>0</v>
      </c>
      <c r="AE252">
        <f>2*0.95*5.67E-8*(((DK252+$B$7)+273)^4-(W252+273)^4)</f>
        <v>0</v>
      </c>
      <c r="AF252">
        <f>U252+AE252+AC252+AD252</f>
        <v>0</v>
      </c>
      <c r="AG252">
        <f>DH252*AU252*(DC252-DB252*(1000-AU252*DE252)/(1000-AU252*DD252))/(100*CV252)</f>
        <v>0</v>
      </c>
      <c r="AH252">
        <f>1000*DH252*AU252*(DD252-DE252)/(100*CV252*(1000-AU252*DD252))</f>
        <v>0</v>
      </c>
      <c r="AI252">
        <f>(AJ252 - AK252 - DI252*1E3/(8.314*(DK252+273.15)) * AM252/DH252 * AL252) * DH252/(100*CV252) * (1000 - DE252)/1000</f>
        <v>0</v>
      </c>
      <c r="AJ252">
        <v>721.8111318495676</v>
      </c>
      <c r="AK252">
        <v>677.4533757575756</v>
      </c>
      <c r="AL252">
        <v>3.240375174421009</v>
      </c>
      <c r="AM252">
        <v>65.05149679079638</v>
      </c>
      <c r="AN252">
        <f>(AP252 - AO252 + DI252*1E3/(8.314*(DK252+273.15)) * AR252/DH252 * AQ252) * DH252/(100*CV252) * 1000/(1000 - AP252)</f>
        <v>0</v>
      </c>
      <c r="AO252">
        <v>16.87612723219904</v>
      </c>
      <c r="AP252">
        <v>23.41518181818182</v>
      </c>
      <c r="AQ252">
        <v>-0.006893500777829607</v>
      </c>
      <c r="AR252">
        <v>88.7385490388201</v>
      </c>
      <c r="AS252">
        <v>9</v>
      </c>
      <c r="AT252">
        <v>2</v>
      </c>
      <c r="AU252">
        <f>IF(AS252*$H$13&gt;=AW252,1.0,(AW252/(AW252-AS252*$H$13)))</f>
        <v>0</v>
      </c>
      <c r="AV252">
        <f>(AU252-1)*100</f>
        <v>0</v>
      </c>
      <c r="AW252">
        <f>MAX(0,($B$13+$C$13*DP252)/(1+$D$13*DP252)*DI252/(DK252+273)*$E$13)</f>
        <v>0</v>
      </c>
      <c r="AX252" t="s">
        <v>417</v>
      </c>
      <c r="AY252" t="s">
        <v>417</v>
      </c>
      <c r="AZ252">
        <v>0</v>
      </c>
      <c r="BA252">
        <v>0</v>
      </c>
      <c r="BB252">
        <f>1-AZ252/BA252</f>
        <v>0</v>
      </c>
      <c r="BC252">
        <v>0</v>
      </c>
      <c r="BD252" t="s">
        <v>417</v>
      </c>
      <c r="BE252" t="s">
        <v>417</v>
      </c>
      <c r="BF252">
        <v>0</v>
      </c>
      <c r="BG252">
        <v>0</v>
      </c>
      <c r="BH252">
        <f>1-BF252/BG252</f>
        <v>0</v>
      </c>
      <c r="BI252">
        <v>0.5</v>
      </c>
      <c r="BJ252">
        <f>CS252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417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f>$B$11*DQ252+$C$11*DR252+$F$11*EC252*(1-EF252)</f>
        <v>0</v>
      </c>
      <c r="CS252">
        <f>CR252*CT252</f>
        <v>0</v>
      </c>
      <c r="CT252">
        <f>($B$11*$D$9+$C$11*$D$9+$F$11*((EP252+EH252)/MAX(EP252+EH252+EQ252, 0.1)*$I$9+EQ252/MAX(EP252+EH252+EQ252, 0.1)*$J$9))/($B$11+$C$11+$F$11)</f>
        <v>0</v>
      </c>
      <c r="CU252">
        <f>($B$11*$K$9+$C$11*$K$9+$F$11*((EP252+EH252)/MAX(EP252+EH252+EQ252, 0.1)*$P$9+EQ252/MAX(EP252+EH252+EQ252, 0.1)*$Q$9))/($B$11+$C$11+$F$11)</f>
        <v>0</v>
      </c>
      <c r="CV252">
        <v>6</v>
      </c>
      <c r="CW252">
        <v>0.5</v>
      </c>
      <c r="CX252" t="s">
        <v>418</v>
      </c>
      <c r="CY252">
        <v>2</v>
      </c>
      <c r="CZ252" t="b">
        <v>1</v>
      </c>
      <c r="DA252">
        <v>1659118574.5</v>
      </c>
      <c r="DB252">
        <v>639.1344814814814</v>
      </c>
      <c r="DC252">
        <v>694.9168888888889</v>
      </c>
      <c r="DD252">
        <v>23.47400740740741</v>
      </c>
      <c r="DE252">
        <v>16.92872222222222</v>
      </c>
      <c r="DF252">
        <v>642.1438518518518</v>
      </c>
      <c r="DG252">
        <v>23.55287407407407</v>
      </c>
      <c r="DH252">
        <v>500.0537037037037</v>
      </c>
      <c r="DI252">
        <v>90.68895555555555</v>
      </c>
      <c r="DJ252">
        <v>0.09998783703703705</v>
      </c>
      <c r="DK252">
        <v>27.21671481481481</v>
      </c>
      <c r="DL252">
        <v>27.16921851851852</v>
      </c>
      <c r="DM252">
        <v>999.9000000000001</v>
      </c>
      <c r="DN252">
        <v>0</v>
      </c>
      <c r="DO252">
        <v>0</v>
      </c>
      <c r="DP252">
        <v>10001.94740740741</v>
      </c>
      <c r="DQ252">
        <v>0</v>
      </c>
      <c r="DR252">
        <v>8.414374444444444</v>
      </c>
      <c r="DS252">
        <v>-55.78227777777779</v>
      </c>
      <c r="DT252">
        <v>654.4975925925927</v>
      </c>
      <c r="DU252">
        <v>706.8824814814815</v>
      </c>
      <c r="DV252">
        <v>6.545276666666667</v>
      </c>
      <c r="DW252">
        <v>694.9168888888889</v>
      </c>
      <c r="DX252">
        <v>16.92872222222222</v>
      </c>
      <c r="DY252">
        <v>2.128832962962963</v>
      </c>
      <c r="DZ252">
        <v>1.535248148148148</v>
      </c>
      <c r="EA252">
        <v>18.43654814814815</v>
      </c>
      <c r="EB252">
        <v>13.32368148148148</v>
      </c>
      <c r="EC252">
        <v>1999.998518518518</v>
      </c>
      <c r="ED252">
        <v>0.9800053333333331</v>
      </c>
      <c r="EE252">
        <v>0.01999436666666667</v>
      </c>
      <c r="EF252">
        <v>0</v>
      </c>
      <c r="EG252">
        <v>695.3855185185187</v>
      </c>
      <c r="EH252">
        <v>5.00097</v>
      </c>
      <c r="EI252">
        <v>13921.52222222222</v>
      </c>
      <c r="EJ252">
        <v>16707.58888888889</v>
      </c>
      <c r="EK252">
        <v>38.75</v>
      </c>
      <c r="EL252">
        <v>39.25</v>
      </c>
      <c r="EM252">
        <v>38.6824074074074</v>
      </c>
      <c r="EN252">
        <v>39.02525925925926</v>
      </c>
      <c r="EO252">
        <v>39.36333333333333</v>
      </c>
      <c r="EP252">
        <v>1955.108518518519</v>
      </c>
      <c r="EQ252">
        <v>39.89000000000001</v>
      </c>
      <c r="ER252">
        <v>0</v>
      </c>
      <c r="ES252">
        <v>1659118581.8</v>
      </c>
      <c r="ET252">
        <v>0</v>
      </c>
      <c r="EU252">
        <v>695.3963200000002</v>
      </c>
      <c r="EV252">
        <v>-0.1893077021099487</v>
      </c>
      <c r="EW252">
        <v>31.2076923731358</v>
      </c>
      <c r="EX252">
        <v>13921.44</v>
      </c>
      <c r="EY252">
        <v>15</v>
      </c>
      <c r="EZ252">
        <v>0</v>
      </c>
      <c r="FA252" t="s">
        <v>419</v>
      </c>
      <c r="FB252">
        <v>1658962562</v>
      </c>
      <c r="FC252">
        <v>1658962559</v>
      </c>
      <c r="FD252">
        <v>0</v>
      </c>
      <c r="FE252">
        <v>0.025</v>
      </c>
      <c r="FF252">
        <v>-0.013</v>
      </c>
      <c r="FG252">
        <v>-1.97</v>
      </c>
      <c r="FH252">
        <v>-0.111</v>
      </c>
      <c r="FI252">
        <v>420</v>
      </c>
      <c r="FJ252">
        <v>18</v>
      </c>
      <c r="FK252">
        <v>0.6899999999999999</v>
      </c>
      <c r="FL252">
        <v>0.5</v>
      </c>
      <c r="FM252">
        <v>-55.7066975</v>
      </c>
      <c r="FN252">
        <v>-0.3489579737335242</v>
      </c>
      <c r="FO252">
        <v>0.2488191446487796</v>
      </c>
      <c r="FP252">
        <v>1</v>
      </c>
      <c r="FQ252">
        <v>695.3131764705882</v>
      </c>
      <c r="FR252">
        <v>1.003728033374413</v>
      </c>
      <c r="FS252">
        <v>0.2736254922966826</v>
      </c>
      <c r="FT252">
        <v>0</v>
      </c>
      <c r="FU252">
        <v>6.50573775</v>
      </c>
      <c r="FV252">
        <v>0.667276660412763</v>
      </c>
      <c r="FW252">
        <v>0.07639568536532348</v>
      </c>
      <c r="FX252">
        <v>0</v>
      </c>
      <c r="FY252">
        <v>1</v>
      </c>
      <c r="FZ252">
        <v>3</v>
      </c>
      <c r="GA252" t="s">
        <v>426</v>
      </c>
      <c r="GB252">
        <v>2.98311</v>
      </c>
      <c r="GC252">
        <v>2.7155</v>
      </c>
      <c r="GD252">
        <v>0.132154</v>
      </c>
      <c r="GE252">
        <v>0.13783</v>
      </c>
      <c r="GF252">
        <v>0.105936</v>
      </c>
      <c r="GG252">
        <v>0.08247939999999999</v>
      </c>
      <c r="GH252">
        <v>27469.4</v>
      </c>
      <c r="GI252">
        <v>27421.8</v>
      </c>
      <c r="GJ252">
        <v>29417.4</v>
      </c>
      <c r="GK252">
        <v>29414</v>
      </c>
      <c r="GL252">
        <v>34830.7</v>
      </c>
      <c r="GM252">
        <v>35881.7</v>
      </c>
      <c r="GN252">
        <v>41427.6</v>
      </c>
      <c r="GO252">
        <v>41913.7</v>
      </c>
      <c r="GP252">
        <v>1.92803</v>
      </c>
      <c r="GQ252">
        <v>1.9021</v>
      </c>
      <c r="GR252">
        <v>0.110194</v>
      </c>
      <c r="GS252">
        <v>0</v>
      </c>
      <c r="GT252">
        <v>25.3635</v>
      </c>
      <c r="GU252">
        <v>999.9</v>
      </c>
      <c r="GV252">
        <v>48.9</v>
      </c>
      <c r="GW252">
        <v>31.4</v>
      </c>
      <c r="GX252">
        <v>24.8866</v>
      </c>
      <c r="GY252">
        <v>63.7394</v>
      </c>
      <c r="GZ252">
        <v>34.2468</v>
      </c>
      <c r="HA252">
        <v>1</v>
      </c>
      <c r="HB252">
        <v>-0.0656301</v>
      </c>
      <c r="HC252">
        <v>0.380408</v>
      </c>
      <c r="HD252">
        <v>20.3303</v>
      </c>
      <c r="HE252">
        <v>5.21624</v>
      </c>
      <c r="HF252">
        <v>12.0099</v>
      </c>
      <c r="HG252">
        <v>4.9887</v>
      </c>
      <c r="HH252">
        <v>3.28842</v>
      </c>
      <c r="HI252">
        <v>9999</v>
      </c>
      <c r="HJ252">
        <v>9999</v>
      </c>
      <c r="HK252">
        <v>9999</v>
      </c>
      <c r="HL252">
        <v>174</v>
      </c>
      <c r="HM252">
        <v>1.86783</v>
      </c>
      <c r="HN252">
        <v>1.86685</v>
      </c>
      <c r="HO252">
        <v>1.8663</v>
      </c>
      <c r="HP252">
        <v>1.8662</v>
      </c>
      <c r="HQ252">
        <v>1.86804</v>
      </c>
      <c r="HR252">
        <v>1.87047</v>
      </c>
      <c r="HS252">
        <v>1.86919</v>
      </c>
      <c r="HT252">
        <v>1.87058</v>
      </c>
      <c r="HU252">
        <v>0</v>
      </c>
      <c r="HV252">
        <v>0</v>
      </c>
      <c r="HW252">
        <v>0</v>
      </c>
      <c r="HX252">
        <v>0</v>
      </c>
      <c r="HY252" t="s">
        <v>421</v>
      </c>
      <c r="HZ252" t="s">
        <v>422</v>
      </c>
      <c r="IA252" t="s">
        <v>423</v>
      </c>
      <c r="IB252" t="s">
        <v>423</v>
      </c>
      <c r="IC252" t="s">
        <v>423</v>
      </c>
      <c r="ID252" t="s">
        <v>423</v>
      </c>
      <c r="IE252">
        <v>0</v>
      </c>
      <c r="IF252">
        <v>100</v>
      </c>
      <c r="IG252">
        <v>100</v>
      </c>
      <c r="IH252">
        <v>-3.056</v>
      </c>
      <c r="II252">
        <v>-0.0794</v>
      </c>
      <c r="IJ252">
        <v>-1.577111384215205</v>
      </c>
      <c r="IK252">
        <v>-0.002609718516926934</v>
      </c>
      <c r="IL252">
        <v>7.477057286243006E-07</v>
      </c>
      <c r="IM252">
        <v>-2.446628426827821E-10</v>
      </c>
      <c r="IN252">
        <v>-0.2036813970316619</v>
      </c>
      <c r="IO252">
        <v>-0.007460779758470672</v>
      </c>
      <c r="IP252">
        <v>0.0009378809001863145</v>
      </c>
      <c r="IQ252">
        <v>-1.681860573090938E-05</v>
      </c>
      <c r="IR252">
        <v>18</v>
      </c>
      <c r="IS252">
        <v>2242</v>
      </c>
      <c r="IT252">
        <v>1</v>
      </c>
      <c r="IU252">
        <v>24</v>
      </c>
      <c r="IV252">
        <v>2600.3</v>
      </c>
      <c r="IW252">
        <v>2600.4</v>
      </c>
      <c r="IX252">
        <v>1.6272</v>
      </c>
      <c r="IY252">
        <v>2.21924</v>
      </c>
      <c r="IZ252">
        <v>1.39648</v>
      </c>
      <c r="JA252">
        <v>2.34131</v>
      </c>
      <c r="JB252">
        <v>1.49536</v>
      </c>
      <c r="JC252">
        <v>2.33398</v>
      </c>
      <c r="JD252">
        <v>37.9891</v>
      </c>
      <c r="JE252">
        <v>23.9824</v>
      </c>
      <c r="JF252">
        <v>18</v>
      </c>
      <c r="JG252">
        <v>499.851</v>
      </c>
      <c r="JH252">
        <v>439.48</v>
      </c>
      <c r="JI252">
        <v>25.0005</v>
      </c>
      <c r="JJ252">
        <v>26.5159</v>
      </c>
      <c r="JK252">
        <v>30.0002</v>
      </c>
      <c r="JL252">
        <v>26.477</v>
      </c>
      <c r="JM252">
        <v>26.4169</v>
      </c>
      <c r="JN252">
        <v>32.6291</v>
      </c>
      <c r="JO252">
        <v>31.9555</v>
      </c>
      <c r="JP252">
        <v>56.7168</v>
      </c>
      <c r="JQ252">
        <v>25</v>
      </c>
      <c r="JR252">
        <v>740.888</v>
      </c>
      <c r="JS252">
        <v>16.837</v>
      </c>
      <c r="JT252">
        <v>100.585</v>
      </c>
      <c r="JU252">
        <v>100.664</v>
      </c>
    </row>
    <row r="253" spans="1:281">
      <c r="A253">
        <v>237</v>
      </c>
      <c r="B253">
        <v>1659118587</v>
      </c>
      <c r="C253">
        <v>6228.900000095367</v>
      </c>
      <c r="D253" t="s">
        <v>899</v>
      </c>
      <c r="E253" t="s">
        <v>900</v>
      </c>
      <c r="F253">
        <v>5</v>
      </c>
      <c r="G253" t="s">
        <v>812</v>
      </c>
      <c r="H253" t="s">
        <v>416</v>
      </c>
      <c r="I253">
        <v>1659118579.214286</v>
      </c>
      <c r="J253">
        <f>(K253)/1000</f>
        <v>0</v>
      </c>
      <c r="K253">
        <f>IF(CZ253, AN253, AH253)</f>
        <v>0</v>
      </c>
      <c r="L253">
        <f>IF(CZ253, AI253, AG253)</f>
        <v>0</v>
      </c>
      <c r="M253">
        <f>DB253 - IF(AU253&gt;1, L253*CV253*100.0/(AW253*DP253), 0)</f>
        <v>0</v>
      </c>
      <c r="N253">
        <f>((T253-J253/2)*M253-L253)/(T253+J253/2)</f>
        <v>0</v>
      </c>
      <c r="O253">
        <f>N253*(DI253+DJ253)/1000.0</f>
        <v>0</v>
      </c>
      <c r="P253">
        <f>(DB253 - IF(AU253&gt;1, L253*CV253*100.0/(AW253*DP253), 0))*(DI253+DJ253)/1000.0</f>
        <v>0</v>
      </c>
      <c r="Q253">
        <f>2.0/((1/S253-1/R253)+SIGN(S253)*SQRT((1/S253-1/R253)*(1/S253-1/R253) + 4*CW253/((CW253+1)*(CW253+1))*(2*1/S253*1/R253-1/R253*1/R253)))</f>
        <v>0</v>
      </c>
      <c r="R253">
        <f>IF(LEFT(CX253,1)&lt;&gt;"0",IF(LEFT(CX253,1)="1",3.0,CY253),$D$5+$E$5*(DP253*DI253/($K$5*1000))+$F$5*(DP253*DI253/($K$5*1000))*MAX(MIN(CV253,$J$5),$I$5)*MAX(MIN(CV253,$J$5),$I$5)+$G$5*MAX(MIN(CV253,$J$5),$I$5)*(DP253*DI253/($K$5*1000))+$H$5*(DP253*DI253/($K$5*1000))*(DP253*DI253/($K$5*1000)))</f>
        <v>0</v>
      </c>
      <c r="S253">
        <f>J253*(1000-(1000*0.61365*exp(17.502*W253/(240.97+W253))/(DI253+DJ253)+DD253)/2)/(1000*0.61365*exp(17.502*W253/(240.97+W253))/(DI253+DJ253)-DD253)</f>
        <v>0</v>
      </c>
      <c r="T253">
        <f>1/((CW253+1)/(Q253/1.6)+1/(R253/1.37)) + CW253/((CW253+1)/(Q253/1.6) + CW253/(R253/1.37))</f>
        <v>0</v>
      </c>
      <c r="U253">
        <f>(CR253*CU253)</f>
        <v>0</v>
      </c>
      <c r="V253">
        <f>(DK253+(U253+2*0.95*5.67E-8*(((DK253+$B$7)+273)^4-(DK253+273)^4)-44100*J253)/(1.84*29.3*R253+8*0.95*5.67E-8*(DK253+273)^3))</f>
        <v>0</v>
      </c>
      <c r="W253">
        <f>($C$7*DL253+$D$7*DM253+$E$7*V253)</f>
        <v>0</v>
      </c>
      <c r="X253">
        <f>0.61365*exp(17.502*W253/(240.97+W253))</f>
        <v>0</v>
      </c>
      <c r="Y253">
        <f>(Z253/AA253*100)</f>
        <v>0</v>
      </c>
      <c r="Z253">
        <f>DD253*(DI253+DJ253)/1000</f>
        <v>0</v>
      </c>
      <c r="AA253">
        <f>0.61365*exp(17.502*DK253/(240.97+DK253))</f>
        <v>0</v>
      </c>
      <c r="AB253">
        <f>(X253-DD253*(DI253+DJ253)/1000)</f>
        <v>0</v>
      </c>
      <c r="AC253">
        <f>(-J253*44100)</f>
        <v>0</v>
      </c>
      <c r="AD253">
        <f>2*29.3*R253*0.92*(DK253-W253)</f>
        <v>0</v>
      </c>
      <c r="AE253">
        <f>2*0.95*5.67E-8*(((DK253+$B$7)+273)^4-(W253+273)^4)</f>
        <v>0</v>
      </c>
      <c r="AF253">
        <f>U253+AE253+AC253+AD253</f>
        <v>0</v>
      </c>
      <c r="AG253">
        <f>DH253*AU253*(DC253-DB253*(1000-AU253*DE253)/(1000-AU253*DD253))/(100*CV253)</f>
        <v>0</v>
      </c>
      <c r="AH253">
        <f>1000*DH253*AU253*(DD253-DE253)/(100*CV253*(1000-AU253*DD253))</f>
        <v>0</v>
      </c>
      <c r="AI253">
        <f>(AJ253 - AK253 - DI253*1E3/(8.314*(DK253+273.15)) * AM253/DH253 * AL253) * DH253/(100*CV253) * (1000 - DE253)/1000</f>
        <v>0</v>
      </c>
      <c r="AJ253">
        <v>738.849775603034</v>
      </c>
      <c r="AK253">
        <v>693.9227878787873</v>
      </c>
      <c r="AL253">
        <v>3.313360359099823</v>
      </c>
      <c r="AM253">
        <v>65.05149679079638</v>
      </c>
      <c r="AN253">
        <f>(AP253 - AO253 + DI253*1E3/(8.314*(DK253+273.15)) * AR253/DH253 * AQ253) * DH253/(100*CV253) * 1000/(1000 - AP253)</f>
        <v>0</v>
      </c>
      <c r="AO253">
        <v>16.85816840230133</v>
      </c>
      <c r="AP253">
        <v>23.40002121212121</v>
      </c>
      <c r="AQ253">
        <v>-0.001371945348334587</v>
      </c>
      <c r="AR253">
        <v>88.7385490388201</v>
      </c>
      <c r="AS253">
        <v>9</v>
      </c>
      <c r="AT253">
        <v>2</v>
      </c>
      <c r="AU253">
        <f>IF(AS253*$H$13&gt;=AW253,1.0,(AW253/(AW253-AS253*$H$13)))</f>
        <v>0</v>
      </c>
      <c r="AV253">
        <f>(AU253-1)*100</f>
        <v>0</v>
      </c>
      <c r="AW253">
        <f>MAX(0,($B$13+$C$13*DP253)/(1+$D$13*DP253)*DI253/(DK253+273)*$E$13)</f>
        <v>0</v>
      </c>
      <c r="AX253" t="s">
        <v>417</v>
      </c>
      <c r="AY253" t="s">
        <v>417</v>
      </c>
      <c r="AZ253">
        <v>0</v>
      </c>
      <c r="BA253">
        <v>0</v>
      </c>
      <c r="BB253">
        <f>1-AZ253/BA253</f>
        <v>0</v>
      </c>
      <c r="BC253">
        <v>0</v>
      </c>
      <c r="BD253" t="s">
        <v>417</v>
      </c>
      <c r="BE253" t="s">
        <v>417</v>
      </c>
      <c r="BF253">
        <v>0</v>
      </c>
      <c r="BG253">
        <v>0</v>
      </c>
      <c r="BH253">
        <f>1-BF253/BG253</f>
        <v>0</v>
      </c>
      <c r="BI253">
        <v>0.5</v>
      </c>
      <c r="BJ253">
        <f>CS253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417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f>$B$11*DQ253+$C$11*DR253+$F$11*EC253*(1-EF253)</f>
        <v>0</v>
      </c>
      <c r="CS253">
        <f>CR253*CT253</f>
        <v>0</v>
      </c>
      <c r="CT253">
        <f>($B$11*$D$9+$C$11*$D$9+$F$11*((EP253+EH253)/MAX(EP253+EH253+EQ253, 0.1)*$I$9+EQ253/MAX(EP253+EH253+EQ253, 0.1)*$J$9))/($B$11+$C$11+$F$11)</f>
        <v>0</v>
      </c>
      <c r="CU253">
        <f>($B$11*$K$9+$C$11*$K$9+$F$11*((EP253+EH253)/MAX(EP253+EH253+EQ253, 0.1)*$P$9+EQ253/MAX(EP253+EH253+EQ253, 0.1)*$Q$9))/($B$11+$C$11+$F$11)</f>
        <v>0</v>
      </c>
      <c r="CV253">
        <v>6</v>
      </c>
      <c r="CW253">
        <v>0.5</v>
      </c>
      <c r="CX253" t="s">
        <v>418</v>
      </c>
      <c r="CY253">
        <v>2</v>
      </c>
      <c r="CZ253" t="b">
        <v>1</v>
      </c>
      <c r="DA253">
        <v>1659118579.214286</v>
      </c>
      <c r="DB253">
        <v>654.3296071428573</v>
      </c>
      <c r="DC253">
        <v>710.2795714285716</v>
      </c>
      <c r="DD253">
        <v>23.436225</v>
      </c>
      <c r="DE253">
        <v>16.876175</v>
      </c>
      <c r="DF253">
        <v>657.3687499999999</v>
      </c>
      <c r="DG253">
        <v>23.51541071428571</v>
      </c>
      <c r="DH253">
        <v>500.0613928571429</v>
      </c>
      <c r="DI253">
        <v>90.68928214285714</v>
      </c>
      <c r="DJ253">
        <v>0.09998485</v>
      </c>
      <c r="DK253">
        <v>27.21760357142857</v>
      </c>
      <c r="DL253">
        <v>27.1717</v>
      </c>
      <c r="DM253">
        <v>999.9000000000002</v>
      </c>
      <c r="DN253">
        <v>0</v>
      </c>
      <c r="DO253">
        <v>0</v>
      </c>
      <c r="DP253">
        <v>10006.09642857143</v>
      </c>
      <c r="DQ253">
        <v>0</v>
      </c>
      <c r="DR253">
        <v>8.415474642857143</v>
      </c>
      <c r="DS253">
        <v>-55.94980714285714</v>
      </c>
      <c r="DT253">
        <v>670.0322500000002</v>
      </c>
      <c r="DU253">
        <v>722.4718571428572</v>
      </c>
      <c r="DV253">
        <v>6.560040714285715</v>
      </c>
      <c r="DW253">
        <v>710.2795714285716</v>
      </c>
      <c r="DX253">
        <v>16.876175</v>
      </c>
      <c r="DY253">
        <v>2.125413928571429</v>
      </c>
      <c r="DZ253">
        <v>1.530487857142857</v>
      </c>
      <c r="EA253">
        <v>18.410925</v>
      </c>
      <c r="EB253">
        <v>13.2762</v>
      </c>
      <c r="EC253">
        <v>1999.979642857143</v>
      </c>
      <c r="ED253">
        <v>0.980005214285714</v>
      </c>
      <c r="EE253">
        <v>0.01999448571428572</v>
      </c>
      <c r="EF253">
        <v>0</v>
      </c>
      <c r="EG253">
        <v>695.4770357142855</v>
      </c>
      <c r="EH253">
        <v>5.00097</v>
      </c>
      <c r="EI253">
        <v>13923.325</v>
      </c>
      <c r="EJ253">
        <v>16707.425</v>
      </c>
      <c r="EK253">
        <v>38.75</v>
      </c>
      <c r="EL253">
        <v>39.25</v>
      </c>
      <c r="EM253">
        <v>38.68257142857142</v>
      </c>
      <c r="EN253">
        <v>39.031</v>
      </c>
      <c r="EO253">
        <v>39.36825</v>
      </c>
      <c r="EP253">
        <v>1955.089642857143</v>
      </c>
      <c r="EQ253">
        <v>39.89000000000001</v>
      </c>
      <c r="ER253">
        <v>0</v>
      </c>
      <c r="ES253">
        <v>1659118587.2</v>
      </c>
      <c r="ET253">
        <v>0</v>
      </c>
      <c r="EU253">
        <v>695.4805769230769</v>
      </c>
      <c r="EV253">
        <v>-0.05610257547969463</v>
      </c>
      <c r="EW253">
        <v>17.91111113583329</v>
      </c>
      <c r="EX253">
        <v>13923.51923076923</v>
      </c>
      <c r="EY253">
        <v>15</v>
      </c>
      <c r="EZ253">
        <v>0</v>
      </c>
      <c r="FA253" t="s">
        <v>419</v>
      </c>
      <c r="FB253">
        <v>1658962562</v>
      </c>
      <c r="FC253">
        <v>1658962559</v>
      </c>
      <c r="FD253">
        <v>0</v>
      </c>
      <c r="FE253">
        <v>0.025</v>
      </c>
      <c r="FF253">
        <v>-0.013</v>
      </c>
      <c r="FG253">
        <v>-1.97</v>
      </c>
      <c r="FH253">
        <v>-0.111</v>
      </c>
      <c r="FI253">
        <v>420</v>
      </c>
      <c r="FJ253">
        <v>18</v>
      </c>
      <c r="FK253">
        <v>0.6899999999999999</v>
      </c>
      <c r="FL253">
        <v>0.5</v>
      </c>
      <c r="FM253">
        <v>-55.89638749999999</v>
      </c>
      <c r="FN253">
        <v>-1.251335459662107</v>
      </c>
      <c r="FO253">
        <v>0.3350404215818593</v>
      </c>
      <c r="FP253">
        <v>0</v>
      </c>
      <c r="FQ253">
        <v>695.4063235294117</v>
      </c>
      <c r="FR253">
        <v>0.7300076331431641</v>
      </c>
      <c r="FS253">
        <v>0.2537882072757647</v>
      </c>
      <c r="FT253">
        <v>1</v>
      </c>
      <c r="FU253">
        <v>6.537551249999998</v>
      </c>
      <c r="FV253">
        <v>0.2709979362101315</v>
      </c>
      <c r="FW253">
        <v>0.04854440633005514</v>
      </c>
      <c r="FX253">
        <v>0</v>
      </c>
      <c r="FY253">
        <v>1</v>
      </c>
      <c r="FZ253">
        <v>3</v>
      </c>
      <c r="GA253" t="s">
        <v>426</v>
      </c>
      <c r="GB253">
        <v>2.98317</v>
      </c>
      <c r="GC253">
        <v>2.71577</v>
      </c>
      <c r="GD253">
        <v>0.134344</v>
      </c>
      <c r="GE253">
        <v>0.14</v>
      </c>
      <c r="GF253">
        <v>0.105893</v>
      </c>
      <c r="GG253">
        <v>0.0824555</v>
      </c>
      <c r="GH253">
        <v>27400.2</v>
      </c>
      <c r="GI253">
        <v>27352.8</v>
      </c>
      <c r="GJ253">
        <v>29417.5</v>
      </c>
      <c r="GK253">
        <v>29414.1</v>
      </c>
      <c r="GL253">
        <v>34832.5</v>
      </c>
      <c r="GM253">
        <v>35882.5</v>
      </c>
      <c r="GN253">
        <v>41427.6</v>
      </c>
      <c r="GO253">
        <v>41913.5</v>
      </c>
      <c r="GP253">
        <v>1.92822</v>
      </c>
      <c r="GQ253">
        <v>1.902</v>
      </c>
      <c r="GR253">
        <v>0.110716</v>
      </c>
      <c r="GS253">
        <v>0</v>
      </c>
      <c r="GT253">
        <v>25.3662</v>
      </c>
      <c r="GU253">
        <v>999.9</v>
      </c>
      <c r="GV253">
        <v>48.9</v>
      </c>
      <c r="GW253">
        <v>31.4</v>
      </c>
      <c r="GX253">
        <v>24.8864</v>
      </c>
      <c r="GY253">
        <v>63.5394</v>
      </c>
      <c r="GZ253">
        <v>34.1867</v>
      </c>
      <c r="HA253">
        <v>1</v>
      </c>
      <c r="HB253">
        <v>-0.06561989999999999</v>
      </c>
      <c r="HC253">
        <v>0.38378</v>
      </c>
      <c r="HD253">
        <v>20.3304</v>
      </c>
      <c r="HE253">
        <v>5.21699</v>
      </c>
      <c r="HF253">
        <v>12.0099</v>
      </c>
      <c r="HG253">
        <v>4.98875</v>
      </c>
      <c r="HH253">
        <v>3.28853</v>
      </c>
      <c r="HI253">
        <v>9999</v>
      </c>
      <c r="HJ253">
        <v>9999</v>
      </c>
      <c r="HK253">
        <v>9999</v>
      </c>
      <c r="HL253">
        <v>174</v>
      </c>
      <c r="HM253">
        <v>1.86783</v>
      </c>
      <c r="HN253">
        <v>1.86681</v>
      </c>
      <c r="HO253">
        <v>1.8663</v>
      </c>
      <c r="HP253">
        <v>1.86618</v>
      </c>
      <c r="HQ253">
        <v>1.86802</v>
      </c>
      <c r="HR253">
        <v>1.87046</v>
      </c>
      <c r="HS253">
        <v>1.86917</v>
      </c>
      <c r="HT253">
        <v>1.87057</v>
      </c>
      <c r="HU253">
        <v>0</v>
      </c>
      <c r="HV253">
        <v>0</v>
      </c>
      <c r="HW253">
        <v>0</v>
      </c>
      <c r="HX253">
        <v>0</v>
      </c>
      <c r="HY253" t="s">
        <v>421</v>
      </c>
      <c r="HZ253" t="s">
        <v>422</v>
      </c>
      <c r="IA253" t="s">
        <v>423</v>
      </c>
      <c r="IB253" t="s">
        <v>423</v>
      </c>
      <c r="IC253" t="s">
        <v>423</v>
      </c>
      <c r="ID253" t="s">
        <v>423</v>
      </c>
      <c r="IE253">
        <v>0</v>
      </c>
      <c r="IF253">
        <v>100</v>
      </c>
      <c r="IG253">
        <v>100</v>
      </c>
      <c r="IH253">
        <v>-3.088</v>
      </c>
      <c r="II253">
        <v>-0.0795</v>
      </c>
      <c r="IJ253">
        <v>-1.577111384215205</v>
      </c>
      <c r="IK253">
        <v>-0.002609718516926934</v>
      </c>
      <c r="IL253">
        <v>7.477057286243006E-07</v>
      </c>
      <c r="IM253">
        <v>-2.446628426827821E-10</v>
      </c>
      <c r="IN253">
        <v>-0.2036813970316619</v>
      </c>
      <c r="IO253">
        <v>-0.007460779758470672</v>
      </c>
      <c r="IP253">
        <v>0.0009378809001863145</v>
      </c>
      <c r="IQ253">
        <v>-1.681860573090938E-05</v>
      </c>
      <c r="IR253">
        <v>18</v>
      </c>
      <c r="IS253">
        <v>2242</v>
      </c>
      <c r="IT253">
        <v>1</v>
      </c>
      <c r="IU253">
        <v>24</v>
      </c>
      <c r="IV253">
        <v>2600.4</v>
      </c>
      <c r="IW253">
        <v>2600.5</v>
      </c>
      <c r="IX253">
        <v>1.65527</v>
      </c>
      <c r="IY253">
        <v>2.21558</v>
      </c>
      <c r="IZ253">
        <v>1.39648</v>
      </c>
      <c r="JA253">
        <v>2.34131</v>
      </c>
      <c r="JB253">
        <v>1.49536</v>
      </c>
      <c r="JC253">
        <v>2.40967</v>
      </c>
      <c r="JD253">
        <v>37.9891</v>
      </c>
      <c r="JE253">
        <v>23.9824</v>
      </c>
      <c r="JF253">
        <v>18</v>
      </c>
      <c r="JG253">
        <v>499.987</v>
      </c>
      <c r="JH253">
        <v>439.428</v>
      </c>
      <c r="JI253">
        <v>25.0006</v>
      </c>
      <c r="JJ253">
        <v>26.5165</v>
      </c>
      <c r="JK253">
        <v>30.0002</v>
      </c>
      <c r="JL253">
        <v>26.4782</v>
      </c>
      <c r="JM253">
        <v>26.418</v>
      </c>
      <c r="JN253">
        <v>33.1874</v>
      </c>
      <c r="JO253">
        <v>31.9555</v>
      </c>
      <c r="JP253">
        <v>56.3391</v>
      </c>
      <c r="JQ253">
        <v>25</v>
      </c>
      <c r="JR253">
        <v>754.285</v>
      </c>
      <c r="JS253">
        <v>16.8119</v>
      </c>
      <c r="JT253">
        <v>100.585</v>
      </c>
      <c r="JU253">
        <v>100.664</v>
      </c>
    </row>
    <row r="254" spans="1:281">
      <c r="A254">
        <v>238</v>
      </c>
      <c r="B254">
        <v>1659118592</v>
      </c>
      <c r="C254">
        <v>6233.900000095367</v>
      </c>
      <c r="D254" t="s">
        <v>901</v>
      </c>
      <c r="E254" t="s">
        <v>902</v>
      </c>
      <c r="F254">
        <v>5</v>
      </c>
      <c r="G254" t="s">
        <v>812</v>
      </c>
      <c r="H254" t="s">
        <v>416</v>
      </c>
      <c r="I254">
        <v>1659118584.5</v>
      </c>
      <c r="J254">
        <f>(K254)/1000</f>
        <v>0</v>
      </c>
      <c r="K254">
        <f>IF(CZ254, AN254, AH254)</f>
        <v>0</v>
      </c>
      <c r="L254">
        <f>IF(CZ254, AI254, AG254)</f>
        <v>0</v>
      </c>
      <c r="M254">
        <f>DB254 - IF(AU254&gt;1, L254*CV254*100.0/(AW254*DP254), 0)</f>
        <v>0</v>
      </c>
      <c r="N254">
        <f>((T254-J254/2)*M254-L254)/(T254+J254/2)</f>
        <v>0</v>
      </c>
      <c r="O254">
        <f>N254*(DI254+DJ254)/1000.0</f>
        <v>0</v>
      </c>
      <c r="P254">
        <f>(DB254 - IF(AU254&gt;1, L254*CV254*100.0/(AW254*DP254), 0))*(DI254+DJ254)/1000.0</f>
        <v>0</v>
      </c>
      <c r="Q254">
        <f>2.0/((1/S254-1/R254)+SIGN(S254)*SQRT((1/S254-1/R254)*(1/S254-1/R254) + 4*CW254/((CW254+1)*(CW254+1))*(2*1/S254*1/R254-1/R254*1/R254)))</f>
        <v>0</v>
      </c>
      <c r="R254">
        <f>IF(LEFT(CX254,1)&lt;&gt;"0",IF(LEFT(CX254,1)="1",3.0,CY254),$D$5+$E$5*(DP254*DI254/($K$5*1000))+$F$5*(DP254*DI254/($K$5*1000))*MAX(MIN(CV254,$J$5),$I$5)*MAX(MIN(CV254,$J$5),$I$5)+$G$5*MAX(MIN(CV254,$J$5),$I$5)*(DP254*DI254/($K$5*1000))+$H$5*(DP254*DI254/($K$5*1000))*(DP254*DI254/($K$5*1000)))</f>
        <v>0</v>
      </c>
      <c r="S254">
        <f>J254*(1000-(1000*0.61365*exp(17.502*W254/(240.97+W254))/(DI254+DJ254)+DD254)/2)/(1000*0.61365*exp(17.502*W254/(240.97+W254))/(DI254+DJ254)-DD254)</f>
        <v>0</v>
      </c>
      <c r="T254">
        <f>1/((CW254+1)/(Q254/1.6)+1/(R254/1.37)) + CW254/((CW254+1)/(Q254/1.6) + CW254/(R254/1.37))</f>
        <v>0</v>
      </c>
      <c r="U254">
        <f>(CR254*CU254)</f>
        <v>0</v>
      </c>
      <c r="V254">
        <f>(DK254+(U254+2*0.95*5.67E-8*(((DK254+$B$7)+273)^4-(DK254+273)^4)-44100*J254)/(1.84*29.3*R254+8*0.95*5.67E-8*(DK254+273)^3))</f>
        <v>0</v>
      </c>
      <c r="W254">
        <f>($C$7*DL254+$D$7*DM254+$E$7*V254)</f>
        <v>0</v>
      </c>
      <c r="X254">
        <f>0.61365*exp(17.502*W254/(240.97+W254))</f>
        <v>0</v>
      </c>
      <c r="Y254">
        <f>(Z254/AA254*100)</f>
        <v>0</v>
      </c>
      <c r="Z254">
        <f>DD254*(DI254+DJ254)/1000</f>
        <v>0</v>
      </c>
      <c r="AA254">
        <f>0.61365*exp(17.502*DK254/(240.97+DK254))</f>
        <v>0</v>
      </c>
      <c r="AB254">
        <f>(X254-DD254*(DI254+DJ254)/1000)</f>
        <v>0</v>
      </c>
      <c r="AC254">
        <f>(-J254*44100)</f>
        <v>0</v>
      </c>
      <c r="AD254">
        <f>2*29.3*R254*0.92*(DK254-W254)</f>
        <v>0</v>
      </c>
      <c r="AE254">
        <f>2*0.95*5.67E-8*(((DK254+$B$7)+273)^4-(W254+273)^4)</f>
        <v>0</v>
      </c>
      <c r="AF254">
        <f>U254+AE254+AC254+AD254</f>
        <v>0</v>
      </c>
      <c r="AG254">
        <f>DH254*AU254*(DC254-DB254*(1000-AU254*DE254)/(1000-AU254*DD254))/(100*CV254)</f>
        <v>0</v>
      </c>
      <c r="AH254">
        <f>1000*DH254*AU254*(DD254-DE254)/(100*CV254*(1000-AU254*DD254))</f>
        <v>0</v>
      </c>
      <c r="AI254">
        <f>(AJ254 - AK254 - DI254*1E3/(8.314*(DK254+273.15)) * AM254/DH254 * AL254) * DH254/(100*CV254) * (1000 - DE254)/1000</f>
        <v>0</v>
      </c>
      <c r="AJ254">
        <v>755.8362838027109</v>
      </c>
      <c r="AK254">
        <v>710.6542242424247</v>
      </c>
      <c r="AL254">
        <v>3.353075308557663</v>
      </c>
      <c r="AM254">
        <v>65.05149679079638</v>
      </c>
      <c r="AN254">
        <f>(AP254 - AO254 + DI254*1E3/(8.314*(DK254+273.15)) * AR254/DH254 * AQ254) * DH254/(100*CV254) * 1000/(1000 - AP254)</f>
        <v>0</v>
      </c>
      <c r="AO254">
        <v>16.85818692279599</v>
      </c>
      <c r="AP254">
        <v>23.39357151515151</v>
      </c>
      <c r="AQ254">
        <v>-0.0001987586863676162</v>
      </c>
      <c r="AR254">
        <v>88.7385490388201</v>
      </c>
      <c r="AS254">
        <v>9</v>
      </c>
      <c r="AT254">
        <v>2</v>
      </c>
      <c r="AU254">
        <f>IF(AS254*$H$13&gt;=AW254,1.0,(AW254/(AW254-AS254*$H$13)))</f>
        <v>0</v>
      </c>
      <c r="AV254">
        <f>(AU254-1)*100</f>
        <v>0</v>
      </c>
      <c r="AW254">
        <f>MAX(0,($B$13+$C$13*DP254)/(1+$D$13*DP254)*DI254/(DK254+273)*$E$13)</f>
        <v>0</v>
      </c>
      <c r="AX254" t="s">
        <v>417</v>
      </c>
      <c r="AY254" t="s">
        <v>417</v>
      </c>
      <c r="AZ254">
        <v>0</v>
      </c>
      <c r="BA254">
        <v>0</v>
      </c>
      <c r="BB254">
        <f>1-AZ254/BA254</f>
        <v>0</v>
      </c>
      <c r="BC254">
        <v>0</v>
      </c>
      <c r="BD254" t="s">
        <v>417</v>
      </c>
      <c r="BE254" t="s">
        <v>417</v>
      </c>
      <c r="BF254">
        <v>0</v>
      </c>
      <c r="BG254">
        <v>0</v>
      </c>
      <c r="BH254">
        <f>1-BF254/BG254</f>
        <v>0</v>
      </c>
      <c r="BI254">
        <v>0.5</v>
      </c>
      <c r="BJ254">
        <f>CS254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417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f>$B$11*DQ254+$C$11*DR254+$F$11*EC254*(1-EF254)</f>
        <v>0</v>
      </c>
      <c r="CS254">
        <f>CR254*CT254</f>
        <v>0</v>
      </c>
      <c r="CT254">
        <f>($B$11*$D$9+$C$11*$D$9+$F$11*((EP254+EH254)/MAX(EP254+EH254+EQ254, 0.1)*$I$9+EQ254/MAX(EP254+EH254+EQ254, 0.1)*$J$9))/($B$11+$C$11+$F$11)</f>
        <v>0</v>
      </c>
      <c r="CU254">
        <f>($B$11*$K$9+$C$11*$K$9+$F$11*((EP254+EH254)/MAX(EP254+EH254+EQ254, 0.1)*$P$9+EQ254/MAX(EP254+EH254+EQ254, 0.1)*$Q$9))/($B$11+$C$11+$F$11)</f>
        <v>0</v>
      </c>
      <c r="CV254">
        <v>6</v>
      </c>
      <c r="CW254">
        <v>0.5</v>
      </c>
      <c r="CX254" t="s">
        <v>418</v>
      </c>
      <c r="CY254">
        <v>2</v>
      </c>
      <c r="CZ254" t="b">
        <v>1</v>
      </c>
      <c r="DA254">
        <v>1659118584.5</v>
      </c>
      <c r="DB254">
        <v>671.3102962962963</v>
      </c>
      <c r="DC254">
        <v>727.6776296296297</v>
      </c>
      <c r="DD254">
        <v>23.40864444444444</v>
      </c>
      <c r="DE254">
        <v>16.86214074074074</v>
      </c>
      <c r="DF254">
        <v>674.3824814814814</v>
      </c>
      <c r="DG254">
        <v>23.48807407407407</v>
      </c>
      <c r="DH254">
        <v>500.0562592592592</v>
      </c>
      <c r="DI254">
        <v>90.68847777777779</v>
      </c>
      <c r="DJ254">
        <v>0.1000200481481481</v>
      </c>
      <c r="DK254">
        <v>27.21987777777778</v>
      </c>
      <c r="DL254">
        <v>27.17575555555556</v>
      </c>
      <c r="DM254">
        <v>999.9000000000001</v>
      </c>
      <c r="DN254">
        <v>0</v>
      </c>
      <c r="DO254">
        <v>0</v>
      </c>
      <c r="DP254">
        <v>9999.931481481482</v>
      </c>
      <c r="DQ254">
        <v>0</v>
      </c>
      <c r="DR254">
        <v>8.415415185185186</v>
      </c>
      <c r="DS254">
        <v>-56.36721481481481</v>
      </c>
      <c r="DT254">
        <v>687.4014074074073</v>
      </c>
      <c r="DU254">
        <v>740.1582592592594</v>
      </c>
      <c r="DV254">
        <v>6.54649888888889</v>
      </c>
      <c r="DW254">
        <v>727.6776296296297</v>
      </c>
      <c r="DX254">
        <v>16.86214074074074</v>
      </c>
      <c r="DY254">
        <v>2.122894074074074</v>
      </c>
      <c r="DZ254">
        <v>1.529201111111111</v>
      </c>
      <c r="EA254">
        <v>18.39201481481481</v>
      </c>
      <c r="EB254">
        <v>13.26331111111111</v>
      </c>
      <c r="EC254">
        <v>1999.987407407408</v>
      </c>
      <c r="ED254">
        <v>0.9800053333333331</v>
      </c>
      <c r="EE254">
        <v>0.01999436666666667</v>
      </c>
      <c r="EF254">
        <v>0</v>
      </c>
      <c r="EG254">
        <v>695.5057407407409</v>
      </c>
      <c r="EH254">
        <v>5.00097</v>
      </c>
      <c r="EI254">
        <v>13924.57037037037</v>
      </c>
      <c r="EJ254">
        <v>16707.48518518518</v>
      </c>
      <c r="EK254">
        <v>38.75</v>
      </c>
      <c r="EL254">
        <v>39.25</v>
      </c>
      <c r="EM254">
        <v>38.6824074074074</v>
      </c>
      <c r="EN254">
        <v>39.02755555555555</v>
      </c>
      <c r="EO254">
        <v>39.36799999999999</v>
      </c>
      <c r="EP254">
        <v>1955.097407407408</v>
      </c>
      <c r="EQ254">
        <v>39.89000000000001</v>
      </c>
      <c r="ER254">
        <v>0</v>
      </c>
      <c r="ES254">
        <v>1659118592</v>
      </c>
      <c r="ET254">
        <v>0</v>
      </c>
      <c r="EU254">
        <v>695.4956153846153</v>
      </c>
      <c r="EV254">
        <v>1.720205119478292</v>
      </c>
      <c r="EW254">
        <v>11.61709398120901</v>
      </c>
      <c r="EX254">
        <v>13924.63846153846</v>
      </c>
      <c r="EY254">
        <v>15</v>
      </c>
      <c r="EZ254">
        <v>0</v>
      </c>
      <c r="FA254" t="s">
        <v>419</v>
      </c>
      <c r="FB254">
        <v>1658962562</v>
      </c>
      <c r="FC254">
        <v>1658962559</v>
      </c>
      <c r="FD254">
        <v>0</v>
      </c>
      <c r="FE254">
        <v>0.025</v>
      </c>
      <c r="FF254">
        <v>-0.013</v>
      </c>
      <c r="FG254">
        <v>-1.97</v>
      </c>
      <c r="FH254">
        <v>-0.111</v>
      </c>
      <c r="FI254">
        <v>420</v>
      </c>
      <c r="FJ254">
        <v>18</v>
      </c>
      <c r="FK254">
        <v>0.6899999999999999</v>
      </c>
      <c r="FL254">
        <v>0.5</v>
      </c>
      <c r="FM254">
        <v>-56.1803675</v>
      </c>
      <c r="FN254">
        <v>-5.152884427767329</v>
      </c>
      <c r="FO254">
        <v>0.5605697442725125</v>
      </c>
      <c r="FP254">
        <v>0</v>
      </c>
      <c r="FQ254">
        <v>695.4992647058823</v>
      </c>
      <c r="FR254">
        <v>0.3036669169834582</v>
      </c>
      <c r="FS254">
        <v>0.2731050550745329</v>
      </c>
      <c r="FT254">
        <v>1</v>
      </c>
      <c r="FU254">
        <v>6.55581725</v>
      </c>
      <c r="FV254">
        <v>-0.1487904315197033</v>
      </c>
      <c r="FW254">
        <v>0.01646713226210013</v>
      </c>
      <c r="FX254">
        <v>0</v>
      </c>
      <c r="FY254">
        <v>1</v>
      </c>
      <c r="FZ254">
        <v>3</v>
      </c>
      <c r="GA254" t="s">
        <v>426</v>
      </c>
      <c r="GB254">
        <v>2.9832</v>
      </c>
      <c r="GC254">
        <v>2.71554</v>
      </c>
      <c r="GD254">
        <v>0.136545</v>
      </c>
      <c r="GE254">
        <v>0.142136</v>
      </c>
      <c r="GF254">
        <v>0.105868</v>
      </c>
      <c r="GG254">
        <v>0.0823908</v>
      </c>
      <c r="GH254">
        <v>27331</v>
      </c>
      <c r="GI254">
        <v>27284.5</v>
      </c>
      <c r="GJ254">
        <v>29418</v>
      </c>
      <c r="GK254">
        <v>29413.6</v>
      </c>
      <c r="GL254">
        <v>34834.2</v>
      </c>
      <c r="GM254">
        <v>35884.5</v>
      </c>
      <c r="GN254">
        <v>41428.4</v>
      </c>
      <c r="GO254">
        <v>41912.8</v>
      </c>
      <c r="GP254">
        <v>1.92817</v>
      </c>
      <c r="GQ254">
        <v>1.90167</v>
      </c>
      <c r="GR254">
        <v>0.110529</v>
      </c>
      <c r="GS254">
        <v>0</v>
      </c>
      <c r="GT254">
        <v>25.3698</v>
      </c>
      <c r="GU254">
        <v>999.9</v>
      </c>
      <c r="GV254">
        <v>48.8</v>
      </c>
      <c r="GW254">
        <v>31.4</v>
      </c>
      <c r="GX254">
        <v>24.8362</v>
      </c>
      <c r="GY254">
        <v>63.7894</v>
      </c>
      <c r="GZ254">
        <v>34.1066</v>
      </c>
      <c r="HA254">
        <v>1</v>
      </c>
      <c r="HB254">
        <v>-0.0655386</v>
      </c>
      <c r="HC254">
        <v>0.386239</v>
      </c>
      <c r="HD254">
        <v>20.3304</v>
      </c>
      <c r="HE254">
        <v>5.21639</v>
      </c>
      <c r="HF254">
        <v>12.0099</v>
      </c>
      <c r="HG254">
        <v>4.9887</v>
      </c>
      <c r="HH254">
        <v>3.28838</v>
      </c>
      <c r="HI254">
        <v>9999</v>
      </c>
      <c r="HJ254">
        <v>9999</v>
      </c>
      <c r="HK254">
        <v>9999</v>
      </c>
      <c r="HL254">
        <v>174</v>
      </c>
      <c r="HM254">
        <v>1.86783</v>
      </c>
      <c r="HN254">
        <v>1.86686</v>
      </c>
      <c r="HO254">
        <v>1.8663</v>
      </c>
      <c r="HP254">
        <v>1.86617</v>
      </c>
      <c r="HQ254">
        <v>1.86804</v>
      </c>
      <c r="HR254">
        <v>1.87051</v>
      </c>
      <c r="HS254">
        <v>1.86918</v>
      </c>
      <c r="HT254">
        <v>1.87059</v>
      </c>
      <c r="HU254">
        <v>0</v>
      </c>
      <c r="HV254">
        <v>0</v>
      </c>
      <c r="HW254">
        <v>0</v>
      </c>
      <c r="HX254">
        <v>0</v>
      </c>
      <c r="HY254" t="s">
        <v>421</v>
      </c>
      <c r="HZ254" t="s">
        <v>422</v>
      </c>
      <c r="IA254" t="s">
        <v>423</v>
      </c>
      <c r="IB254" t="s">
        <v>423</v>
      </c>
      <c r="IC254" t="s">
        <v>423</v>
      </c>
      <c r="ID254" t="s">
        <v>423</v>
      </c>
      <c r="IE254">
        <v>0</v>
      </c>
      <c r="IF254">
        <v>100</v>
      </c>
      <c r="IG254">
        <v>100</v>
      </c>
      <c r="IH254">
        <v>-3.119</v>
      </c>
      <c r="II254">
        <v>-0.0796</v>
      </c>
      <c r="IJ254">
        <v>-1.577111384215205</v>
      </c>
      <c r="IK254">
        <v>-0.002609718516926934</v>
      </c>
      <c r="IL254">
        <v>7.477057286243006E-07</v>
      </c>
      <c r="IM254">
        <v>-2.446628426827821E-10</v>
      </c>
      <c r="IN254">
        <v>-0.2036813970316619</v>
      </c>
      <c r="IO254">
        <v>-0.007460779758470672</v>
      </c>
      <c r="IP254">
        <v>0.0009378809001863145</v>
      </c>
      <c r="IQ254">
        <v>-1.681860573090938E-05</v>
      </c>
      <c r="IR254">
        <v>18</v>
      </c>
      <c r="IS254">
        <v>2242</v>
      </c>
      <c r="IT254">
        <v>1</v>
      </c>
      <c r="IU254">
        <v>24</v>
      </c>
      <c r="IV254">
        <v>2600.5</v>
      </c>
      <c r="IW254">
        <v>2600.6</v>
      </c>
      <c r="IX254">
        <v>1.68701</v>
      </c>
      <c r="IY254">
        <v>2.21436</v>
      </c>
      <c r="IZ254">
        <v>1.39648</v>
      </c>
      <c r="JA254">
        <v>2.34009</v>
      </c>
      <c r="JB254">
        <v>1.49536</v>
      </c>
      <c r="JC254">
        <v>2.40967</v>
      </c>
      <c r="JD254">
        <v>37.9891</v>
      </c>
      <c r="JE254">
        <v>23.9824</v>
      </c>
      <c r="JF254">
        <v>18</v>
      </c>
      <c r="JG254">
        <v>499.966</v>
      </c>
      <c r="JH254">
        <v>439.241</v>
      </c>
      <c r="JI254">
        <v>25.0005</v>
      </c>
      <c r="JJ254">
        <v>26.5182</v>
      </c>
      <c r="JK254">
        <v>30.0002</v>
      </c>
      <c r="JL254">
        <v>26.4793</v>
      </c>
      <c r="JM254">
        <v>26.4192</v>
      </c>
      <c r="JN254">
        <v>33.8156</v>
      </c>
      <c r="JO254">
        <v>31.9555</v>
      </c>
      <c r="JP254">
        <v>56.3391</v>
      </c>
      <c r="JQ254">
        <v>25</v>
      </c>
      <c r="JR254">
        <v>774.337</v>
      </c>
      <c r="JS254">
        <v>16.8008</v>
      </c>
      <c r="JT254">
        <v>100.587</v>
      </c>
      <c r="JU254">
        <v>100.663</v>
      </c>
    </row>
    <row r="255" spans="1:281">
      <c r="A255">
        <v>239</v>
      </c>
      <c r="B255">
        <v>1659118597</v>
      </c>
      <c r="C255">
        <v>6238.900000095367</v>
      </c>
      <c r="D255" t="s">
        <v>903</v>
      </c>
      <c r="E255" t="s">
        <v>904</v>
      </c>
      <c r="F255">
        <v>5</v>
      </c>
      <c r="G255" t="s">
        <v>812</v>
      </c>
      <c r="H255" t="s">
        <v>416</v>
      </c>
      <c r="I255">
        <v>1659118589.214286</v>
      </c>
      <c r="J255">
        <f>(K255)/1000</f>
        <v>0</v>
      </c>
      <c r="K255">
        <f>IF(CZ255, AN255, AH255)</f>
        <v>0</v>
      </c>
      <c r="L255">
        <f>IF(CZ255, AI255, AG255)</f>
        <v>0</v>
      </c>
      <c r="M255">
        <f>DB255 - IF(AU255&gt;1, L255*CV255*100.0/(AW255*DP255), 0)</f>
        <v>0</v>
      </c>
      <c r="N255">
        <f>((T255-J255/2)*M255-L255)/(T255+J255/2)</f>
        <v>0</v>
      </c>
      <c r="O255">
        <f>N255*(DI255+DJ255)/1000.0</f>
        <v>0</v>
      </c>
      <c r="P255">
        <f>(DB255 - IF(AU255&gt;1, L255*CV255*100.0/(AW255*DP255), 0))*(DI255+DJ255)/1000.0</f>
        <v>0</v>
      </c>
      <c r="Q255">
        <f>2.0/((1/S255-1/R255)+SIGN(S255)*SQRT((1/S255-1/R255)*(1/S255-1/R255) + 4*CW255/((CW255+1)*(CW255+1))*(2*1/S255*1/R255-1/R255*1/R255)))</f>
        <v>0</v>
      </c>
      <c r="R255">
        <f>IF(LEFT(CX255,1)&lt;&gt;"0",IF(LEFT(CX255,1)="1",3.0,CY255),$D$5+$E$5*(DP255*DI255/($K$5*1000))+$F$5*(DP255*DI255/($K$5*1000))*MAX(MIN(CV255,$J$5),$I$5)*MAX(MIN(CV255,$J$5),$I$5)+$G$5*MAX(MIN(CV255,$J$5),$I$5)*(DP255*DI255/($K$5*1000))+$H$5*(DP255*DI255/($K$5*1000))*(DP255*DI255/($K$5*1000)))</f>
        <v>0</v>
      </c>
      <c r="S255">
        <f>J255*(1000-(1000*0.61365*exp(17.502*W255/(240.97+W255))/(DI255+DJ255)+DD255)/2)/(1000*0.61365*exp(17.502*W255/(240.97+W255))/(DI255+DJ255)-DD255)</f>
        <v>0</v>
      </c>
      <c r="T255">
        <f>1/((CW255+1)/(Q255/1.6)+1/(R255/1.37)) + CW255/((CW255+1)/(Q255/1.6) + CW255/(R255/1.37))</f>
        <v>0</v>
      </c>
      <c r="U255">
        <f>(CR255*CU255)</f>
        <v>0</v>
      </c>
      <c r="V255">
        <f>(DK255+(U255+2*0.95*5.67E-8*(((DK255+$B$7)+273)^4-(DK255+273)^4)-44100*J255)/(1.84*29.3*R255+8*0.95*5.67E-8*(DK255+273)^3))</f>
        <v>0</v>
      </c>
      <c r="W255">
        <f>($C$7*DL255+$D$7*DM255+$E$7*V255)</f>
        <v>0</v>
      </c>
      <c r="X255">
        <f>0.61365*exp(17.502*W255/(240.97+W255))</f>
        <v>0</v>
      </c>
      <c r="Y255">
        <f>(Z255/AA255*100)</f>
        <v>0</v>
      </c>
      <c r="Z255">
        <f>DD255*(DI255+DJ255)/1000</f>
        <v>0</v>
      </c>
      <c r="AA255">
        <f>0.61365*exp(17.502*DK255/(240.97+DK255))</f>
        <v>0</v>
      </c>
      <c r="AB255">
        <f>(X255-DD255*(DI255+DJ255)/1000)</f>
        <v>0</v>
      </c>
      <c r="AC255">
        <f>(-J255*44100)</f>
        <v>0</v>
      </c>
      <c r="AD255">
        <f>2*29.3*R255*0.92*(DK255-W255)</f>
        <v>0</v>
      </c>
      <c r="AE255">
        <f>2*0.95*5.67E-8*(((DK255+$B$7)+273)^4-(W255+273)^4)</f>
        <v>0</v>
      </c>
      <c r="AF255">
        <f>U255+AE255+AC255+AD255</f>
        <v>0</v>
      </c>
      <c r="AG255">
        <f>DH255*AU255*(DC255-DB255*(1000-AU255*DE255)/(1000-AU255*DD255))/(100*CV255)</f>
        <v>0</v>
      </c>
      <c r="AH255">
        <f>1000*DH255*AU255*(DD255-DE255)/(100*CV255*(1000-AU255*DD255))</f>
        <v>0</v>
      </c>
      <c r="AI255">
        <f>(AJ255 - AK255 - DI255*1E3/(8.314*(DK255+273.15)) * AM255/DH255 * AL255) * DH255/(100*CV255) * (1000 - DE255)/1000</f>
        <v>0</v>
      </c>
      <c r="AJ255">
        <v>773.0630436737415</v>
      </c>
      <c r="AK255">
        <v>727.5453818181819</v>
      </c>
      <c r="AL255">
        <v>3.386921785329326</v>
      </c>
      <c r="AM255">
        <v>65.05149679079638</v>
      </c>
      <c r="AN255">
        <f>(AP255 - AO255 + DI255*1E3/(8.314*(DK255+273.15)) * AR255/DH255 * AQ255) * DH255/(100*CV255) * 1000/(1000 - AP255)</f>
        <v>0</v>
      </c>
      <c r="AO255">
        <v>16.82412589799692</v>
      </c>
      <c r="AP255">
        <v>23.37695999999999</v>
      </c>
      <c r="AQ255">
        <v>-0.0004622016885978417</v>
      </c>
      <c r="AR255">
        <v>88.7385490388201</v>
      </c>
      <c r="AS255">
        <v>9</v>
      </c>
      <c r="AT255">
        <v>2</v>
      </c>
      <c r="AU255">
        <f>IF(AS255*$H$13&gt;=AW255,1.0,(AW255/(AW255-AS255*$H$13)))</f>
        <v>0</v>
      </c>
      <c r="AV255">
        <f>(AU255-1)*100</f>
        <v>0</v>
      </c>
      <c r="AW255">
        <f>MAX(0,($B$13+$C$13*DP255)/(1+$D$13*DP255)*DI255/(DK255+273)*$E$13)</f>
        <v>0</v>
      </c>
      <c r="AX255" t="s">
        <v>417</v>
      </c>
      <c r="AY255" t="s">
        <v>417</v>
      </c>
      <c r="AZ255">
        <v>0</v>
      </c>
      <c r="BA255">
        <v>0</v>
      </c>
      <c r="BB255">
        <f>1-AZ255/BA255</f>
        <v>0</v>
      </c>
      <c r="BC255">
        <v>0</v>
      </c>
      <c r="BD255" t="s">
        <v>417</v>
      </c>
      <c r="BE255" t="s">
        <v>417</v>
      </c>
      <c r="BF255">
        <v>0</v>
      </c>
      <c r="BG255">
        <v>0</v>
      </c>
      <c r="BH255">
        <f>1-BF255/BG255</f>
        <v>0</v>
      </c>
      <c r="BI255">
        <v>0.5</v>
      </c>
      <c r="BJ255">
        <f>CS255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417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f>$B$11*DQ255+$C$11*DR255+$F$11*EC255*(1-EF255)</f>
        <v>0</v>
      </c>
      <c r="CS255">
        <f>CR255*CT255</f>
        <v>0</v>
      </c>
      <c r="CT255">
        <f>($B$11*$D$9+$C$11*$D$9+$F$11*((EP255+EH255)/MAX(EP255+EH255+EQ255, 0.1)*$I$9+EQ255/MAX(EP255+EH255+EQ255, 0.1)*$J$9))/($B$11+$C$11+$F$11)</f>
        <v>0</v>
      </c>
      <c r="CU255">
        <f>($B$11*$K$9+$C$11*$K$9+$F$11*((EP255+EH255)/MAX(EP255+EH255+EQ255, 0.1)*$P$9+EQ255/MAX(EP255+EH255+EQ255, 0.1)*$Q$9))/($B$11+$C$11+$F$11)</f>
        <v>0</v>
      </c>
      <c r="CV255">
        <v>6</v>
      </c>
      <c r="CW255">
        <v>0.5</v>
      </c>
      <c r="CX255" t="s">
        <v>418</v>
      </c>
      <c r="CY255">
        <v>2</v>
      </c>
      <c r="CZ255" t="b">
        <v>1</v>
      </c>
      <c r="DA255">
        <v>1659118589.214286</v>
      </c>
      <c r="DB255">
        <v>686.5998571428571</v>
      </c>
      <c r="DC255">
        <v>743.5247857142857</v>
      </c>
      <c r="DD255">
        <v>23.39578214285714</v>
      </c>
      <c r="DE255">
        <v>16.84632857142857</v>
      </c>
      <c r="DF255">
        <v>689.7015</v>
      </c>
      <c r="DG255">
        <v>23.47532857142857</v>
      </c>
      <c r="DH255">
        <v>500.0412857142858</v>
      </c>
      <c r="DI255">
        <v>90.68804285714283</v>
      </c>
      <c r="DJ255">
        <v>0.09994663928571428</v>
      </c>
      <c r="DK255">
        <v>27.22068928571429</v>
      </c>
      <c r="DL255">
        <v>27.17636785714286</v>
      </c>
      <c r="DM255">
        <v>999.9000000000002</v>
      </c>
      <c r="DN255">
        <v>0</v>
      </c>
      <c r="DO255">
        <v>0</v>
      </c>
      <c r="DP255">
        <v>10007.49642857143</v>
      </c>
      <c r="DQ255">
        <v>0</v>
      </c>
      <c r="DR255">
        <v>8.416377857142857</v>
      </c>
      <c r="DS255">
        <v>-56.92485714285714</v>
      </c>
      <c r="DT255">
        <v>703.048107142857</v>
      </c>
      <c r="DU255">
        <v>756.2649999999998</v>
      </c>
      <c r="DV255">
        <v>6.549457857142857</v>
      </c>
      <c r="DW255">
        <v>743.5247857142857</v>
      </c>
      <c r="DX255">
        <v>16.84632857142857</v>
      </c>
      <c r="DY255">
        <v>2.1217175</v>
      </c>
      <c r="DZ255">
        <v>1.527758571428571</v>
      </c>
      <c r="EA255">
        <v>18.383175</v>
      </c>
      <c r="EB255">
        <v>13.24884285714286</v>
      </c>
      <c r="EC255">
        <v>1999.999285714286</v>
      </c>
      <c r="ED255">
        <v>0.9800054285714284</v>
      </c>
      <c r="EE255">
        <v>0.01999427142857143</v>
      </c>
      <c r="EF255">
        <v>0</v>
      </c>
      <c r="EG255">
        <v>695.6193928571428</v>
      </c>
      <c r="EH255">
        <v>5.00097</v>
      </c>
      <c r="EI255">
        <v>13925.2</v>
      </c>
      <c r="EJ255">
        <v>16707.58928571429</v>
      </c>
      <c r="EK255">
        <v>38.75</v>
      </c>
      <c r="EL255">
        <v>39.25</v>
      </c>
      <c r="EM255">
        <v>38.68257142857142</v>
      </c>
      <c r="EN255">
        <v>39.03321428571428</v>
      </c>
      <c r="EO255">
        <v>39.37275</v>
      </c>
      <c r="EP255">
        <v>1955.109285714285</v>
      </c>
      <c r="EQ255">
        <v>39.89000000000001</v>
      </c>
      <c r="ER255">
        <v>0</v>
      </c>
      <c r="ES255">
        <v>1659118596.8</v>
      </c>
      <c r="ET255">
        <v>0</v>
      </c>
      <c r="EU255">
        <v>695.5929230769229</v>
      </c>
      <c r="EV255">
        <v>0.3859829049940105</v>
      </c>
      <c r="EW255">
        <v>6.263247822978368</v>
      </c>
      <c r="EX255">
        <v>13925.33076923077</v>
      </c>
      <c r="EY255">
        <v>15</v>
      </c>
      <c r="EZ255">
        <v>0</v>
      </c>
      <c r="FA255" t="s">
        <v>419</v>
      </c>
      <c r="FB255">
        <v>1658962562</v>
      </c>
      <c r="FC255">
        <v>1658962559</v>
      </c>
      <c r="FD255">
        <v>0</v>
      </c>
      <c r="FE255">
        <v>0.025</v>
      </c>
      <c r="FF255">
        <v>-0.013</v>
      </c>
      <c r="FG255">
        <v>-1.97</v>
      </c>
      <c r="FH255">
        <v>-0.111</v>
      </c>
      <c r="FI255">
        <v>420</v>
      </c>
      <c r="FJ255">
        <v>18</v>
      </c>
      <c r="FK255">
        <v>0.6899999999999999</v>
      </c>
      <c r="FL255">
        <v>0.5</v>
      </c>
      <c r="FM255">
        <v>-56.52834390243903</v>
      </c>
      <c r="FN255">
        <v>-6.888397212543468</v>
      </c>
      <c r="FO255">
        <v>0.6872687602417873</v>
      </c>
      <c r="FP255">
        <v>0</v>
      </c>
      <c r="FQ255">
        <v>695.5104117647059</v>
      </c>
      <c r="FR255">
        <v>1.389365924517469</v>
      </c>
      <c r="FS255">
        <v>0.299285041945269</v>
      </c>
      <c r="FT255">
        <v>0</v>
      </c>
      <c r="FU255">
        <v>6.550910243902437</v>
      </c>
      <c r="FV255">
        <v>-0.003173728222977451</v>
      </c>
      <c r="FW255">
        <v>0.00839777568918563</v>
      </c>
      <c r="FX255">
        <v>1</v>
      </c>
      <c r="FY255">
        <v>1</v>
      </c>
      <c r="FZ255">
        <v>3</v>
      </c>
      <c r="GA255" t="s">
        <v>426</v>
      </c>
      <c r="GB255">
        <v>2.98306</v>
      </c>
      <c r="GC255">
        <v>2.71581</v>
      </c>
      <c r="GD255">
        <v>0.138741</v>
      </c>
      <c r="GE255">
        <v>0.144292</v>
      </c>
      <c r="GF255">
        <v>0.105819</v>
      </c>
      <c r="GG255">
        <v>0.0823193</v>
      </c>
      <c r="GH255">
        <v>27261.9</v>
      </c>
      <c r="GI255">
        <v>27216.5</v>
      </c>
      <c r="GJ255">
        <v>29418.4</v>
      </c>
      <c r="GK255">
        <v>29414.2</v>
      </c>
      <c r="GL255">
        <v>34836.6</v>
      </c>
      <c r="GM255">
        <v>35888.2</v>
      </c>
      <c r="GN255">
        <v>41429</v>
      </c>
      <c r="GO255">
        <v>41913.7</v>
      </c>
      <c r="GP255">
        <v>1.92815</v>
      </c>
      <c r="GQ255">
        <v>1.90167</v>
      </c>
      <c r="GR255">
        <v>0.109673</v>
      </c>
      <c r="GS255">
        <v>0</v>
      </c>
      <c r="GT255">
        <v>25.3737</v>
      </c>
      <c r="GU255">
        <v>999.9</v>
      </c>
      <c r="GV255">
        <v>48.8</v>
      </c>
      <c r="GW255">
        <v>31.4</v>
      </c>
      <c r="GX255">
        <v>24.8362</v>
      </c>
      <c r="GY255">
        <v>63.6494</v>
      </c>
      <c r="GZ255">
        <v>33.9984</v>
      </c>
      <c r="HA255">
        <v>1</v>
      </c>
      <c r="HB255">
        <v>-0.0654802</v>
      </c>
      <c r="HC255">
        <v>0.388853</v>
      </c>
      <c r="HD255">
        <v>20.3303</v>
      </c>
      <c r="HE255">
        <v>5.21699</v>
      </c>
      <c r="HF255">
        <v>12.0099</v>
      </c>
      <c r="HG255">
        <v>4.9891</v>
      </c>
      <c r="HH255">
        <v>3.28855</v>
      </c>
      <c r="HI255">
        <v>9999</v>
      </c>
      <c r="HJ255">
        <v>9999</v>
      </c>
      <c r="HK255">
        <v>9999</v>
      </c>
      <c r="HL255">
        <v>174</v>
      </c>
      <c r="HM255">
        <v>1.86783</v>
      </c>
      <c r="HN255">
        <v>1.86684</v>
      </c>
      <c r="HO255">
        <v>1.8663</v>
      </c>
      <c r="HP255">
        <v>1.86618</v>
      </c>
      <c r="HQ255">
        <v>1.86807</v>
      </c>
      <c r="HR255">
        <v>1.8705</v>
      </c>
      <c r="HS255">
        <v>1.8692</v>
      </c>
      <c r="HT255">
        <v>1.87057</v>
      </c>
      <c r="HU255">
        <v>0</v>
      </c>
      <c r="HV255">
        <v>0</v>
      </c>
      <c r="HW255">
        <v>0</v>
      </c>
      <c r="HX255">
        <v>0</v>
      </c>
      <c r="HY255" t="s">
        <v>421</v>
      </c>
      <c r="HZ255" t="s">
        <v>422</v>
      </c>
      <c r="IA255" t="s">
        <v>423</v>
      </c>
      <c r="IB255" t="s">
        <v>423</v>
      </c>
      <c r="IC255" t="s">
        <v>423</v>
      </c>
      <c r="ID255" t="s">
        <v>423</v>
      </c>
      <c r="IE255">
        <v>0</v>
      </c>
      <c r="IF255">
        <v>100</v>
      </c>
      <c r="IG255">
        <v>100</v>
      </c>
      <c r="IH255">
        <v>-3.15</v>
      </c>
      <c r="II255">
        <v>-0.07969999999999999</v>
      </c>
      <c r="IJ255">
        <v>-1.577111384215205</v>
      </c>
      <c r="IK255">
        <v>-0.002609718516926934</v>
      </c>
      <c r="IL255">
        <v>7.477057286243006E-07</v>
      </c>
      <c r="IM255">
        <v>-2.446628426827821E-10</v>
      </c>
      <c r="IN255">
        <v>-0.2036813970316619</v>
      </c>
      <c r="IO255">
        <v>-0.007460779758470672</v>
      </c>
      <c r="IP255">
        <v>0.0009378809001863145</v>
      </c>
      <c r="IQ255">
        <v>-1.681860573090938E-05</v>
      </c>
      <c r="IR255">
        <v>18</v>
      </c>
      <c r="IS255">
        <v>2242</v>
      </c>
      <c r="IT255">
        <v>1</v>
      </c>
      <c r="IU255">
        <v>24</v>
      </c>
      <c r="IV255">
        <v>2600.6</v>
      </c>
      <c r="IW255">
        <v>2600.6</v>
      </c>
      <c r="IX255">
        <v>1.71509</v>
      </c>
      <c r="IY255">
        <v>2.2168</v>
      </c>
      <c r="IZ255">
        <v>1.39648</v>
      </c>
      <c r="JA255">
        <v>2.34009</v>
      </c>
      <c r="JB255">
        <v>1.49536</v>
      </c>
      <c r="JC255">
        <v>2.40723</v>
      </c>
      <c r="JD255">
        <v>38.0134</v>
      </c>
      <c r="JE255">
        <v>23.9824</v>
      </c>
      <c r="JF255">
        <v>18</v>
      </c>
      <c r="JG255">
        <v>499.954</v>
      </c>
      <c r="JH255">
        <v>439.244</v>
      </c>
      <c r="JI255">
        <v>25.0005</v>
      </c>
      <c r="JJ255">
        <v>26.5199</v>
      </c>
      <c r="JK255">
        <v>30.0002</v>
      </c>
      <c r="JL255">
        <v>26.4798</v>
      </c>
      <c r="JM255">
        <v>26.4196</v>
      </c>
      <c r="JN255">
        <v>34.3605</v>
      </c>
      <c r="JO255">
        <v>31.9555</v>
      </c>
      <c r="JP255">
        <v>56.3391</v>
      </c>
      <c r="JQ255">
        <v>25</v>
      </c>
      <c r="JR255">
        <v>787.701</v>
      </c>
      <c r="JS255">
        <v>16.7866</v>
      </c>
      <c r="JT255">
        <v>100.588</v>
      </c>
      <c r="JU255">
        <v>100.665</v>
      </c>
    </row>
    <row r="256" spans="1:281">
      <c r="A256">
        <v>240</v>
      </c>
      <c r="B256">
        <v>1659118602</v>
      </c>
      <c r="C256">
        <v>6243.900000095367</v>
      </c>
      <c r="D256" t="s">
        <v>905</v>
      </c>
      <c r="E256" t="s">
        <v>906</v>
      </c>
      <c r="F256">
        <v>5</v>
      </c>
      <c r="G256" t="s">
        <v>812</v>
      </c>
      <c r="H256" t="s">
        <v>416</v>
      </c>
      <c r="I256">
        <v>1659118594.5</v>
      </c>
      <c r="J256">
        <f>(K256)/1000</f>
        <v>0</v>
      </c>
      <c r="K256">
        <f>IF(CZ256, AN256, AH256)</f>
        <v>0</v>
      </c>
      <c r="L256">
        <f>IF(CZ256, AI256, AG256)</f>
        <v>0</v>
      </c>
      <c r="M256">
        <f>DB256 - IF(AU256&gt;1, L256*CV256*100.0/(AW256*DP256), 0)</f>
        <v>0</v>
      </c>
      <c r="N256">
        <f>((T256-J256/2)*M256-L256)/(T256+J256/2)</f>
        <v>0</v>
      </c>
      <c r="O256">
        <f>N256*(DI256+DJ256)/1000.0</f>
        <v>0</v>
      </c>
      <c r="P256">
        <f>(DB256 - IF(AU256&gt;1, L256*CV256*100.0/(AW256*DP256), 0))*(DI256+DJ256)/1000.0</f>
        <v>0</v>
      </c>
      <c r="Q256">
        <f>2.0/((1/S256-1/R256)+SIGN(S256)*SQRT((1/S256-1/R256)*(1/S256-1/R256) + 4*CW256/((CW256+1)*(CW256+1))*(2*1/S256*1/R256-1/R256*1/R256)))</f>
        <v>0</v>
      </c>
      <c r="R256">
        <f>IF(LEFT(CX256,1)&lt;&gt;"0",IF(LEFT(CX256,1)="1",3.0,CY256),$D$5+$E$5*(DP256*DI256/($K$5*1000))+$F$5*(DP256*DI256/($K$5*1000))*MAX(MIN(CV256,$J$5),$I$5)*MAX(MIN(CV256,$J$5),$I$5)+$G$5*MAX(MIN(CV256,$J$5),$I$5)*(DP256*DI256/($K$5*1000))+$H$5*(DP256*DI256/($K$5*1000))*(DP256*DI256/($K$5*1000)))</f>
        <v>0</v>
      </c>
      <c r="S256">
        <f>J256*(1000-(1000*0.61365*exp(17.502*W256/(240.97+W256))/(DI256+DJ256)+DD256)/2)/(1000*0.61365*exp(17.502*W256/(240.97+W256))/(DI256+DJ256)-DD256)</f>
        <v>0</v>
      </c>
      <c r="T256">
        <f>1/((CW256+1)/(Q256/1.6)+1/(R256/1.37)) + CW256/((CW256+1)/(Q256/1.6) + CW256/(R256/1.37))</f>
        <v>0</v>
      </c>
      <c r="U256">
        <f>(CR256*CU256)</f>
        <v>0</v>
      </c>
      <c r="V256">
        <f>(DK256+(U256+2*0.95*5.67E-8*(((DK256+$B$7)+273)^4-(DK256+273)^4)-44100*J256)/(1.84*29.3*R256+8*0.95*5.67E-8*(DK256+273)^3))</f>
        <v>0</v>
      </c>
      <c r="W256">
        <f>($C$7*DL256+$D$7*DM256+$E$7*V256)</f>
        <v>0</v>
      </c>
      <c r="X256">
        <f>0.61365*exp(17.502*W256/(240.97+W256))</f>
        <v>0</v>
      </c>
      <c r="Y256">
        <f>(Z256/AA256*100)</f>
        <v>0</v>
      </c>
      <c r="Z256">
        <f>DD256*(DI256+DJ256)/1000</f>
        <v>0</v>
      </c>
      <c r="AA256">
        <f>0.61365*exp(17.502*DK256/(240.97+DK256))</f>
        <v>0</v>
      </c>
      <c r="AB256">
        <f>(X256-DD256*(DI256+DJ256)/1000)</f>
        <v>0</v>
      </c>
      <c r="AC256">
        <f>(-J256*44100)</f>
        <v>0</v>
      </c>
      <c r="AD256">
        <f>2*29.3*R256*0.92*(DK256-W256)</f>
        <v>0</v>
      </c>
      <c r="AE256">
        <f>2*0.95*5.67E-8*(((DK256+$B$7)+273)^4-(W256+273)^4)</f>
        <v>0</v>
      </c>
      <c r="AF256">
        <f>U256+AE256+AC256+AD256</f>
        <v>0</v>
      </c>
      <c r="AG256">
        <f>DH256*AU256*(DC256-DB256*(1000-AU256*DE256)/(1000-AU256*DD256))/(100*CV256)</f>
        <v>0</v>
      </c>
      <c r="AH256">
        <f>1000*DH256*AU256*(DD256-DE256)/(100*CV256*(1000-AU256*DD256))</f>
        <v>0</v>
      </c>
      <c r="AI256">
        <f>(AJ256 - AK256 - DI256*1E3/(8.314*(DK256+273.15)) * AM256/DH256 * AL256) * DH256/(100*CV256) * (1000 - DE256)/1000</f>
        <v>0</v>
      </c>
      <c r="AJ256">
        <v>790.0488272365133</v>
      </c>
      <c r="AK256">
        <v>744.5590242424237</v>
      </c>
      <c r="AL256">
        <v>3.401566863154402</v>
      </c>
      <c r="AM256">
        <v>65.05149679079638</v>
      </c>
      <c r="AN256">
        <f>(AP256 - AO256 + DI256*1E3/(8.314*(DK256+273.15)) * AR256/DH256 * AQ256) * DH256/(100*CV256) * 1000/(1000 - AP256)</f>
        <v>0</v>
      </c>
      <c r="AO256">
        <v>16.82028334587753</v>
      </c>
      <c r="AP256">
        <v>23.37223212121212</v>
      </c>
      <c r="AQ256">
        <v>-3.643081527920232E-05</v>
      </c>
      <c r="AR256">
        <v>88.7385490388201</v>
      </c>
      <c r="AS256">
        <v>9</v>
      </c>
      <c r="AT256">
        <v>2</v>
      </c>
      <c r="AU256">
        <f>IF(AS256*$H$13&gt;=AW256,1.0,(AW256/(AW256-AS256*$H$13)))</f>
        <v>0</v>
      </c>
      <c r="AV256">
        <f>(AU256-1)*100</f>
        <v>0</v>
      </c>
      <c r="AW256">
        <f>MAX(0,($B$13+$C$13*DP256)/(1+$D$13*DP256)*DI256/(DK256+273)*$E$13)</f>
        <v>0</v>
      </c>
      <c r="AX256" t="s">
        <v>417</v>
      </c>
      <c r="AY256" t="s">
        <v>417</v>
      </c>
      <c r="AZ256">
        <v>0</v>
      </c>
      <c r="BA256">
        <v>0</v>
      </c>
      <c r="BB256">
        <f>1-AZ256/BA256</f>
        <v>0</v>
      </c>
      <c r="BC256">
        <v>0</v>
      </c>
      <c r="BD256" t="s">
        <v>417</v>
      </c>
      <c r="BE256" t="s">
        <v>417</v>
      </c>
      <c r="BF256">
        <v>0</v>
      </c>
      <c r="BG256">
        <v>0</v>
      </c>
      <c r="BH256">
        <f>1-BF256/BG256</f>
        <v>0</v>
      </c>
      <c r="BI256">
        <v>0.5</v>
      </c>
      <c r="BJ256">
        <f>CS256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417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f>$B$11*DQ256+$C$11*DR256+$F$11*EC256*(1-EF256)</f>
        <v>0</v>
      </c>
      <c r="CS256">
        <f>CR256*CT256</f>
        <v>0</v>
      </c>
      <c r="CT256">
        <f>($B$11*$D$9+$C$11*$D$9+$F$11*((EP256+EH256)/MAX(EP256+EH256+EQ256, 0.1)*$I$9+EQ256/MAX(EP256+EH256+EQ256, 0.1)*$J$9))/($B$11+$C$11+$F$11)</f>
        <v>0</v>
      </c>
      <c r="CU256">
        <f>($B$11*$K$9+$C$11*$K$9+$F$11*((EP256+EH256)/MAX(EP256+EH256+EQ256, 0.1)*$P$9+EQ256/MAX(EP256+EH256+EQ256, 0.1)*$Q$9))/($B$11+$C$11+$F$11)</f>
        <v>0</v>
      </c>
      <c r="CV256">
        <v>6</v>
      </c>
      <c r="CW256">
        <v>0.5</v>
      </c>
      <c r="CX256" t="s">
        <v>418</v>
      </c>
      <c r="CY256">
        <v>2</v>
      </c>
      <c r="CZ256" t="b">
        <v>1</v>
      </c>
      <c r="DA256">
        <v>1659118594.5</v>
      </c>
      <c r="DB256">
        <v>703.9641851851853</v>
      </c>
      <c r="DC256">
        <v>761.2714074074074</v>
      </c>
      <c r="DD256">
        <v>23.38548148148148</v>
      </c>
      <c r="DE256">
        <v>16.83216296296296</v>
      </c>
      <c r="DF256">
        <v>707.0991481481482</v>
      </c>
      <c r="DG256">
        <v>23.46511851851852</v>
      </c>
      <c r="DH256">
        <v>500.0474074074074</v>
      </c>
      <c r="DI256">
        <v>90.68739629629628</v>
      </c>
      <c r="DJ256">
        <v>0.1000088407407407</v>
      </c>
      <c r="DK256">
        <v>27.22060370370371</v>
      </c>
      <c r="DL256">
        <v>27.17467037037036</v>
      </c>
      <c r="DM256">
        <v>999.9000000000001</v>
      </c>
      <c r="DN256">
        <v>0</v>
      </c>
      <c r="DO256">
        <v>0</v>
      </c>
      <c r="DP256">
        <v>10004.16296296296</v>
      </c>
      <c r="DQ256">
        <v>0</v>
      </c>
      <c r="DR256">
        <v>8.418901851851851</v>
      </c>
      <c r="DS256">
        <v>-57.30721851851851</v>
      </c>
      <c r="DT256">
        <v>720.8208148148149</v>
      </c>
      <c r="DU256">
        <v>774.3045555555558</v>
      </c>
      <c r="DV256">
        <v>6.553323703703703</v>
      </c>
      <c r="DW256">
        <v>761.2714074074074</v>
      </c>
      <c r="DX256">
        <v>16.83216296296296</v>
      </c>
      <c r="DY256">
        <v>2.120768518518518</v>
      </c>
      <c r="DZ256">
        <v>1.526462962962963</v>
      </c>
      <c r="EA256">
        <v>18.37602962962963</v>
      </c>
      <c r="EB256">
        <v>13.23584444444444</v>
      </c>
      <c r="EC256">
        <v>2000.003703703704</v>
      </c>
      <c r="ED256">
        <v>0.9800053333333331</v>
      </c>
      <c r="EE256">
        <v>0.01999436666666667</v>
      </c>
      <c r="EF256">
        <v>0</v>
      </c>
      <c r="EG256">
        <v>695.5983703703704</v>
      </c>
      <c r="EH256">
        <v>5.00097</v>
      </c>
      <c r="EI256">
        <v>13925.69629629629</v>
      </c>
      <c r="EJ256">
        <v>16707.62222222222</v>
      </c>
      <c r="EK256">
        <v>38.75</v>
      </c>
      <c r="EL256">
        <v>39.25</v>
      </c>
      <c r="EM256">
        <v>38.67781481481481</v>
      </c>
      <c r="EN256">
        <v>39.03903703703703</v>
      </c>
      <c r="EO256">
        <v>39.375</v>
      </c>
      <c r="EP256">
        <v>1955.113703703704</v>
      </c>
      <c r="EQ256">
        <v>39.89000000000001</v>
      </c>
      <c r="ER256">
        <v>0</v>
      </c>
      <c r="ES256">
        <v>1659118602.2</v>
      </c>
      <c r="ET256">
        <v>0</v>
      </c>
      <c r="EU256">
        <v>695.58072</v>
      </c>
      <c r="EV256">
        <v>-0.9441538442124834</v>
      </c>
      <c r="EW256">
        <v>2.599999956633868</v>
      </c>
      <c r="EX256">
        <v>13925.792</v>
      </c>
      <c r="EY256">
        <v>15</v>
      </c>
      <c r="EZ256">
        <v>0</v>
      </c>
      <c r="FA256" t="s">
        <v>419</v>
      </c>
      <c r="FB256">
        <v>1658962562</v>
      </c>
      <c r="FC256">
        <v>1658962559</v>
      </c>
      <c r="FD256">
        <v>0</v>
      </c>
      <c r="FE256">
        <v>0.025</v>
      </c>
      <c r="FF256">
        <v>-0.013</v>
      </c>
      <c r="FG256">
        <v>-1.97</v>
      </c>
      <c r="FH256">
        <v>-0.111</v>
      </c>
      <c r="FI256">
        <v>420</v>
      </c>
      <c r="FJ256">
        <v>18</v>
      </c>
      <c r="FK256">
        <v>0.6899999999999999</v>
      </c>
      <c r="FL256">
        <v>0.5</v>
      </c>
      <c r="FM256">
        <v>-57.01734390243902</v>
      </c>
      <c r="FN256">
        <v>-4.94989128919875</v>
      </c>
      <c r="FO256">
        <v>0.5107910918721964</v>
      </c>
      <c r="FP256">
        <v>0</v>
      </c>
      <c r="FQ256">
        <v>695.5643235294118</v>
      </c>
      <c r="FR256">
        <v>0.1385026706477729</v>
      </c>
      <c r="FS256">
        <v>0.2546285322707721</v>
      </c>
      <c r="FT256">
        <v>1</v>
      </c>
      <c r="FU256">
        <v>6.550914390243903</v>
      </c>
      <c r="FV256">
        <v>0.05236202090593604</v>
      </c>
      <c r="FW256">
        <v>0.007404522035851884</v>
      </c>
      <c r="FX256">
        <v>1</v>
      </c>
      <c r="FY256">
        <v>2</v>
      </c>
      <c r="FZ256">
        <v>3</v>
      </c>
      <c r="GA256" t="s">
        <v>431</v>
      </c>
      <c r="GB256">
        <v>2.98306</v>
      </c>
      <c r="GC256">
        <v>2.71573</v>
      </c>
      <c r="GD256">
        <v>0.140915</v>
      </c>
      <c r="GE256">
        <v>0.146357</v>
      </c>
      <c r="GF256">
        <v>0.1058</v>
      </c>
      <c r="GG256">
        <v>0.0822811</v>
      </c>
      <c r="GH256">
        <v>27192.3</v>
      </c>
      <c r="GI256">
        <v>27150.6</v>
      </c>
      <c r="GJ256">
        <v>29417.6</v>
      </c>
      <c r="GK256">
        <v>29414</v>
      </c>
      <c r="GL256">
        <v>34836.2</v>
      </c>
      <c r="GM256">
        <v>35889.7</v>
      </c>
      <c r="GN256">
        <v>41427.5</v>
      </c>
      <c r="GO256">
        <v>41913.7</v>
      </c>
      <c r="GP256">
        <v>1.92813</v>
      </c>
      <c r="GQ256">
        <v>1.90152</v>
      </c>
      <c r="GR256">
        <v>0.109375</v>
      </c>
      <c r="GS256">
        <v>0</v>
      </c>
      <c r="GT256">
        <v>25.3758</v>
      </c>
      <c r="GU256">
        <v>999.9</v>
      </c>
      <c r="GV256">
        <v>48.7</v>
      </c>
      <c r="GW256">
        <v>31.4</v>
      </c>
      <c r="GX256">
        <v>24.7833</v>
      </c>
      <c r="GY256">
        <v>63.5394</v>
      </c>
      <c r="GZ256">
        <v>33.8702</v>
      </c>
      <c r="HA256">
        <v>1</v>
      </c>
      <c r="HB256">
        <v>-0.065094</v>
      </c>
      <c r="HC256">
        <v>0.388434</v>
      </c>
      <c r="HD256">
        <v>20.3303</v>
      </c>
      <c r="HE256">
        <v>5.21699</v>
      </c>
      <c r="HF256">
        <v>12.0099</v>
      </c>
      <c r="HG256">
        <v>4.989</v>
      </c>
      <c r="HH256">
        <v>3.28845</v>
      </c>
      <c r="HI256">
        <v>9999</v>
      </c>
      <c r="HJ256">
        <v>9999</v>
      </c>
      <c r="HK256">
        <v>9999</v>
      </c>
      <c r="HL256">
        <v>174</v>
      </c>
      <c r="HM256">
        <v>1.86783</v>
      </c>
      <c r="HN256">
        <v>1.86685</v>
      </c>
      <c r="HO256">
        <v>1.8663</v>
      </c>
      <c r="HP256">
        <v>1.86617</v>
      </c>
      <c r="HQ256">
        <v>1.86805</v>
      </c>
      <c r="HR256">
        <v>1.8705</v>
      </c>
      <c r="HS256">
        <v>1.8692</v>
      </c>
      <c r="HT256">
        <v>1.87057</v>
      </c>
      <c r="HU256">
        <v>0</v>
      </c>
      <c r="HV256">
        <v>0</v>
      </c>
      <c r="HW256">
        <v>0</v>
      </c>
      <c r="HX256">
        <v>0</v>
      </c>
      <c r="HY256" t="s">
        <v>421</v>
      </c>
      <c r="HZ256" t="s">
        <v>422</v>
      </c>
      <c r="IA256" t="s">
        <v>423</v>
      </c>
      <c r="IB256" t="s">
        <v>423</v>
      </c>
      <c r="IC256" t="s">
        <v>423</v>
      </c>
      <c r="ID256" t="s">
        <v>423</v>
      </c>
      <c r="IE256">
        <v>0</v>
      </c>
      <c r="IF256">
        <v>100</v>
      </c>
      <c r="IG256">
        <v>100</v>
      </c>
      <c r="IH256">
        <v>-3.182</v>
      </c>
      <c r="II256">
        <v>-0.0798</v>
      </c>
      <c r="IJ256">
        <v>-1.577111384215205</v>
      </c>
      <c r="IK256">
        <v>-0.002609718516926934</v>
      </c>
      <c r="IL256">
        <v>7.477057286243006E-07</v>
      </c>
      <c r="IM256">
        <v>-2.446628426827821E-10</v>
      </c>
      <c r="IN256">
        <v>-0.2036813970316619</v>
      </c>
      <c r="IO256">
        <v>-0.007460779758470672</v>
      </c>
      <c r="IP256">
        <v>0.0009378809001863145</v>
      </c>
      <c r="IQ256">
        <v>-1.681860573090938E-05</v>
      </c>
      <c r="IR256">
        <v>18</v>
      </c>
      <c r="IS256">
        <v>2242</v>
      </c>
      <c r="IT256">
        <v>1</v>
      </c>
      <c r="IU256">
        <v>24</v>
      </c>
      <c r="IV256">
        <v>2600.7</v>
      </c>
      <c r="IW256">
        <v>2600.7</v>
      </c>
      <c r="IX256">
        <v>1.74561</v>
      </c>
      <c r="IY256">
        <v>2.21558</v>
      </c>
      <c r="IZ256">
        <v>1.39648</v>
      </c>
      <c r="JA256">
        <v>2.34009</v>
      </c>
      <c r="JB256">
        <v>1.49536</v>
      </c>
      <c r="JC256">
        <v>2.39746</v>
      </c>
      <c r="JD256">
        <v>38.0134</v>
      </c>
      <c r="JE256">
        <v>23.9737</v>
      </c>
      <c r="JF256">
        <v>18</v>
      </c>
      <c r="JG256">
        <v>499.953</v>
      </c>
      <c r="JH256">
        <v>439.168</v>
      </c>
      <c r="JI256">
        <v>25</v>
      </c>
      <c r="JJ256">
        <v>26.5204</v>
      </c>
      <c r="JK256">
        <v>30.0002</v>
      </c>
      <c r="JL256">
        <v>26.4815</v>
      </c>
      <c r="JM256">
        <v>26.4214</v>
      </c>
      <c r="JN256">
        <v>34.986</v>
      </c>
      <c r="JO256">
        <v>31.9555</v>
      </c>
      <c r="JP256">
        <v>55.9652</v>
      </c>
      <c r="JQ256">
        <v>25</v>
      </c>
      <c r="JR256">
        <v>807.749</v>
      </c>
      <c r="JS256">
        <v>16.7739</v>
      </c>
      <c r="JT256">
        <v>100.585</v>
      </c>
      <c r="JU256">
        <v>100.664</v>
      </c>
    </row>
    <row r="257" spans="1:281">
      <c r="A257">
        <v>241</v>
      </c>
      <c r="B257">
        <v>1659118607</v>
      </c>
      <c r="C257">
        <v>6248.900000095367</v>
      </c>
      <c r="D257" t="s">
        <v>907</v>
      </c>
      <c r="E257" t="s">
        <v>908</v>
      </c>
      <c r="F257">
        <v>5</v>
      </c>
      <c r="G257" t="s">
        <v>812</v>
      </c>
      <c r="H257" t="s">
        <v>416</v>
      </c>
      <c r="I257">
        <v>1659118599.214286</v>
      </c>
      <c r="J257">
        <f>(K257)/1000</f>
        <v>0</v>
      </c>
      <c r="K257">
        <f>IF(CZ257, AN257, AH257)</f>
        <v>0</v>
      </c>
      <c r="L257">
        <f>IF(CZ257, AI257, AG257)</f>
        <v>0</v>
      </c>
      <c r="M257">
        <f>DB257 - IF(AU257&gt;1, L257*CV257*100.0/(AW257*DP257), 0)</f>
        <v>0</v>
      </c>
      <c r="N257">
        <f>((T257-J257/2)*M257-L257)/(T257+J257/2)</f>
        <v>0</v>
      </c>
      <c r="O257">
        <f>N257*(DI257+DJ257)/1000.0</f>
        <v>0</v>
      </c>
      <c r="P257">
        <f>(DB257 - IF(AU257&gt;1, L257*CV257*100.0/(AW257*DP257), 0))*(DI257+DJ257)/1000.0</f>
        <v>0</v>
      </c>
      <c r="Q257">
        <f>2.0/((1/S257-1/R257)+SIGN(S257)*SQRT((1/S257-1/R257)*(1/S257-1/R257) + 4*CW257/((CW257+1)*(CW257+1))*(2*1/S257*1/R257-1/R257*1/R257)))</f>
        <v>0</v>
      </c>
      <c r="R257">
        <f>IF(LEFT(CX257,1)&lt;&gt;"0",IF(LEFT(CX257,1)="1",3.0,CY257),$D$5+$E$5*(DP257*DI257/($K$5*1000))+$F$5*(DP257*DI257/($K$5*1000))*MAX(MIN(CV257,$J$5),$I$5)*MAX(MIN(CV257,$J$5),$I$5)+$G$5*MAX(MIN(CV257,$J$5),$I$5)*(DP257*DI257/($K$5*1000))+$H$5*(DP257*DI257/($K$5*1000))*(DP257*DI257/($K$5*1000)))</f>
        <v>0</v>
      </c>
      <c r="S257">
        <f>J257*(1000-(1000*0.61365*exp(17.502*W257/(240.97+W257))/(DI257+DJ257)+DD257)/2)/(1000*0.61365*exp(17.502*W257/(240.97+W257))/(DI257+DJ257)-DD257)</f>
        <v>0</v>
      </c>
      <c r="T257">
        <f>1/((CW257+1)/(Q257/1.6)+1/(R257/1.37)) + CW257/((CW257+1)/(Q257/1.6) + CW257/(R257/1.37))</f>
        <v>0</v>
      </c>
      <c r="U257">
        <f>(CR257*CU257)</f>
        <v>0</v>
      </c>
      <c r="V257">
        <f>(DK257+(U257+2*0.95*5.67E-8*(((DK257+$B$7)+273)^4-(DK257+273)^4)-44100*J257)/(1.84*29.3*R257+8*0.95*5.67E-8*(DK257+273)^3))</f>
        <v>0</v>
      </c>
      <c r="W257">
        <f>($C$7*DL257+$D$7*DM257+$E$7*V257)</f>
        <v>0</v>
      </c>
      <c r="X257">
        <f>0.61365*exp(17.502*W257/(240.97+W257))</f>
        <v>0</v>
      </c>
      <c r="Y257">
        <f>(Z257/AA257*100)</f>
        <v>0</v>
      </c>
      <c r="Z257">
        <f>DD257*(DI257+DJ257)/1000</f>
        <v>0</v>
      </c>
      <c r="AA257">
        <f>0.61365*exp(17.502*DK257/(240.97+DK257))</f>
        <v>0</v>
      </c>
      <c r="AB257">
        <f>(X257-DD257*(DI257+DJ257)/1000)</f>
        <v>0</v>
      </c>
      <c r="AC257">
        <f>(-J257*44100)</f>
        <v>0</v>
      </c>
      <c r="AD257">
        <f>2*29.3*R257*0.92*(DK257-W257)</f>
        <v>0</v>
      </c>
      <c r="AE257">
        <f>2*0.95*5.67E-8*(((DK257+$B$7)+273)^4-(W257+273)^4)</f>
        <v>0</v>
      </c>
      <c r="AF257">
        <f>U257+AE257+AC257+AD257</f>
        <v>0</v>
      </c>
      <c r="AG257">
        <f>DH257*AU257*(DC257-DB257*(1000-AU257*DE257)/(1000-AU257*DD257))/(100*CV257)</f>
        <v>0</v>
      </c>
      <c r="AH257">
        <f>1000*DH257*AU257*(DD257-DE257)/(100*CV257*(1000-AU257*DD257))</f>
        <v>0</v>
      </c>
      <c r="AI257">
        <f>(AJ257 - AK257 - DI257*1E3/(8.314*(DK257+273.15)) * AM257/DH257 * AL257) * DH257/(100*CV257) * (1000 - DE257)/1000</f>
        <v>0</v>
      </c>
      <c r="AJ257">
        <v>807.1161480140993</v>
      </c>
      <c r="AK257">
        <v>761.4550363636362</v>
      </c>
      <c r="AL257">
        <v>3.392747098007336</v>
      </c>
      <c r="AM257">
        <v>65.05149679079638</v>
      </c>
      <c r="AN257">
        <f>(AP257 - AO257 + DI257*1E3/(8.314*(DK257+273.15)) * AR257/DH257 * AQ257) * DH257/(100*CV257) * 1000/(1000 - AP257)</f>
        <v>0</v>
      </c>
      <c r="AO257">
        <v>16.79268311979138</v>
      </c>
      <c r="AP257">
        <v>23.36051030303029</v>
      </c>
      <c r="AQ257">
        <v>-0.0001374849880254011</v>
      </c>
      <c r="AR257">
        <v>88.7385490388201</v>
      </c>
      <c r="AS257">
        <v>9</v>
      </c>
      <c r="AT257">
        <v>2</v>
      </c>
      <c r="AU257">
        <f>IF(AS257*$H$13&gt;=AW257,1.0,(AW257/(AW257-AS257*$H$13)))</f>
        <v>0</v>
      </c>
      <c r="AV257">
        <f>(AU257-1)*100</f>
        <v>0</v>
      </c>
      <c r="AW257">
        <f>MAX(0,($B$13+$C$13*DP257)/(1+$D$13*DP257)*DI257/(DK257+273)*$E$13)</f>
        <v>0</v>
      </c>
      <c r="AX257" t="s">
        <v>417</v>
      </c>
      <c r="AY257" t="s">
        <v>417</v>
      </c>
      <c r="AZ257">
        <v>0</v>
      </c>
      <c r="BA257">
        <v>0</v>
      </c>
      <c r="BB257">
        <f>1-AZ257/BA257</f>
        <v>0</v>
      </c>
      <c r="BC257">
        <v>0</v>
      </c>
      <c r="BD257" t="s">
        <v>417</v>
      </c>
      <c r="BE257" t="s">
        <v>417</v>
      </c>
      <c r="BF257">
        <v>0</v>
      </c>
      <c r="BG257">
        <v>0</v>
      </c>
      <c r="BH257">
        <f>1-BF257/BG257</f>
        <v>0</v>
      </c>
      <c r="BI257">
        <v>0.5</v>
      </c>
      <c r="BJ257">
        <f>CS257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417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f>$B$11*DQ257+$C$11*DR257+$F$11*EC257*(1-EF257)</f>
        <v>0</v>
      </c>
      <c r="CS257">
        <f>CR257*CT257</f>
        <v>0</v>
      </c>
      <c r="CT257">
        <f>($B$11*$D$9+$C$11*$D$9+$F$11*((EP257+EH257)/MAX(EP257+EH257+EQ257, 0.1)*$I$9+EQ257/MAX(EP257+EH257+EQ257, 0.1)*$J$9))/($B$11+$C$11+$F$11)</f>
        <v>0</v>
      </c>
      <c r="CU257">
        <f>($B$11*$K$9+$C$11*$K$9+$F$11*((EP257+EH257)/MAX(EP257+EH257+EQ257, 0.1)*$P$9+EQ257/MAX(EP257+EH257+EQ257, 0.1)*$Q$9))/($B$11+$C$11+$F$11)</f>
        <v>0</v>
      </c>
      <c r="CV257">
        <v>6</v>
      </c>
      <c r="CW257">
        <v>0.5</v>
      </c>
      <c r="CX257" t="s">
        <v>418</v>
      </c>
      <c r="CY257">
        <v>2</v>
      </c>
      <c r="CZ257" t="b">
        <v>1</v>
      </c>
      <c r="DA257">
        <v>1659118599.214286</v>
      </c>
      <c r="DB257">
        <v>719.5352142857142</v>
      </c>
      <c r="DC257">
        <v>777.1209999999999</v>
      </c>
      <c r="DD257">
        <v>23.37583214285715</v>
      </c>
      <c r="DE257">
        <v>16.81229642857143</v>
      </c>
      <c r="DF257">
        <v>722.6999999999998</v>
      </c>
      <c r="DG257">
        <v>23.45555714285715</v>
      </c>
      <c r="DH257">
        <v>500.0527142857143</v>
      </c>
      <c r="DI257">
        <v>90.68747857142856</v>
      </c>
      <c r="DJ257">
        <v>0.09995722857142855</v>
      </c>
      <c r="DK257">
        <v>27.21946071428571</v>
      </c>
      <c r="DL257">
        <v>27.16924285714286</v>
      </c>
      <c r="DM257">
        <v>999.9000000000002</v>
      </c>
      <c r="DN257">
        <v>0</v>
      </c>
      <c r="DO257">
        <v>0</v>
      </c>
      <c r="DP257">
        <v>10013.72035714286</v>
      </c>
      <c r="DQ257">
        <v>0</v>
      </c>
      <c r="DR257">
        <v>8.419439285714287</v>
      </c>
      <c r="DS257">
        <v>-57.58578571428571</v>
      </c>
      <c r="DT257">
        <v>736.7573928571429</v>
      </c>
      <c r="DU257">
        <v>790.4094285714284</v>
      </c>
      <c r="DV257">
        <v>6.563542857142856</v>
      </c>
      <c r="DW257">
        <v>777.1209999999999</v>
      </c>
      <c r="DX257">
        <v>16.81229642857143</v>
      </c>
      <c r="DY257">
        <v>2.119894642857143</v>
      </c>
      <c r="DZ257">
        <v>1.524663214285714</v>
      </c>
      <c r="EA257">
        <v>18.36946428571428</v>
      </c>
      <c r="EB257">
        <v>13.21776785714285</v>
      </c>
      <c r="EC257">
        <v>2000.016785714286</v>
      </c>
      <c r="ED257">
        <v>0.9800053214285713</v>
      </c>
      <c r="EE257">
        <v>0.01999437857142857</v>
      </c>
      <c r="EF257">
        <v>0</v>
      </c>
      <c r="EG257">
        <v>695.5203214285715</v>
      </c>
      <c r="EH257">
        <v>5.00097</v>
      </c>
      <c r="EI257">
        <v>13926.19642857143</v>
      </c>
      <c r="EJ257">
        <v>16707.73928571428</v>
      </c>
      <c r="EK257">
        <v>38.75</v>
      </c>
      <c r="EL257">
        <v>39.25</v>
      </c>
      <c r="EM257">
        <v>38.68257142857142</v>
      </c>
      <c r="EN257">
        <v>39.03764285714285</v>
      </c>
      <c r="EO257">
        <v>39.3705</v>
      </c>
      <c r="EP257">
        <v>1955.126785714285</v>
      </c>
      <c r="EQ257">
        <v>39.89000000000001</v>
      </c>
      <c r="ER257">
        <v>0</v>
      </c>
      <c r="ES257">
        <v>1659118607</v>
      </c>
      <c r="ET257">
        <v>0</v>
      </c>
      <c r="EU257">
        <v>695.5229199999999</v>
      </c>
      <c r="EV257">
        <v>-1.085923075161491</v>
      </c>
      <c r="EW257">
        <v>5.792307632989012</v>
      </c>
      <c r="EX257">
        <v>13926.188</v>
      </c>
      <c r="EY257">
        <v>15</v>
      </c>
      <c r="EZ257">
        <v>0</v>
      </c>
      <c r="FA257" t="s">
        <v>419</v>
      </c>
      <c r="FB257">
        <v>1658962562</v>
      </c>
      <c r="FC257">
        <v>1658962559</v>
      </c>
      <c r="FD257">
        <v>0</v>
      </c>
      <c r="FE257">
        <v>0.025</v>
      </c>
      <c r="FF257">
        <v>-0.013</v>
      </c>
      <c r="FG257">
        <v>-1.97</v>
      </c>
      <c r="FH257">
        <v>-0.111</v>
      </c>
      <c r="FI257">
        <v>420</v>
      </c>
      <c r="FJ257">
        <v>18</v>
      </c>
      <c r="FK257">
        <v>0.6899999999999999</v>
      </c>
      <c r="FL257">
        <v>0.5</v>
      </c>
      <c r="FM257">
        <v>-57.4194375</v>
      </c>
      <c r="FN257">
        <v>-3.3352604127579</v>
      </c>
      <c r="FO257">
        <v>0.3444813352617959</v>
      </c>
      <c r="FP257">
        <v>0</v>
      </c>
      <c r="FQ257">
        <v>695.5364705882354</v>
      </c>
      <c r="FR257">
        <v>-0.7455767740982647</v>
      </c>
      <c r="FS257">
        <v>0.2449910244807507</v>
      </c>
      <c r="FT257">
        <v>1</v>
      </c>
      <c r="FU257">
        <v>6.5582515</v>
      </c>
      <c r="FV257">
        <v>0.107167204502803</v>
      </c>
      <c r="FW257">
        <v>0.01156251325404643</v>
      </c>
      <c r="FX257">
        <v>0</v>
      </c>
      <c r="FY257">
        <v>1</v>
      </c>
      <c r="FZ257">
        <v>3</v>
      </c>
      <c r="GA257" t="s">
        <v>426</v>
      </c>
      <c r="GB257">
        <v>2.98318</v>
      </c>
      <c r="GC257">
        <v>2.7158</v>
      </c>
      <c r="GD257">
        <v>0.143065</v>
      </c>
      <c r="GE257">
        <v>0.148446</v>
      </c>
      <c r="GF257">
        <v>0.105767</v>
      </c>
      <c r="GG257">
        <v>0.082192</v>
      </c>
      <c r="GH257">
        <v>27123.5</v>
      </c>
      <c r="GI257">
        <v>27084.3</v>
      </c>
      <c r="GJ257">
        <v>29416.8</v>
      </c>
      <c r="GK257">
        <v>29414.1</v>
      </c>
      <c r="GL257">
        <v>34836.7</v>
      </c>
      <c r="GM257">
        <v>35893.4</v>
      </c>
      <c r="GN257">
        <v>41426.5</v>
      </c>
      <c r="GO257">
        <v>41913.8</v>
      </c>
      <c r="GP257">
        <v>1.92792</v>
      </c>
      <c r="GQ257">
        <v>1.9016</v>
      </c>
      <c r="GR257">
        <v>0.109561</v>
      </c>
      <c r="GS257">
        <v>0</v>
      </c>
      <c r="GT257">
        <v>25.3759</v>
      </c>
      <c r="GU257">
        <v>999.9</v>
      </c>
      <c r="GV257">
        <v>48.6</v>
      </c>
      <c r="GW257">
        <v>31.4</v>
      </c>
      <c r="GX257">
        <v>24.7318</v>
      </c>
      <c r="GY257">
        <v>63.6994</v>
      </c>
      <c r="GZ257">
        <v>33.7139</v>
      </c>
      <c r="HA257">
        <v>1</v>
      </c>
      <c r="HB257">
        <v>-0.0650254</v>
      </c>
      <c r="HC257">
        <v>0.387881</v>
      </c>
      <c r="HD257">
        <v>20.3305</v>
      </c>
      <c r="HE257">
        <v>5.21699</v>
      </c>
      <c r="HF257">
        <v>12.0099</v>
      </c>
      <c r="HG257">
        <v>4.98925</v>
      </c>
      <c r="HH257">
        <v>3.2885</v>
      </c>
      <c r="HI257">
        <v>9999</v>
      </c>
      <c r="HJ257">
        <v>9999</v>
      </c>
      <c r="HK257">
        <v>9999</v>
      </c>
      <c r="HL257">
        <v>174</v>
      </c>
      <c r="HM257">
        <v>1.86783</v>
      </c>
      <c r="HN257">
        <v>1.86686</v>
      </c>
      <c r="HO257">
        <v>1.8663</v>
      </c>
      <c r="HP257">
        <v>1.86616</v>
      </c>
      <c r="HQ257">
        <v>1.86805</v>
      </c>
      <c r="HR257">
        <v>1.8705</v>
      </c>
      <c r="HS257">
        <v>1.86919</v>
      </c>
      <c r="HT257">
        <v>1.87058</v>
      </c>
      <c r="HU257">
        <v>0</v>
      </c>
      <c r="HV257">
        <v>0</v>
      </c>
      <c r="HW257">
        <v>0</v>
      </c>
      <c r="HX257">
        <v>0</v>
      </c>
      <c r="HY257" t="s">
        <v>421</v>
      </c>
      <c r="HZ257" t="s">
        <v>422</v>
      </c>
      <c r="IA257" t="s">
        <v>423</v>
      </c>
      <c r="IB257" t="s">
        <v>423</v>
      </c>
      <c r="IC257" t="s">
        <v>423</v>
      </c>
      <c r="ID257" t="s">
        <v>423</v>
      </c>
      <c r="IE257">
        <v>0</v>
      </c>
      <c r="IF257">
        <v>100</v>
      </c>
      <c r="IG257">
        <v>100</v>
      </c>
      <c r="IH257">
        <v>-3.214</v>
      </c>
      <c r="II257">
        <v>-0.0799</v>
      </c>
      <c r="IJ257">
        <v>-1.577111384215205</v>
      </c>
      <c r="IK257">
        <v>-0.002609718516926934</v>
      </c>
      <c r="IL257">
        <v>7.477057286243006E-07</v>
      </c>
      <c r="IM257">
        <v>-2.446628426827821E-10</v>
      </c>
      <c r="IN257">
        <v>-0.2036813970316619</v>
      </c>
      <c r="IO257">
        <v>-0.007460779758470672</v>
      </c>
      <c r="IP257">
        <v>0.0009378809001863145</v>
      </c>
      <c r="IQ257">
        <v>-1.681860573090938E-05</v>
      </c>
      <c r="IR257">
        <v>18</v>
      </c>
      <c r="IS257">
        <v>2242</v>
      </c>
      <c r="IT257">
        <v>1</v>
      </c>
      <c r="IU257">
        <v>24</v>
      </c>
      <c r="IV257">
        <v>2600.8</v>
      </c>
      <c r="IW257">
        <v>2600.8</v>
      </c>
      <c r="IX257">
        <v>1.77368</v>
      </c>
      <c r="IY257">
        <v>2.21924</v>
      </c>
      <c r="IZ257">
        <v>1.39648</v>
      </c>
      <c r="JA257">
        <v>2.34009</v>
      </c>
      <c r="JB257">
        <v>1.49536</v>
      </c>
      <c r="JC257">
        <v>2.37915</v>
      </c>
      <c r="JD257">
        <v>38.0134</v>
      </c>
      <c r="JE257">
        <v>23.9737</v>
      </c>
      <c r="JF257">
        <v>18</v>
      </c>
      <c r="JG257">
        <v>499.835</v>
      </c>
      <c r="JH257">
        <v>439.213</v>
      </c>
      <c r="JI257">
        <v>24.9999</v>
      </c>
      <c r="JJ257">
        <v>26.5227</v>
      </c>
      <c r="JK257">
        <v>30.0002</v>
      </c>
      <c r="JL257">
        <v>26.4826</v>
      </c>
      <c r="JM257">
        <v>26.4214</v>
      </c>
      <c r="JN257">
        <v>35.5332</v>
      </c>
      <c r="JO257">
        <v>31.9555</v>
      </c>
      <c r="JP257">
        <v>55.9652</v>
      </c>
      <c r="JQ257">
        <v>25</v>
      </c>
      <c r="JR257">
        <v>821.194</v>
      </c>
      <c r="JS257">
        <v>16.7685</v>
      </c>
      <c r="JT257">
        <v>100.582</v>
      </c>
      <c r="JU257">
        <v>100.665</v>
      </c>
    </row>
    <row r="258" spans="1:281">
      <c r="A258">
        <v>242</v>
      </c>
      <c r="B258">
        <v>1659118612</v>
      </c>
      <c r="C258">
        <v>6253.900000095367</v>
      </c>
      <c r="D258" t="s">
        <v>909</v>
      </c>
      <c r="E258" t="s">
        <v>910</v>
      </c>
      <c r="F258">
        <v>5</v>
      </c>
      <c r="G258" t="s">
        <v>812</v>
      </c>
      <c r="H258" t="s">
        <v>416</v>
      </c>
      <c r="I258">
        <v>1659118604.5</v>
      </c>
      <c r="J258">
        <f>(K258)/1000</f>
        <v>0</v>
      </c>
      <c r="K258">
        <f>IF(CZ258, AN258, AH258)</f>
        <v>0</v>
      </c>
      <c r="L258">
        <f>IF(CZ258, AI258, AG258)</f>
        <v>0</v>
      </c>
      <c r="M258">
        <f>DB258 - IF(AU258&gt;1, L258*CV258*100.0/(AW258*DP258), 0)</f>
        <v>0</v>
      </c>
      <c r="N258">
        <f>((T258-J258/2)*M258-L258)/(T258+J258/2)</f>
        <v>0</v>
      </c>
      <c r="O258">
        <f>N258*(DI258+DJ258)/1000.0</f>
        <v>0</v>
      </c>
      <c r="P258">
        <f>(DB258 - IF(AU258&gt;1, L258*CV258*100.0/(AW258*DP258), 0))*(DI258+DJ258)/1000.0</f>
        <v>0</v>
      </c>
      <c r="Q258">
        <f>2.0/((1/S258-1/R258)+SIGN(S258)*SQRT((1/S258-1/R258)*(1/S258-1/R258) + 4*CW258/((CW258+1)*(CW258+1))*(2*1/S258*1/R258-1/R258*1/R258)))</f>
        <v>0</v>
      </c>
      <c r="R258">
        <f>IF(LEFT(CX258,1)&lt;&gt;"0",IF(LEFT(CX258,1)="1",3.0,CY258),$D$5+$E$5*(DP258*DI258/($K$5*1000))+$F$5*(DP258*DI258/($K$5*1000))*MAX(MIN(CV258,$J$5),$I$5)*MAX(MIN(CV258,$J$5),$I$5)+$G$5*MAX(MIN(CV258,$J$5),$I$5)*(DP258*DI258/($K$5*1000))+$H$5*(DP258*DI258/($K$5*1000))*(DP258*DI258/($K$5*1000)))</f>
        <v>0</v>
      </c>
      <c r="S258">
        <f>J258*(1000-(1000*0.61365*exp(17.502*W258/(240.97+W258))/(DI258+DJ258)+DD258)/2)/(1000*0.61365*exp(17.502*W258/(240.97+W258))/(DI258+DJ258)-DD258)</f>
        <v>0</v>
      </c>
      <c r="T258">
        <f>1/((CW258+1)/(Q258/1.6)+1/(R258/1.37)) + CW258/((CW258+1)/(Q258/1.6) + CW258/(R258/1.37))</f>
        <v>0</v>
      </c>
      <c r="U258">
        <f>(CR258*CU258)</f>
        <v>0</v>
      </c>
      <c r="V258">
        <f>(DK258+(U258+2*0.95*5.67E-8*(((DK258+$B$7)+273)^4-(DK258+273)^4)-44100*J258)/(1.84*29.3*R258+8*0.95*5.67E-8*(DK258+273)^3))</f>
        <v>0</v>
      </c>
      <c r="W258">
        <f>($C$7*DL258+$D$7*DM258+$E$7*V258)</f>
        <v>0</v>
      </c>
      <c r="X258">
        <f>0.61365*exp(17.502*W258/(240.97+W258))</f>
        <v>0</v>
      </c>
      <c r="Y258">
        <f>(Z258/AA258*100)</f>
        <v>0</v>
      </c>
      <c r="Z258">
        <f>DD258*(DI258+DJ258)/1000</f>
        <v>0</v>
      </c>
      <c r="AA258">
        <f>0.61365*exp(17.502*DK258/(240.97+DK258))</f>
        <v>0</v>
      </c>
      <c r="AB258">
        <f>(X258-DD258*(DI258+DJ258)/1000)</f>
        <v>0</v>
      </c>
      <c r="AC258">
        <f>(-J258*44100)</f>
        <v>0</v>
      </c>
      <c r="AD258">
        <f>2*29.3*R258*0.92*(DK258-W258)</f>
        <v>0</v>
      </c>
      <c r="AE258">
        <f>2*0.95*5.67E-8*(((DK258+$B$7)+273)^4-(W258+273)^4)</f>
        <v>0</v>
      </c>
      <c r="AF258">
        <f>U258+AE258+AC258+AD258</f>
        <v>0</v>
      </c>
      <c r="AG258">
        <f>DH258*AU258*(DC258-DB258*(1000-AU258*DE258)/(1000-AU258*DD258))/(100*CV258)</f>
        <v>0</v>
      </c>
      <c r="AH258">
        <f>1000*DH258*AU258*(DD258-DE258)/(100*CV258*(1000-AU258*DD258))</f>
        <v>0</v>
      </c>
      <c r="AI258">
        <f>(AJ258 - AK258 - DI258*1E3/(8.314*(DK258+273.15)) * AM258/DH258 * AL258) * DH258/(100*CV258) * (1000 - DE258)/1000</f>
        <v>0</v>
      </c>
      <c r="AJ258">
        <v>824.1514115301934</v>
      </c>
      <c r="AK258">
        <v>778.5401757575752</v>
      </c>
      <c r="AL258">
        <v>3.423344709572793</v>
      </c>
      <c r="AM258">
        <v>65.05149679079638</v>
      </c>
      <c r="AN258">
        <f>(AP258 - AO258 + DI258*1E3/(8.314*(DK258+273.15)) * AR258/DH258 * AQ258) * DH258/(100*CV258) * 1000/(1000 - AP258)</f>
        <v>0</v>
      </c>
      <c r="AO258">
        <v>16.78400258188452</v>
      </c>
      <c r="AP258">
        <v>23.35528484848485</v>
      </c>
      <c r="AQ258">
        <v>-7.106910659988679E-05</v>
      </c>
      <c r="AR258">
        <v>88.7385490388201</v>
      </c>
      <c r="AS258">
        <v>9</v>
      </c>
      <c r="AT258">
        <v>2</v>
      </c>
      <c r="AU258">
        <f>IF(AS258*$H$13&gt;=AW258,1.0,(AW258/(AW258-AS258*$H$13)))</f>
        <v>0</v>
      </c>
      <c r="AV258">
        <f>(AU258-1)*100</f>
        <v>0</v>
      </c>
      <c r="AW258">
        <f>MAX(0,($B$13+$C$13*DP258)/(1+$D$13*DP258)*DI258/(DK258+273)*$E$13)</f>
        <v>0</v>
      </c>
      <c r="AX258" t="s">
        <v>417</v>
      </c>
      <c r="AY258" t="s">
        <v>417</v>
      </c>
      <c r="AZ258">
        <v>0</v>
      </c>
      <c r="BA258">
        <v>0</v>
      </c>
      <c r="BB258">
        <f>1-AZ258/BA258</f>
        <v>0</v>
      </c>
      <c r="BC258">
        <v>0</v>
      </c>
      <c r="BD258" t="s">
        <v>417</v>
      </c>
      <c r="BE258" t="s">
        <v>417</v>
      </c>
      <c r="BF258">
        <v>0</v>
      </c>
      <c r="BG258">
        <v>0</v>
      </c>
      <c r="BH258">
        <f>1-BF258/BG258</f>
        <v>0</v>
      </c>
      <c r="BI258">
        <v>0.5</v>
      </c>
      <c r="BJ258">
        <f>CS258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417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f>$B$11*DQ258+$C$11*DR258+$F$11*EC258*(1-EF258)</f>
        <v>0</v>
      </c>
      <c r="CS258">
        <f>CR258*CT258</f>
        <v>0</v>
      </c>
      <c r="CT258">
        <f>($B$11*$D$9+$C$11*$D$9+$F$11*((EP258+EH258)/MAX(EP258+EH258+EQ258, 0.1)*$I$9+EQ258/MAX(EP258+EH258+EQ258, 0.1)*$J$9))/($B$11+$C$11+$F$11)</f>
        <v>0</v>
      </c>
      <c r="CU258">
        <f>($B$11*$K$9+$C$11*$K$9+$F$11*((EP258+EH258)/MAX(EP258+EH258+EQ258, 0.1)*$P$9+EQ258/MAX(EP258+EH258+EQ258, 0.1)*$Q$9))/($B$11+$C$11+$F$11)</f>
        <v>0</v>
      </c>
      <c r="CV258">
        <v>6</v>
      </c>
      <c r="CW258">
        <v>0.5</v>
      </c>
      <c r="CX258" t="s">
        <v>418</v>
      </c>
      <c r="CY258">
        <v>2</v>
      </c>
      <c r="CZ258" t="b">
        <v>1</v>
      </c>
      <c r="DA258">
        <v>1659118604.5</v>
      </c>
      <c r="DB258">
        <v>737.0625925925926</v>
      </c>
      <c r="DC258">
        <v>794.8357407407408</v>
      </c>
      <c r="DD258">
        <v>23.36627037037037</v>
      </c>
      <c r="DE258">
        <v>16.79764814814815</v>
      </c>
      <c r="DF258">
        <v>740.260888888889</v>
      </c>
      <c r="DG258">
        <v>23.44607407407407</v>
      </c>
      <c r="DH258">
        <v>500.07</v>
      </c>
      <c r="DI258">
        <v>90.68761481481482</v>
      </c>
      <c r="DJ258">
        <v>0.1000284814814815</v>
      </c>
      <c r="DK258">
        <v>27.21825925925926</v>
      </c>
      <c r="DL258">
        <v>27.16634444444444</v>
      </c>
      <c r="DM258">
        <v>999.9000000000001</v>
      </c>
      <c r="DN258">
        <v>0</v>
      </c>
      <c r="DO258">
        <v>0</v>
      </c>
      <c r="DP258">
        <v>10008.98148148148</v>
      </c>
      <c r="DQ258">
        <v>0</v>
      </c>
      <c r="DR258">
        <v>8.418433703703704</v>
      </c>
      <c r="DS258">
        <v>-57.77318518518518</v>
      </c>
      <c r="DT258">
        <v>754.6969259259259</v>
      </c>
      <c r="DU258">
        <v>808.4150000000002</v>
      </c>
      <c r="DV258">
        <v>6.568612962962963</v>
      </c>
      <c r="DW258">
        <v>794.8357407407408</v>
      </c>
      <c r="DX258">
        <v>16.79764814814815</v>
      </c>
      <c r="DY258">
        <v>2.11903037037037</v>
      </c>
      <c r="DZ258">
        <v>1.52334</v>
      </c>
      <c r="EA258">
        <v>18.36295555555556</v>
      </c>
      <c r="EB258">
        <v>13.20444444444444</v>
      </c>
      <c r="EC258">
        <v>2000.021851851851</v>
      </c>
      <c r="ED258">
        <v>0.980005222222222</v>
      </c>
      <c r="EE258">
        <v>0.01999447777777778</v>
      </c>
      <c r="EF258">
        <v>0</v>
      </c>
      <c r="EG258">
        <v>695.567777777778</v>
      </c>
      <c r="EH258">
        <v>5.00097</v>
      </c>
      <c r="EI258">
        <v>13926.52222222222</v>
      </c>
      <c r="EJ258">
        <v>16707.78148148148</v>
      </c>
      <c r="EK258">
        <v>38.75</v>
      </c>
      <c r="EL258">
        <v>39.25</v>
      </c>
      <c r="EM258">
        <v>38.66633333333333</v>
      </c>
      <c r="EN258">
        <v>39.02985185185185</v>
      </c>
      <c r="EO258">
        <v>39.37033333333333</v>
      </c>
      <c r="EP258">
        <v>1955.131851851851</v>
      </c>
      <c r="EQ258">
        <v>39.89000000000001</v>
      </c>
      <c r="ER258">
        <v>0</v>
      </c>
      <c r="ES258">
        <v>1659118611.8</v>
      </c>
      <c r="ET258">
        <v>0</v>
      </c>
      <c r="EU258">
        <v>695.55776</v>
      </c>
      <c r="EV258">
        <v>0.8263846114662737</v>
      </c>
      <c r="EW258">
        <v>5.030769218628304</v>
      </c>
      <c r="EX258">
        <v>13926.464</v>
      </c>
      <c r="EY258">
        <v>15</v>
      </c>
      <c r="EZ258">
        <v>0</v>
      </c>
      <c r="FA258" t="s">
        <v>419</v>
      </c>
      <c r="FB258">
        <v>1658962562</v>
      </c>
      <c r="FC258">
        <v>1658962559</v>
      </c>
      <c r="FD258">
        <v>0</v>
      </c>
      <c r="FE258">
        <v>0.025</v>
      </c>
      <c r="FF258">
        <v>-0.013</v>
      </c>
      <c r="FG258">
        <v>-1.97</v>
      </c>
      <c r="FH258">
        <v>-0.111</v>
      </c>
      <c r="FI258">
        <v>420</v>
      </c>
      <c r="FJ258">
        <v>18</v>
      </c>
      <c r="FK258">
        <v>0.6899999999999999</v>
      </c>
      <c r="FL258">
        <v>0.5</v>
      </c>
      <c r="FM258">
        <v>-57.67854500000001</v>
      </c>
      <c r="FN258">
        <v>-2.240057786116228</v>
      </c>
      <c r="FO258">
        <v>0.2375116365044037</v>
      </c>
      <c r="FP258">
        <v>0</v>
      </c>
      <c r="FQ258">
        <v>695.5823235294117</v>
      </c>
      <c r="FR258">
        <v>-0.0709396513776069</v>
      </c>
      <c r="FS258">
        <v>0.2489347564639839</v>
      </c>
      <c r="FT258">
        <v>1</v>
      </c>
      <c r="FU258">
        <v>6.566154</v>
      </c>
      <c r="FV258">
        <v>0.07161275797372912</v>
      </c>
      <c r="FW258">
        <v>0.008604715509533187</v>
      </c>
      <c r="FX258">
        <v>1</v>
      </c>
      <c r="FY258">
        <v>2</v>
      </c>
      <c r="FZ258">
        <v>3</v>
      </c>
      <c r="GA258" t="s">
        <v>431</v>
      </c>
      <c r="GB258">
        <v>2.98324</v>
      </c>
      <c r="GC258">
        <v>2.71569</v>
      </c>
      <c r="GD258">
        <v>0.145204</v>
      </c>
      <c r="GE258">
        <v>0.150498</v>
      </c>
      <c r="GF258">
        <v>0.105745</v>
      </c>
      <c r="GG258">
        <v>0.0821795</v>
      </c>
      <c r="GH258">
        <v>27056.6</v>
      </c>
      <c r="GI258">
        <v>27018.9</v>
      </c>
      <c r="GJ258">
        <v>29417.6</v>
      </c>
      <c r="GK258">
        <v>29413.9</v>
      </c>
      <c r="GL258">
        <v>34838.6</v>
      </c>
      <c r="GM258">
        <v>35893.6</v>
      </c>
      <c r="GN258">
        <v>41427.7</v>
      </c>
      <c r="GO258">
        <v>41913.5</v>
      </c>
      <c r="GP258">
        <v>1.92825</v>
      </c>
      <c r="GQ258">
        <v>1.90167</v>
      </c>
      <c r="GR258">
        <v>0.108816</v>
      </c>
      <c r="GS258">
        <v>0</v>
      </c>
      <c r="GT258">
        <v>25.3759</v>
      </c>
      <c r="GU258">
        <v>999.9</v>
      </c>
      <c r="GV258">
        <v>48.6</v>
      </c>
      <c r="GW258">
        <v>31.4</v>
      </c>
      <c r="GX258">
        <v>24.7352</v>
      </c>
      <c r="GY258">
        <v>63.6794</v>
      </c>
      <c r="GZ258">
        <v>33.8582</v>
      </c>
      <c r="HA258">
        <v>1</v>
      </c>
      <c r="HB258">
        <v>-0.06496440000000001</v>
      </c>
      <c r="HC258">
        <v>0.386065</v>
      </c>
      <c r="HD258">
        <v>20.3304</v>
      </c>
      <c r="HE258">
        <v>5.21639</v>
      </c>
      <c r="HF258">
        <v>12.0099</v>
      </c>
      <c r="HG258">
        <v>4.98895</v>
      </c>
      <c r="HH258">
        <v>3.28835</v>
      </c>
      <c r="HI258">
        <v>9999</v>
      </c>
      <c r="HJ258">
        <v>9999</v>
      </c>
      <c r="HK258">
        <v>9999</v>
      </c>
      <c r="HL258">
        <v>174</v>
      </c>
      <c r="HM258">
        <v>1.86783</v>
      </c>
      <c r="HN258">
        <v>1.86684</v>
      </c>
      <c r="HO258">
        <v>1.8663</v>
      </c>
      <c r="HP258">
        <v>1.86617</v>
      </c>
      <c r="HQ258">
        <v>1.86803</v>
      </c>
      <c r="HR258">
        <v>1.8705</v>
      </c>
      <c r="HS258">
        <v>1.86918</v>
      </c>
      <c r="HT258">
        <v>1.87059</v>
      </c>
      <c r="HU258">
        <v>0</v>
      </c>
      <c r="HV258">
        <v>0</v>
      </c>
      <c r="HW258">
        <v>0</v>
      </c>
      <c r="HX258">
        <v>0</v>
      </c>
      <c r="HY258" t="s">
        <v>421</v>
      </c>
      <c r="HZ258" t="s">
        <v>422</v>
      </c>
      <c r="IA258" t="s">
        <v>423</v>
      </c>
      <c r="IB258" t="s">
        <v>423</v>
      </c>
      <c r="IC258" t="s">
        <v>423</v>
      </c>
      <c r="ID258" t="s">
        <v>423</v>
      </c>
      <c r="IE258">
        <v>0</v>
      </c>
      <c r="IF258">
        <v>100</v>
      </c>
      <c r="IG258">
        <v>100</v>
      </c>
      <c r="IH258">
        <v>-3.246</v>
      </c>
      <c r="II258">
        <v>-0.08</v>
      </c>
      <c r="IJ258">
        <v>-1.577111384215205</v>
      </c>
      <c r="IK258">
        <v>-0.002609718516926934</v>
      </c>
      <c r="IL258">
        <v>7.477057286243006E-07</v>
      </c>
      <c r="IM258">
        <v>-2.446628426827821E-10</v>
      </c>
      <c r="IN258">
        <v>-0.2036813970316619</v>
      </c>
      <c r="IO258">
        <v>-0.007460779758470672</v>
      </c>
      <c r="IP258">
        <v>0.0009378809001863145</v>
      </c>
      <c r="IQ258">
        <v>-1.681860573090938E-05</v>
      </c>
      <c r="IR258">
        <v>18</v>
      </c>
      <c r="IS258">
        <v>2242</v>
      </c>
      <c r="IT258">
        <v>1</v>
      </c>
      <c r="IU258">
        <v>24</v>
      </c>
      <c r="IV258">
        <v>2600.8</v>
      </c>
      <c r="IW258">
        <v>2600.9</v>
      </c>
      <c r="IX258">
        <v>1.8042</v>
      </c>
      <c r="IY258">
        <v>2.21802</v>
      </c>
      <c r="IZ258">
        <v>1.39648</v>
      </c>
      <c r="JA258">
        <v>2.34009</v>
      </c>
      <c r="JB258">
        <v>1.49536</v>
      </c>
      <c r="JC258">
        <v>2.33765</v>
      </c>
      <c r="JD258">
        <v>38.0134</v>
      </c>
      <c r="JE258">
        <v>23.9737</v>
      </c>
      <c r="JF258">
        <v>18</v>
      </c>
      <c r="JG258">
        <v>500.052</v>
      </c>
      <c r="JH258">
        <v>439.276</v>
      </c>
      <c r="JI258">
        <v>24.9997</v>
      </c>
      <c r="JJ258">
        <v>26.5238</v>
      </c>
      <c r="JK258">
        <v>30.0002</v>
      </c>
      <c r="JL258">
        <v>26.4837</v>
      </c>
      <c r="JM258">
        <v>26.4236</v>
      </c>
      <c r="JN258">
        <v>36.1533</v>
      </c>
      <c r="JO258">
        <v>31.9555</v>
      </c>
      <c r="JP258">
        <v>55.5911</v>
      </c>
      <c r="JQ258">
        <v>25</v>
      </c>
      <c r="JR258">
        <v>841.272</v>
      </c>
      <c r="JS258">
        <v>16.7632</v>
      </c>
      <c r="JT258">
        <v>100.585</v>
      </c>
      <c r="JU258">
        <v>100.664</v>
      </c>
    </row>
    <row r="259" spans="1:281">
      <c r="A259">
        <v>243</v>
      </c>
      <c r="B259">
        <v>1659118617</v>
      </c>
      <c r="C259">
        <v>6258.900000095367</v>
      </c>
      <c r="D259" t="s">
        <v>911</v>
      </c>
      <c r="E259" t="s">
        <v>912</v>
      </c>
      <c r="F259">
        <v>5</v>
      </c>
      <c r="G259" t="s">
        <v>812</v>
      </c>
      <c r="H259" t="s">
        <v>416</v>
      </c>
      <c r="I259">
        <v>1659118609.214286</v>
      </c>
      <c r="J259">
        <f>(K259)/1000</f>
        <v>0</v>
      </c>
      <c r="K259">
        <f>IF(CZ259, AN259, AH259)</f>
        <v>0</v>
      </c>
      <c r="L259">
        <f>IF(CZ259, AI259, AG259)</f>
        <v>0</v>
      </c>
      <c r="M259">
        <f>DB259 - IF(AU259&gt;1, L259*CV259*100.0/(AW259*DP259), 0)</f>
        <v>0</v>
      </c>
      <c r="N259">
        <f>((T259-J259/2)*M259-L259)/(T259+J259/2)</f>
        <v>0</v>
      </c>
      <c r="O259">
        <f>N259*(DI259+DJ259)/1000.0</f>
        <v>0</v>
      </c>
      <c r="P259">
        <f>(DB259 - IF(AU259&gt;1, L259*CV259*100.0/(AW259*DP259), 0))*(DI259+DJ259)/1000.0</f>
        <v>0</v>
      </c>
      <c r="Q259">
        <f>2.0/((1/S259-1/R259)+SIGN(S259)*SQRT((1/S259-1/R259)*(1/S259-1/R259) + 4*CW259/((CW259+1)*(CW259+1))*(2*1/S259*1/R259-1/R259*1/R259)))</f>
        <v>0</v>
      </c>
      <c r="R259">
        <f>IF(LEFT(CX259,1)&lt;&gt;"0",IF(LEFT(CX259,1)="1",3.0,CY259),$D$5+$E$5*(DP259*DI259/($K$5*1000))+$F$5*(DP259*DI259/($K$5*1000))*MAX(MIN(CV259,$J$5),$I$5)*MAX(MIN(CV259,$J$5),$I$5)+$G$5*MAX(MIN(CV259,$J$5),$I$5)*(DP259*DI259/($K$5*1000))+$H$5*(DP259*DI259/($K$5*1000))*(DP259*DI259/($K$5*1000)))</f>
        <v>0</v>
      </c>
      <c r="S259">
        <f>J259*(1000-(1000*0.61365*exp(17.502*W259/(240.97+W259))/(DI259+DJ259)+DD259)/2)/(1000*0.61365*exp(17.502*W259/(240.97+W259))/(DI259+DJ259)-DD259)</f>
        <v>0</v>
      </c>
      <c r="T259">
        <f>1/((CW259+1)/(Q259/1.6)+1/(R259/1.37)) + CW259/((CW259+1)/(Q259/1.6) + CW259/(R259/1.37))</f>
        <v>0</v>
      </c>
      <c r="U259">
        <f>(CR259*CU259)</f>
        <v>0</v>
      </c>
      <c r="V259">
        <f>(DK259+(U259+2*0.95*5.67E-8*(((DK259+$B$7)+273)^4-(DK259+273)^4)-44100*J259)/(1.84*29.3*R259+8*0.95*5.67E-8*(DK259+273)^3))</f>
        <v>0</v>
      </c>
      <c r="W259">
        <f>($C$7*DL259+$D$7*DM259+$E$7*V259)</f>
        <v>0</v>
      </c>
      <c r="X259">
        <f>0.61365*exp(17.502*W259/(240.97+W259))</f>
        <v>0</v>
      </c>
      <c r="Y259">
        <f>(Z259/AA259*100)</f>
        <v>0</v>
      </c>
      <c r="Z259">
        <f>DD259*(DI259+DJ259)/1000</f>
        <v>0</v>
      </c>
      <c r="AA259">
        <f>0.61365*exp(17.502*DK259/(240.97+DK259))</f>
        <v>0</v>
      </c>
      <c r="AB259">
        <f>(X259-DD259*(DI259+DJ259)/1000)</f>
        <v>0</v>
      </c>
      <c r="AC259">
        <f>(-J259*44100)</f>
        <v>0</v>
      </c>
      <c r="AD259">
        <f>2*29.3*R259*0.92*(DK259-W259)</f>
        <v>0</v>
      </c>
      <c r="AE259">
        <f>2*0.95*5.67E-8*(((DK259+$B$7)+273)^4-(W259+273)^4)</f>
        <v>0</v>
      </c>
      <c r="AF259">
        <f>U259+AE259+AC259+AD259</f>
        <v>0</v>
      </c>
      <c r="AG259">
        <f>DH259*AU259*(DC259-DB259*(1000-AU259*DE259)/(1000-AU259*DD259))/(100*CV259)</f>
        <v>0</v>
      </c>
      <c r="AH259">
        <f>1000*DH259*AU259*(DD259-DE259)/(100*CV259*(1000-AU259*DD259))</f>
        <v>0</v>
      </c>
      <c r="AI259">
        <f>(AJ259 - AK259 - DI259*1E3/(8.314*(DK259+273.15)) * AM259/DH259 * AL259) * DH259/(100*CV259) * (1000 - DE259)/1000</f>
        <v>0</v>
      </c>
      <c r="AJ259">
        <v>841.2542781872215</v>
      </c>
      <c r="AK259">
        <v>795.5365393939393</v>
      </c>
      <c r="AL259">
        <v>3.398158253035579</v>
      </c>
      <c r="AM259">
        <v>65.05149679079638</v>
      </c>
      <c r="AN259">
        <f>(AP259 - AO259 + DI259*1E3/(8.314*(DK259+273.15)) * AR259/DH259 * AQ259) * DH259/(100*CV259) * 1000/(1000 - AP259)</f>
        <v>0</v>
      </c>
      <c r="AO259">
        <v>16.76755825487928</v>
      </c>
      <c r="AP259">
        <v>23.34383030303029</v>
      </c>
      <c r="AQ259">
        <v>-0.0001205477886290932</v>
      </c>
      <c r="AR259">
        <v>88.7385490388201</v>
      </c>
      <c r="AS259">
        <v>9</v>
      </c>
      <c r="AT259">
        <v>2</v>
      </c>
      <c r="AU259">
        <f>IF(AS259*$H$13&gt;=AW259,1.0,(AW259/(AW259-AS259*$H$13)))</f>
        <v>0</v>
      </c>
      <c r="AV259">
        <f>(AU259-1)*100</f>
        <v>0</v>
      </c>
      <c r="AW259">
        <f>MAX(0,($B$13+$C$13*DP259)/(1+$D$13*DP259)*DI259/(DK259+273)*$E$13)</f>
        <v>0</v>
      </c>
      <c r="AX259" t="s">
        <v>417</v>
      </c>
      <c r="AY259" t="s">
        <v>417</v>
      </c>
      <c r="AZ259">
        <v>0</v>
      </c>
      <c r="BA259">
        <v>0</v>
      </c>
      <c r="BB259">
        <f>1-AZ259/BA259</f>
        <v>0</v>
      </c>
      <c r="BC259">
        <v>0</v>
      </c>
      <c r="BD259" t="s">
        <v>417</v>
      </c>
      <c r="BE259" t="s">
        <v>417</v>
      </c>
      <c r="BF259">
        <v>0</v>
      </c>
      <c r="BG259">
        <v>0</v>
      </c>
      <c r="BH259">
        <f>1-BF259/BG259</f>
        <v>0</v>
      </c>
      <c r="BI259">
        <v>0.5</v>
      </c>
      <c r="BJ259">
        <f>CS259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417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f>$B$11*DQ259+$C$11*DR259+$F$11*EC259*(1-EF259)</f>
        <v>0</v>
      </c>
      <c r="CS259">
        <f>CR259*CT259</f>
        <v>0</v>
      </c>
      <c r="CT259">
        <f>($B$11*$D$9+$C$11*$D$9+$F$11*((EP259+EH259)/MAX(EP259+EH259+EQ259, 0.1)*$I$9+EQ259/MAX(EP259+EH259+EQ259, 0.1)*$J$9))/($B$11+$C$11+$F$11)</f>
        <v>0</v>
      </c>
      <c r="CU259">
        <f>($B$11*$K$9+$C$11*$K$9+$F$11*((EP259+EH259)/MAX(EP259+EH259+EQ259, 0.1)*$P$9+EQ259/MAX(EP259+EH259+EQ259, 0.1)*$Q$9))/($B$11+$C$11+$F$11)</f>
        <v>0</v>
      </c>
      <c r="CV259">
        <v>6</v>
      </c>
      <c r="CW259">
        <v>0.5</v>
      </c>
      <c r="CX259" t="s">
        <v>418</v>
      </c>
      <c r="CY259">
        <v>2</v>
      </c>
      <c r="CZ259" t="b">
        <v>1</v>
      </c>
      <c r="DA259">
        <v>1659118609.214286</v>
      </c>
      <c r="DB259">
        <v>752.7192142857141</v>
      </c>
      <c r="DC259">
        <v>810.6736428571428</v>
      </c>
      <c r="DD259">
        <v>23.35799285714285</v>
      </c>
      <c r="DE259">
        <v>16.781275</v>
      </c>
      <c r="DF259">
        <v>755.9474642857142</v>
      </c>
      <c r="DG259">
        <v>23.437875</v>
      </c>
      <c r="DH259">
        <v>500.0592142857143</v>
      </c>
      <c r="DI259">
        <v>90.68779642857143</v>
      </c>
      <c r="DJ259">
        <v>0.10001</v>
      </c>
      <c r="DK259">
        <v>27.21643571428572</v>
      </c>
      <c r="DL259">
        <v>27.16323928571429</v>
      </c>
      <c r="DM259">
        <v>999.9000000000002</v>
      </c>
      <c r="DN259">
        <v>0</v>
      </c>
      <c r="DO259">
        <v>0</v>
      </c>
      <c r="DP259">
        <v>10004.54928571429</v>
      </c>
      <c r="DQ259">
        <v>0</v>
      </c>
      <c r="DR259">
        <v>8.416377857142857</v>
      </c>
      <c r="DS259">
        <v>-57.9543607142857</v>
      </c>
      <c r="DT259">
        <v>770.7216428571427</v>
      </c>
      <c r="DU259">
        <v>824.5097142857142</v>
      </c>
      <c r="DV259">
        <v>6.576713214285713</v>
      </c>
      <c r="DW259">
        <v>810.6736428571428</v>
      </c>
      <c r="DX259">
        <v>16.781275</v>
      </c>
      <c r="DY259">
        <v>2.118284642857143</v>
      </c>
      <c r="DZ259">
        <v>1.521858571428572</v>
      </c>
      <c r="EA259">
        <v>18.35734642857143</v>
      </c>
      <c r="EB259">
        <v>13.189525</v>
      </c>
      <c r="EC259">
        <v>2000.025714285714</v>
      </c>
      <c r="ED259">
        <v>0.980005214285714</v>
      </c>
      <c r="EE259">
        <v>0.01999448571428572</v>
      </c>
      <c r="EF259">
        <v>0</v>
      </c>
      <c r="EG259">
        <v>695.5848928571428</v>
      </c>
      <c r="EH259">
        <v>5.00097</v>
      </c>
      <c r="EI259">
        <v>13926.83571428571</v>
      </c>
      <c r="EJ259">
        <v>16707.82142857142</v>
      </c>
      <c r="EK259">
        <v>38.75</v>
      </c>
      <c r="EL259">
        <v>39.25</v>
      </c>
      <c r="EM259">
        <v>38.66264285714285</v>
      </c>
      <c r="EN259">
        <v>39.0155</v>
      </c>
      <c r="EO259">
        <v>39.3705</v>
      </c>
      <c r="EP259">
        <v>1955.135714285714</v>
      </c>
      <c r="EQ259">
        <v>39.89000000000001</v>
      </c>
      <c r="ER259">
        <v>0</v>
      </c>
      <c r="ES259">
        <v>1659118617.2</v>
      </c>
      <c r="ET259">
        <v>0</v>
      </c>
      <c r="EU259">
        <v>695.6144615384617</v>
      </c>
      <c r="EV259">
        <v>0.6471111014420683</v>
      </c>
      <c r="EW259">
        <v>1.470085458089242</v>
      </c>
      <c r="EX259">
        <v>13926.77692307692</v>
      </c>
      <c r="EY259">
        <v>15</v>
      </c>
      <c r="EZ259">
        <v>0</v>
      </c>
      <c r="FA259" t="s">
        <v>419</v>
      </c>
      <c r="FB259">
        <v>1658962562</v>
      </c>
      <c r="FC259">
        <v>1658962559</v>
      </c>
      <c r="FD259">
        <v>0</v>
      </c>
      <c r="FE259">
        <v>0.025</v>
      </c>
      <c r="FF259">
        <v>-0.013</v>
      </c>
      <c r="FG259">
        <v>-1.97</v>
      </c>
      <c r="FH259">
        <v>-0.111</v>
      </c>
      <c r="FI259">
        <v>420</v>
      </c>
      <c r="FJ259">
        <v>18</v>
      </c>
      <c r="FK259">
        <v>0.6899999999999999</v>
      </c>
      <c r="FL259">
        <v>0.5</v>
      </c>
      <c r="FM259">
        <v>-57.8326707317073</v>
      </c>
      <c r="FN259">
        <v>-2.079505923344974</v>
      </c>
      <c r="FO259">
        <v>0.2230672339244024</v>
      </c>
      <c r="FP259">
        <v>0</v>
      </c>
      <c r="FQ259">
        <v>695.582911764706</v>
      </c>
      <c r="FR259">
        <v>0.4021237541442733</v>
      </c>
      <c r="FS259">
        <v>0.2386388321596742</v>
      </c>
      <c r="FT259">
        <v>1</v>
      </c>
      <c r="FU259">
        <v>6.570826829268292</v>
      </c>
      <c r="FV259">
        <v>0.08883198606272273</v>
      </c>
      <c r="FW259">
        <v>0.00992658156939125</v>
      </c>
      <c r="FX259">
        <v>1</v>
      </c>
      <c r="FY259">
        <v>2</v>
      </c>
      <c r="FZ259">
        <v>3</v>
      </c>
      <c r="GA259" t="s">
        <v>431</v>
      </c>
      <c r="GB259">
        <v>2.98312</v>
      </c>
      <c r="GC259">
        <v>2.71555</v>
      </c>
      <c r="GD259">
        <v>0.147318</v>
      </c>
      <c r="GE259">
        <v>0.152546</v>
      </c>
      <c r="GF259">
        <v>0.105711</v>
      </c>
      <c r="GG259">
        <v>0.0821041</v>
      </c>
      <c r="GH259">
        <v>26989.6</v>
      </c>
      <c r="GI259">
        <v>26953.6</v>
      </c>
      <c r="GJ259">
        <v>29417.5</v>
      </c>
      <c r="GK259">
        <v>29413.8</v>
      </c>
      <c r="GL259">
        <v>34839.9</v>
      </c>
      <c r="GM259">
        <v>35896.5</v>
      </c>
      <c r="GN259">
        <v>41427.6</v>
      </c>
      <c r="GO259">
        <v>41913.3</v>
      </c>
      <c r="GP259">
        <v>1.9281</v>
      </c>
      <c r="GQ259">
        <v>1.90155</v>
      </c>
      <c r="GR259">
        <v>0.108965</v>
      </c>
      <c r="GS259">
        <v>0</v>
      </c>
      <c r="GT259">
        <v>25.3759</v>
      </c>
      <c r="GU259">
        <v>999.9</v>
      </c>
      <c r="GV259">
        <v>48.5</v>
      </c>
      <c r="GW259">
        <v>31.4</v>
      </c>
      <c r="GX259">
        <v>24.6839</v>
      </c>
      <c r="GY259">
        <v>63.6894</v>
      </c>
      <c r="GZ259">
        <v>34.1466</v>
      </c>
      <c r="HA259">
        <v>1</v>
      </c>
      <c r="HB259">
        <v>-0.06482980000000001</v>
      </c>
      <c r="HC259">
        <v>0.385046</v>
      </c>
      <c r="HD259">
        <v>20.3303</v>
      </c>
      <c r="HE259">
        <v>5.21699</v>
      </c>
      <c r="HF259">
        <v>12.0099</v>
      </c>
      <c r="HG259">
        <v>4.98895</v>
      </c>
      <c r="HH259">
        <v>3.28842</v>
      </c>
      <c r="HI259">
        <v>9999</v>
      </c>
      <c r="HJ259">
        <v>9999</v>
      </c>
      <c r="HK259">
        <v>9999</v>
      </c>
      <c r="HL259">
        <v>174</v>
      </c>
      <c r="HM259">
        <v>1.86783</v>
      </c>
      <c r="HN259">
        <v>1.86685</v>
      </c>
      <c r="HO259">
        <v>1.8663</v>
      </c>
      <c r="HP259">
        <v>1.86618</v>
      </c>
      <c r="HQ259">
        <v>1.86803</v>
      </c>
      <c r="HR259">
        <v>1.87046</v>
      </c>
      <c r="HS259">
        <v>1.86915</v>
      </c>
      <c r="HT259">
        <v>1.87059</v>
      </c>
      <c r="HU259">
        <v>0</v>
      </c>
      <c r="HV259">
        <v>0</v>
      </c>
      <c r="HW259">
        <v>0</v>
      </c>
      <c r="HX259">
        <v>0</v>
      </c>
      <c r="HY259" t="s">
        <v>421</v>
      </c>
      <c r="HZ259" t="s">
        <v>422</v>
      </c>
      <c r="IA259" t="s">
        <v>423</v>
      </c>
      <c r="IB259" t="s">
        <v>423</v>
      </c>
      <c r="IC259" t="s">
        <v>423</v>
      </c>
      <c r="ID259" t="s">
        <v>423</v>
      </c>
      <c r="IE259">
        <v>0</v>
      </c>
      <c r="IF259">
        <v>100</v>
      </c>
      <c r="IG259">
        <v>100</v>
      </c>
      <c r="IH259">
        <v>-3.277</v>
      </c>
      <c r="II259">
        <v>-0.08</v>
      </c>
      <c r="IJ259">
        <v>-1.577111384215205</v>
      </c>
      <c r="IK259">
        <v>-0.002609718516926934</v>
      </c>
      <c r="IL259">
        <v>7.477057286243006E-07</v>
      </c>
      <c r="IM259">
        <v>-2.446628426827821E-10</v>
      </c>
      <c r="IN259">
        <v>-0.2036813970316619</v>
      </c>
      <c r="IO259">
        <v>-0.007460779758470672</v>
      </c>
      <c r="IP259">
        <v>0.0009378809001863145</v>
      </c>
      <c r="IQ259">
        <v>-1.681860573090938E-05</v>
      </c>
      <c r="IR259">
        <v>18</v>
      </c>
      <c r="IS259">
        <v>2242</v>
      </c>
      <c r="IT259">
        <v>1</v>
      </c>
      <c r="IU259">
        <v>24</v>
      </c>
      <c r="IV259">
        <v>2600.9</v>
      </c>
      <c r="IW259">
        <v>2601</v>
      </c>
      <c r="IX259">
        <v>1.83105</v>
      </c>
      <c r="IY259">
        <v>2.21802</v>
      </c>
      <c r="IZ259">
        <v>1.39648</v>
      </c>
      <c r="JA259">
        <v>2.34009</v>
      </c>
      <c r="JB259">
        <v>1.49536</v>
      </c>
      <c r="JC259">
        <v>2.32178</v>
      </c>
      <c r="JD259">
        <v>38.0134</v>
      </c>
      <c r="JE259">
        <v>23.9737</v>
      </c>
      <c r="JF259">
        <v>18</v>
      </c>
      <c r="JG259">
        <v>499.961</v>
      </c>
      <c r="JH259">
        <v>439.2</v>
      </c>
      <c r="JI259">
        <v>24.9997</v>
      </c>
      <c r="JJ259">
        <v>26.5249</v>
      </c>
      <c r="JK259">
        <v>30.0002</v>
      </c>
      <c r="JL259">
        <v>26.4843</v>
      </c>
      <c r="JM259">
        <v>26.4236</v>
      </c>
      <c r="JN259">
        <v>36.6922</v>
      </c>
      <c r="JO259">
        <v>31.9555</v>
      </c>
      <c r="JP259">
        <v>55.5911</v>
      </c>
      <c r="JQ259">
        <v>25</v>
      </c>
      <c r="JR259">
        <v>854.647</v>
      </c>
      <c r="JS259">
        <v>16.7654</v>
      </c>
      <c r="JT259">
        <v>100.585</v>
      </c>
      <c r="JU259">
        <v>100.663</v>
      </c>
    </row>
    <row r="260" spans="1:281">
      <c r="A260">
        <v>244</v>
      </c>
      <c r="B260">
        <v>1659118622</v>
      </c>
      <c r="C260">
        <v>6263.900000095367</v>
      </c>
      <c r="D260" t="s">
        <v>913</v>
      </c>
      <c r="E260" t="s">
        <v>914</v>
      </c>
      <c r="F260">
        <v>5</v>
      </c>
      <c r="G260" t="s">
        <v>812</v>
      </c>
      <c r="H260" t="s">
        <v>416</v>
      </c>
      <c r="I260">
        <v>1659118614.5</v>
      </c>
      <c r="J260">
        <f>(K260)/1000</f>
        <v>0</v>
      </c>
      <c r="K260">
        <f>IF(CZ260, AN260, AH260)</f>
        <v>0</v>
      </c>
      <c r="L260">
        <f>IF(CZ260, AI260, AG260)</f>
        <v>0</v>
      </c>
      <c r="M260">
        <f>DB260 - IF(AU260&gt;1, L260*CV260*100.0/(AW260*DP260), 0)</f>
        <v>0</v>
      </c>
      <c r="N260">
        <f>((T260-J260/2)*M260-L260)/(T260+J260/2)</f>
        <v>0</v>
      </c>
      <c r="O260">
        <f>N260*(DI260+DJ260)/1000.0</f>
        <v>0</v>
      </c>
      <c r="P260">
        <f>(DB260 - IF(AU260&gt;1, L260*CV260*100.0/(AW260*DP260), 0))*(DI260+DJ260)/1000.0</f>
        <v>0</v>
      </c>
      <c r="Q260">
        <f>2.0/((1/S260-1/R260)+SIGN(S260)*SQRT((1/S260-1/R260)*(1/S260-1/R260) + 4*CW260/((CW260+1)*(CW260+1))*(2*1/S260*1/R260-1/R260*1/R260)))</f>
        <v>0</v>
      </c>
      <c r="R260">
        <f>IF(LEFT(CX260,1)&lt;&gt;"0",IF(LEFT(CX260,1)="1",3.0,CY260),$D$5+$E$5*(DP260*DI260/($K$5*1000))+$F$5*(DP260*DI260/($K$5*1000))*MAX(MIN(CV260,$J$5),$I$5)*MAX(MIN(CV260,$J$5),$I$5)+$G$5*MAX(MIN(CV260,$J$5),$I$5)*(DP260*DI260/($K$5*1000))+$H$5*(DP260*DI260/($K$5*1000))*(DP260*DI260/($K$5*1000)))</f>
        <v>0</v>
      </c>
      <c r="S260">
        <f>J260*(1000-(1000*0.61365*exp(17.502*W260/(240.97+W260))/(DI260+DJ260)+DD260)/2)/(1000*0.61365*exp(17.502*W260/(240.97+W260))/(DI260+DJ260)-DD260)</f>
        <v>0</v>
      </c>
      <c r="T260">
        <f>1/((CW260+1)/(Q260/1.6)+1/(R260/1.37)) + CW260/((CW260+1)/(Q260/1.6) + CW260/(R260/1.37))</f>
        <v>0</v>
      </c>
      <c r="U260">
        <f>(CR260*CU260)</f>
        <v>0</v>
      </c>
      <c r="V260">
        <f>(DK260+(U260+2*0.95*5.67E-8*(((DK260+$B$7)+273)^4-(DK260+273)^4)-44100*J260)/(1.84*29.3*R260+8*0.95*5.67E-8*(DK260+273)^3))</f>
        <v>0</v>
      </c>
      <c r="W260">
        <f>($C$7*DL260+$D$7*DM260+$E$7*V260)</f>
        <v>0</v>
      </c>
      <c r="X260">
        <f>0.61365*exp(17.502*W260/(240.97+W260))</f>
        <v>0</v>
      </c>
      <c r="Y260">
        <f>(Z260/AA260*100)</f>
        <v>0</v>
      </c>
      <c r="Z260">
        <f>DD260*(DI260+DJ260)/1000</f>
        <v>0</v>
      </c>
      <c r="AA260">
        <f>0.61365*exp(17.502*DK260/(240.97+DK260))</f>
        <v>0</v>
      </c>
      <c r="AB260">
        <f>(X260-DD260*(DI260+DJ260)/1000)</f>
        <v>0</v>
      </c>
      <c r="AC260">
        <f>(-J260*44100)</f>
        <v>0</v>
      </c>
      <c r="AD260">
        <f>2*29.3*R260*0.92*(DK260-W260)</f>
        <v>0</v>
      </c>
      <c r="AE260">
        <f>2*0.95*5.67E-8*(((DK260+$B$7)+273)^4-(W260+273)^4)</f>
        <v>0</v>
      </c>
      <c r="AF260">
        <f>U260+AE260+AC260+AD260</f>
        <v>0</v>
      </c>
      <c r="AG260">
        <f>DH260*AU260*(DC260-DB260*(1000-AU260*DE260)/(1000-AU260*DD260))/(100*CV260)</f>
        <v>0</v>
      </c>
      <c r="AH260">
        <f>1000*DH260*AU260*(DD260-DE260)/(100*CV260*(1000-AU260*DD260))</f>
        <v>0</v>
      </c>
      <c r="AI260">
        <f>(AJ260 - AK260 - DI260*1E3/(8.314*(DK260+273.15)) * AM260/DH260 * AL260) * DH260/(100*CV260) * (1000 - DE260)/1000</f>
        <v>0</v>
      </c>
      <c r="AJ260">
        <v>858.3020478427928</v>
      </c>
      <c r="AK260">
        <v>812.616703030303</v>
      </c>
      <c r="AL260">
        <v>3.410810338496987</v>
      </c>
      <c r="AM260">
        <v>65.05149679079638</v>
      </c>
      <c r="AN260">
        <f>(AP260 - AO260 + DI260*1E3/(8.314*(DK260+273.15)) * AR260/DH260 * AQ260) * DH260/(100*CV260) * 1000/(1000 - AP260)</f>
        <v>0</v>
      </c>
      <c r="AO260">
        <v>16.75857550541501</v>
      </c>
      <c r="AP260">
        <v>23.33936303030303</v>
      </c>
      <c r="AQ260">
        <v>-5.148731824270761E-05</v>
      </c>
      <c r="AR260">
        <v>88.7385490388201</v>
      </c>
      <c r="AS260">
        <v>9</v>
      </c>
      <c r="AT260">
        <v>2</v>
      </c>
      <c r="AU260">
        <f>IF(AS260*$H$13&gt;=AW260,1.0,(AW260/(AW260-AS260*$H$13)))</f>
        <v>0</v>
      </c>
      <c r="AV260">
        <f>(AU260-1)*100</f>
        <v>0</v>
      </c>
      <c r="AW260">
        <f>MAX(0,($B$13+$C$13*DP260)/(1+$D$13*DP260)*DI260/(DK260+273)*$E$13)</f>
        <v>0</v>
      </c>
      <c r="AX260" t="s">
        <v>417</v>
      </c>
      <c r="AY260" t="s">
        <v>417</v>
      </c>
      <c r="AZ260">
        <v>0</v>
      </c>
      <c r="BA260">
        <v>0</v>
      </c>
      <c r="BB260">
        <f>1-AZ260/BA260</f>
        <v>0</v>
      </c>
      <c r="BC260">
        <v>0</v>
      </c>
      <c r="BD260" t="s">
        <v>417</v>
      </c>
      <c r="BE260" t="s">
        <v>417</v>
      </c>
      <c r="BF260">
        <v>0</v>
      </c>
      <c r="BG260">
        <v>0</v>
      </c>
      <c r="BH260">
        <f>1-BF260/BG260</f>
        <v>0</v>
      </c>
      <c r="BI260">
        <v>0.5</v>
      </c>
      <c r="BJ260">
        <f>CS260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417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f>$B$11*DQ260+$C$11*DR260+$F$11*EC260*(1-EF260)</f>
        <v>0</v>
      </c>
      <c r="CS260">
        <f>CR260*CT260</f>
        <v>0</v>
      </c>
      <c r="CT260">
        <f>($B$11*$D$9+$C$11*$D$9+$F$11*((EP260+EH260)/MAX(EP260+EH260+EQ260, 0.1)*$I$9+EQ260/MAX(EP260+EH260+EQ260, 0.1)*$J$9))/($B$11+$C$11+$F$11)</f>
        <v>0</v>
      </c>
      <c r="CU260">
        <f>($B$11*$K$9+$C$11*$K$9+$F$11*((EP260+EH260)/MAX(EP260+EH260+EQ260, 0.1)*$P$9+EQ260/MAX(EP260+EH260+EQ260, 0.1)*$Q$9))/($B$11+$C$11+$F$11)</f>
        <v>0</v>
      </c>
      <c r="CV260">
        <v>6</v>
      </c>
      <c r="CW260">
        <v>0.5</v>
      </c>
      <c r="CX260" t="s">
        <v>418</v>
      </c>
      <c r="CY260">
        <v>2</v>
      </c>
      <c r="CZ260" t="b">
        <v>1</v>
      </c>
      <c r="DA260">
        <v>1659118614.5</v>
      </c>
      <c r="DB260">
        <v>770.3221111111111</v>
      </c>
      <c r="DC260">
        <v>828.4247037037037</v>
      </c>
      <c r="DD260">
        <v>23.3490037037037</v>
      </c>
      <c r="DE260">
        <v>16.76931111111111</v>
      </c>
      <c r="DF260">
        <v>773.5838518518518</v>
      </c>
      <c r="DG260">
        <v>23.42895925925925</v>
      </c>
      <c r="DH260">
        <v>500.0484444444444</v>
      </c>
      <c r="DI260">
        <v>90.68791481481482</v>
      </c>
      <c r="DJ260">
        <v>0.09997474444444444</v>
      </c>
      <c r="DK260">
        <v>27.21388888888889</v>
      </c>
      <c r="DL260">
        <v>27.15982962962963</v>
      </c>
      <c r="DM260">
        <v>999.9000000000001</v>
      </c>
      <c r="DN260">
        <v>0</v>
      </c>
      <c r="DO260">
        <v>0</v>
      </c>
      <c r="DP260">
        <v>10007.98740740741</v>
      </c>
      <c r="DQ260">
        <v>0</v>
      </c>
      <c r="DR260">
        <v>8.415727037037037</v>
      </c>
      <c r="DS260">
        <v>-58.10254074074074</v>
      </c>
      <c r="DT260">
        <v>788.7382962962962</v>
      </c>
      <c r="DU260">
        <v>842.5535555555554</v>
      </c>
      <c r="DV260">
        <v>6.579682592592593</v>
      </c>
      <c r="DW260">
        <v>828.4247037037037</v>
      </c>
      <c r="DX260">
        <v>16.76931111111111</v>
      </c>
      <c r="DY260">
        <v>2.117472222222222</v>
      </c>
      <c r="DZ260">
        <v>1.520774814814815</v>
      </c>
      <c r="EA260">
        <v>18.35122592592592</v>
      </c>
      <c r="EB260">
        <v>13.17862592592593</v>
      </c>
      <c r="EC260">
        <v>2000.000740740741</v>
      </c>
      <c r="ED260">
        <v>0.9800049999999998</v>
      </c>
      <c r="EE260">
        <v>0.0199947</v>
      </c>
      <c r="EF260">
        <v>0</v>
      </c>
      <c r="EG260">
        <v>695.7170370370369</v>
      </c>
      <c r="EH260">
        <v>5.00097</v>
      </c>
      <c r="EI260">
        <v>13926.74814814815</v>
      </c>
      <c r="EJ260">
        <v>16707.61111111111</v>
      </c>
      <c r="EK260">
        <v>38.75</v>
      </c>
      <c r="EL260">
        <v>39.25</v>
      </c>
      <c r="EM260">
        <v>38.64566666666666</v>
      </c>
      <c r="EN260">
        <v>39.01377777777778</v>
      </c>
      <c r="EO260">
        <v>39.375</v>
      </c>
      <c r="EP260">
        <v>1955.11074074074</v>
      </c>
      <c r="EQ260">
        <v>39.89000000000001</v>
      </c>
      <c r="ER260">
        <v>0</v>
      </c>
      <c r="ES260">
        <v>1659118622</v>
      </c>
      <c r="ET260">
        <v>0</v>
      </c>
      <c r="EU260">
        <v>695.7072307692307</v>
      </c>
      <c r="EV260">
        <v>-0.2480000109858171</v>
      </c>
      <c r="EW260">
        <v>1.39487180032698</v>
      </c>
      <c r="EX260">
        <v>13926.76923076923</v>
      </c>
      <c r="EY260">
        <v>15</v>
      </c>
      <c r="EZ260">
        <v>0</v>
      </c>
      <c r="FA260" t="s">
        <v>419</v>
      </c>
      <c r="FB260">
        <v>1658962562</v>
      </c>
      <c r="FC260">
        <v>1658962559</v>
      </c>
      <c r="FD260">
        <v>0</v>
      </c>
      <c r="FE260">
        <v>0.025</v>
      </c>
      <c r="FF260">
        <v>-0.013</v>
      </c>
      <c r="FG260">
        <v>-1.97</v>
      </c>
      <c r="FH260">
        <v>-0.111</v>
      </c>
      <c r="FI260">
        <v>420</v>
      </c>
      <c r="FJ260">
        <v>18</v>
      </c>
      <c r="FK260">
        <v>0.6899999999999999</v>
      </c>
      <c r="FL260">
        <v>0.5</v>
      </c>
      <c r="FM260">
        <v>-58.02123750000001</v>
      </c>
      <c r="FN260">
        <v>-1.773270168855438</v>
      </c>
      <c r="FO260">
        <v>0.1846528657880781</v>
      </c>
      <c r="FP260">
        <v>0</v>
      </c>
      <c r="FQ260">
        <v>695.6349705882352</v>
      </c>
      <c r="FR260">
        <v>0.9194346772925618</v>
      </c>
      <c r="FS260">
        <v>0.2488540187828264</v>
      </c>
      <c r="FT260">
        <v>1</v>
      </c>
      <c r="FU260">
        <v>6.578117000000001</v>
      </c>
      <c r="FV260">
        <v>0.04142859287052959</v>
      </c>
      <c r="FW260">
        <v>0.005600826813962391</v>
      </c>
      <c r="FX260">
        <v>1</v>
      </c>
      <c r="FY260">
        <v>2</v>
      </c>
      <c r="FZ260">
        <v>3</v>
      </c>
      <c r="GA260" t="s">
        <v>431</v>
      </c>
      <c r="GB260">
        <v>2.9832</v>
      </c>
      <c r="GC260">
        <v>2.71587</v>
      </c>
      <c r="GD260">
        <v>0.149405</v>
      </c>
      <c r="GE260">
        <v>0.154536</v>
      </c>
      <c r="GF260">
        <v>0.105694</v>
      </c>
      <c r="GG260">
        <v>0.0821064</v>
      </c>
      <c r="GH260">
        <v>26923.2</v>
      </c>
      <c r="GI260">
        <v>26890.2</v>
      </c>
      <c r="GJ260">
        <v>29417.2</v>
      </c>
      <c r="GK260">
        <v>29413.6</v>
      </c>
      <c r="GL260">
        <v>34840.3</v>
      </c>
      <c r="GM260">
        <v>35896.3</v>
      </c>
      <c r="GN260">
        <v>41427.2</v>
      </c>
      <c r="GO260">
        <v>41913.2</v>
      </c>
      <c r="GP260">
        <v>1.92817</v>
      </c>
      <c r="GQ260">
        <v>1.90167</v>
      </c>
      <c r="GR260">
        <v>0.108518</v>
      </c>
      <c r="GS260">
        <v>0</v>
      </c>
      <c r="GT260">
        <v>25.3759</v>
      </c>
      <c r="GU260">
        <v>999.9</v>
      </c>
      <c r="GV260">
        <v>48.5</v>
      </c>
      <c r="GW260">
        <v>31.4</v>
      </c>
      <c r="GX260">
        <v>24.6847</v>
      </c>
      <c r="GY260">
        <v>63.7294</v>
      </c>
      <c r="GZ260">
        <v>34.2949</v>
      </c>
      <c r="HA260">
        <v>1</v>
      </c>
      <c r="HB260">
        <v>-0.06461890000000001</v>
      </c>
      <c r="HC260">
        <v>0.383505</v>
      </c>
      <c r="HD260">
        <v>20.3302</v>
      </c>
      <c r="HE260">
        <v>5.21759</v>
      </c>
      <c r="HF260">
        <v>12.0099</v>
      </c>
      <c r="HG260">
        <v>4.98915</v>
      </c>
      <c r="HH260">
        <v>3.28842</v>
      </c>
      <c r="HI260">
        <v>9999</v>
      </c>
      <c r="HJ260">
        <v>9999</v>
      </c>
      <c r="HK260">
        <v>9999</v>
      </c>
      <c r="HL260">
        <v>174</v>
      </c>
      <c r="HM260">
        <v>1.86783</v>
      </c>
      <c r="HN260">
        <v>1.86683</v>
      </c>
      <c r="HO260">
        <v>1.8663</v>
      </c>
      <c r="HP260">
        <v>1.86618</v>
      </c>
      <c r="HQ260">
        <v>1.868</v>
      </c>
      <c r="HR260">
        <v>1.87048</v>
      </c>
      <c r="HS260">
        <v>1.86917</v>
      </c>
      <c r="HT260">
        <v>1.87057</v>
      </c>
      <c r="HU260">
        <v>0</v>
      </c>
      <c r="HV260">
        <v>0</v>
      </c>
      <c r="HW260">
        <v>0</v>
      </c>
      <c r="HX260">
        <v>0</v>
      </c>
      <c r="HY260" t="s">
        <v>421</v>
      </c>
      <c r="HZ260" t="s">
        <v>422</v>
      </c>
      <c r="IA260" t="s">
        <v>423</v>
      </c>
      <c r="IB260" t="s">
        <v>423</v>
      </c>
      <c r="IC260" t="s">
        <v>423</v>
      </c>
      <c r="ID260" t="s">
        <v>423</v>
      </c>
      <c r="IE260">
        <v>0</v>
      </c>
      <c r="IF260">
        <v>100</v>
      </c>
      <c r="IG260">
        <v>100</v>
      </c>
      <c r="IH260">
        <v>-3.309</v>
      </c>
      <c r="II260">
        <v>-0.0801</v>
      </c>
      <c r="IJ260">
        <v>-1.577111384215205</v>
      </c>
      <c r="IK260">
        <v>-0.002609718516926934</v>
      </c>
      <c r="IL260">
        <v>7.477057286243006E-07</v>
      </c>
      <c r="IM260">
        <v>-2.446628426827821E-10</v>
      </c>
      <c r="IN260">
        <v>-0.2036813970316619</v>
      </c>
      <c r="IO260">
        <v>-0.007460779758470672</v>
      </c>
      <c r="IP260">
        <v>0.0009378809001863145</v>
      </c>
      <c r="IQ260">
        <v>-1.681860573090938E-05</v>
      </c>
      <c r="IR260">
        <v>18</v>
      </c>
      <c r="IS260">
        <v>2242</v>
      </c>
      <c r="IT260">
        <v>1</v>
      </c>
      <c r="IU260">
        <v>24</v>
      </c>
      <c r="IV260">
        <v>2601</v>
      </c>
      <c r="IW260">
        <v>2601.1</v>
      </c>
      <c r="IX260">
        <v>1.86157</v>
      </c>
      <c r="IY260">
        <v>2.20947</v>
      </c>
      <c r="IZ260">
        <v>1.39648</v>
      </c>
      <c r="JA260">
        <v>2.34131</v>
      </c>
      <c r="JB260">
        <v>1.49536</v>
      </c>
      <c r="JC260">
        <v>2.37915</v>
      </c>
      <c r="JD260">
        <v>38.0134</v>
      </c>
      <c r="JE260">
        <v>23.9824</v>
      </c>
      <c r="JF260">
        <v>18</v>
      </c>
      <c r="JG260">
        <v>500.023</v>
      </c>
      <c r="JH260">
        <v>439.291</v>
      </c>
      <c r="JI260">
        <v>24.9997</v>
      </c>
      <c r="JJ260">
        <v>26.5266</v>
      </c>
      <c r="JK260">
        <v>30.0003</v>
      </c>
      <c r="JL260">
        <v>26.4859</v>
      </c>
      <c r="JM260">
        <v>26.4257</v>
      </c>
      <c r="JN260">
        <v>37.3117</v>
      </c>
      <c r="JO260">
        <v>31.9555</v>
      </c>
      <c r="JP260">
        <v>55.2135</v>
      </c>
      <c r="JQ260">
        <v>25</v>
      </c>
      <c r="JR260">
        <v>874.698</v>
      </c>
      <c r="JS260">
        <v>16.7568</v>
      </c>
      <c r="JT260">
        <v>100.584</v>
      </c>
      <c r="JU260">
        <v>100.663</v>
      </c>
    </row>
    <row r="261" spans="1:281">
      <c r="A261">
        <v>245</v>
      </c>
      <c r="B261">
        <v>1659118627</v>
      </c>
      <c r="C261">
        <v>6268.900000095367</v>
      </c>
      <c r="D261" t="s">
        <v>915</v>
      </c>
      <c r="E261" t="s">
        <v>916</v>
      </c>
      <c r="F261">
        <v>5</v>
      </c>
      <c r="G261" t="s">
        <v>812</v>
      </c>
      <c r="H261" t="s">
        <v>416</v>
      </c>
      <c r="I261">
        <v>1659118619.214286</v>
      </c>
      <c r="J261">
        <f>(K261)/1000</f>
        <v>0</v>
      </c>
      <c r="K261">
        <f>IF(CZ261, AN261, AH261)</f>
        <v>0</v>
      </c>
      <c r="L261">
        <f>IF(CZ261, AI261, AG261)</f>
        <v>0</v>
      </c>
      <c r="M261">
        <f>DB261 - IF(AU261&gt;1, L261*CV261*100.0/(AW261*DP261), 0)</f>
        <v>0</v>
      </c>
      <c r="N261">
        <f>((T261-J261/2)*M261-L261)/(T261+J261/2)</f>
        <v>0</v>
      </c>
      <c r="O261">
        <f>N261*(DI261+DJ261)/1000.0</f>
        <v>0</v>
      </c>
      <c r="P261">
        <f>(DB261 - IF(AU261&gt;1, L261*CV261*100.0/(AW261*DP261), 0))*(DI261+DJ261)/1000.0</f>
        <v>0</v>
      </c>
      <c r="Q261">
        <f>2.0/((1/S261-1/R261)+SIGN(S261)*SQRT((1/S261-1/R261)*(1/S261-1/R261) + 4*CW261/((CW261+1)*(CW261+1))*(2*1/S261*1/R261-1/R261*1/R261)))</f>
        <v>0</v>
      </c>
      <c r="R261">
        <f>IF(LEFT(CX261,1)&lt;&gt;"0",IF(LEFT(CX261,1)="1",3.0,CY261),$D$5+$E$5*(DP261*DI261/($K$5*1000))+$F$5*(DP261*DI261/($K$5*1000))*MAX(MIN(CV261,$J$5),$I$5)*MAX(MIN(CV261,$J$5),$I$5)+$G$5*MAX(MIN(CV261,$J$5),$I$5)*(DP261*DI261/($K$5*1000))+$H$5*(DP261*DI261/($K$5*1000))*(DP261*DI261/($K$5*1000)))</f>
        <v>0</v>
      </c>
      <c r="S261">
        <f>J261*(1000-(1000*0.61365*exp(17.502*W261/(240.97+W261))/(DI261+DJ261)+DD261)/2)/(1000*0.61365*exp(17.502*W261/(240.97+W261))/(DI261+DJ261)-DD261)</f>
        <v>0</v>
      </c>
      <c r="T261">
        <f>1/((CW261+1)/(Q261/1.6)+1/(R261/1.37)) + CW261/((CW261+1)/(Q261/1.6) + CW261/(R261/1.37))</f>
        <v>0</v>
      </c>
      <c r="U261">
        <f>(CR261*CU261)</f>
        <v>0</v>
      </c>
      <c r="V261">
        <f>(DK261+(U261+2*0.95*5.67E-8*(((DK261+$B$7)+273)^4-(DK261+273)^4)-44100*J261)/(1.84*29.3*R261+8*0.95*5.67E-8*(DK261+273)^3))</f>
        <v>0</v>
      </c>
      <c r="W261">
        <f>($C$7*DL261+$D$7*DM261+$E$7*V261)</f>
        <v>0</v>
      </c>
      <c r="X261">
        <f>0.61365*exp(17.502*W261/(240.97+W261))</f>
        <v>0</v>
      </c>
      <c r="Y261">
        <f>(Z261/AA261*100)</f>
        <v>0</v>
      </c>
      <c r="Z261">
        <f>DD261*(DI261+DJ261)/1000</f>
        <v>0</v>
      </c>
      <c r="AA261">
        <f>0.61365*exp(17.502*DK261/(240.97+DK261))</f>
        <v>0</v>
      </c>
      <c r="AB261">
        <f>(X261-DD261*(DI261+DJ261)/1000)</f>
        <v>0</v>
      </c>
      <c r="AC261">
        <f>(-J261*44100)</f>
        <v>0</v>
      </c>
      <c r="AD261">
        <f>2*29.3*R261*0.92*(DK261-W261)</f>
        <v>0</v>
      </c>
      <c r="AE261">
        <f>2*0.95*5.67E-8*(((DK261+$B$7)+273)^4-(W261+273)^4)</f>
        <v>0</v>
      </c>
      <c r="AF261">
        <f>U261+AE261+AC261+AD261</f>
        <v>0</v>
      </c>
      <c r="AG261">
        <f>DH261*AU261*(DC261-DB261*(1000-AU261*DE261)/(1000-AU261*DD261))/(100*CV261)</f>
        <v>0</v>
      </c>
      <c r="AH261">
        <f>1000*DH261*AU261*(DD261-DE261)/(100*CV261*(1000-AU261*DD261))</f>
        <v>0</v>
      </c>
      <c r="AI261">
        <f>(AJ261 - AK261 - DI261*1E3/(8.314*(DK261+273.15)) * AM261/DH261 * AL261) * DH261/(100*CV261) * (1000 - DE261)/1000</f>
        <v>0</v>
      </c>
      <c r="AJ261">
        <v>875.3436147873603</v>
      </c>
      <c r="AK261">
        <v>829.6339030303028</v>
      </c>
      <c r="AL261">
        <v>3.411484185757004</v>
      </c>
      <c r="AM261">
        <v>65.05149679079638</v>
      </c>
      <c r="AN261">
        <f>(AP261 - AO261 + DI261*1E3/(8.314*(DK261+273.15)) * AR261/DH261 * AQ261) * DH261/(100*CV261) * 1000/(1000 - AP261)</f>
        <v>0</v>
      </c>
      <c r="AO261">
        <v>16.75041271528653</v>
      </c>
      <c r="AP261">
        <v>23.33178909090909</v>
      </c>
      <c r="AQ261">
        <v>-4.847561333740434E-05</v>
      </c>
      <c r="AR261">
        <v>88.7385490388201</v>
      </c>
      <c r="AS261">
        <v>9</v>
      </c>
      <c r="AT261">
        <v>2</v>
      </c>
      <c r="AU261">
        <f>IF(AS261*$H$13&gt;=AW261,1.0,(AW261/(AW261-AS261*$H$13)))</f>
        <v>0</v>
      </c>
      <c r="AV261">
        <f>(AU261-1)*100</f>
        <v>0</v>
      </c>
      <c r="AW261">
        <f>MAX(0,($B$13+$C$13*DP261)/(1+$D$13*DP261)*DI261/(DK261+273)*$E$13)</f>
        <v>0</v>
      </c>
      <c r="AX261" t="s">
        <v>417</v>
      </c>
      <c r="AY261" t="s">
        <v>417</v>
      </c>
      <c r="AZ261">
        <v>0</v>
      </c>
      <c r="BA261">
        <v>0</v>
      </c>
      <c r="BB261">
        <f>1-AZ261/BA261</f>
        <v>0</v>
      </c>
      <c r="BC261">
        <v>0</v>
      </c>
      <c r="BD261" t="s">
        <v>417</v>
      </c>
      <c r="BE261" t="s">
        <v>417</v>
      </c>
      <c r="BF261">
        <v>0</v>
      </c>
      <c r="BG261">
        <v>0</v>
      </c>
      <c r="BH261">
        <f>1-BF261/BG261</f>
        <v>0</v>
      </c>
      <c r="BI261">
        <v>0.5</v>
      </c>
      <c r="BJ261">
        <f>CS261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417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f>$B$11*DQ261+$C$11*DR261+$F$11*EC261*(1-EF261)</f>
        <v>0</v>
      </c>
      <c r="CS261">
        <f>CR261*CT261</f>
        <v>0</v>
      </c>
      <c r="CT261">
        <f>($B$11*$D$9+$C$11*$D$9+$F$11*((EP261+EH261)/MAX(EP261+EH261+EQ261, 0.1)*$I$9+EQ261/MAX(EP261+EH261+EQ261, 0.1)*$J$9))/($B$11+$C$11+$F$11)</f>
        <v>0</v>
      </c>
      <c r="CU261">
        <f>($B$11*$K$9+$C$11*$K$9+$F$11*((EP261+EH261)/MAX(EP261+EH261+EQ261, 0.1)*$P$9+EQ261/MAX(EP261+EH261+EQ261, 0.1)*$Q$9))/($B$11+$C$11+$F$11)</f>
        <v>0</v>
      </c>
      <c r="CV261">
        <v>6</v>
      </c>
      <c r="CW261">
        <v>0.5</v>
      </c>
      <c r="CX261" t="s">
        <v>418</v>
      </c>
      <c r="CY261">
        <v>2</v>
      </c>
      <c r="CZ261" t="b">
        <v>1</v>
      </c>
      <c r="DA261">
        <v>1659118619.214286</v>
      </c>
      <c r="DB261">
        <v>786.0218928571428</v>
      </c>
      <c r="DC261">
        <v>844.2553571428572</v>
      </c>
      <c r="DD261">
        <v>23.34202857142857</v>
      </c>
      <c r="DE261">
        <v>16.75799285714286</v>
      </c>
      <c r="DF261">
        <v>789.3133571428573</v>
      </c>
      <c r="DG261">
        <v>23.42204642857143</v>
      </c>
      <c r="DH261">
        <v>500.0561785714285</v>
      </c>
      <c r="DI261">
        <v>90.68713928571427</v>
      </c>
      <c r="DJ261">
        <v>0.1000070607142857</v>
      </c>
      <c r="DK261">
        <v>27.21245357142857</v>
      </c>
      <c r="DL261">
        <v>27.15696428571429</v>
      </c>
      <c r="DM261">
        <v>999.9000000000002</v>
      </c>
      <c r="DN261">
        <v>0</v>
      </c>
      <c r="DO261">
        <v>0</v>
      </c>
      <c r="DP261">
        <v>10005.93678571428</v>
      </c>
      <c r="DQ261">
        <v>0</v>
      </c>
      <c r="DR261">
        <v>8.415624642857143</v>
      </c>
      <c r="DS261">
        <v>-58.23345</v>
      </c>
      <c r="DT261">
        <v>804.8076785714285</v>
      </c>
      <c r="DU261">
        <v>858.6443928571427</v>
      </c>
      <c r="DV261">
        <v>6.584029642857141</v>
      </c>
      <c r="DW261">
        <v>844.2553571428572</v>
      </c>
      <c r="DX261">
        <v>16.75799285714286</v>
      </c>
      <c r="DY261">
        <v>2.116821071428571</v>
      </c>
      <c r="DZ261">
        <v>1.519734285714286</v>
      </c>
      <c r="EA261">
        <v>18.346325</v>
      </c>
      <c r="EB261">
        <v>13.16815714285714</v>
      </c>
      <c r="EC261">
        <v>1999.990357142857</v>
      </c>
      <c r="ED261">
        <v>0.9800049999999997</v>
      </c>
      <c r="EE261">
        <v>0.0199947</v>
      </c>
      <c r="EF261">
        <v>0</v>
      </c>
      <c r="EG261">
        <v>695.61125</v>
      </c>
      <c r="EH261">
        <v>5.00097</v>
      </c>
      <c r="EI261">
        <v>13926.82857142857</v>
      </c>
      <c r="EJ261">
        <v>16707.51785714286</v>
      </c>
      <c r="EK261">
        <v>38.75</v>
      </c>
      <c r="EL261">
        <v>39.25</v>
      </c>
      <c r="EM261">
        <v>38.656</v>
      </c>
      <c r="EN261">
        <v>39.01771428571429</v>
      </c>
      <c r="EO261">
        <v>39.375</v>
      </c>
      <c r="EP261">
        <v>1955.100357142857</v>
      </c>
      <c r="EQ261">
        <v>39.89000000000001</v>
      </c>
      <c r="ER261">
        <v>0</v>
      </c>
      <c r="ES261">
        <v>1659118626.8</v>
      </c>
      <c r="ET261">
        <v>0</v>
      </c>
      <c r="EU261">
        <v>695.6300384615386</v>
      </c>
      <c r="EV261">
        <v>-0.7056752229507569</v>
      </c>
      <c r="EW261">
        <v>-1.182905975644663</v>
      </c>
      <c r="EX261">
        <v>13926.83846153846</v>
      </c>
      <c r="EY261">
        <v>15</v>
      </c>
      <c r="EZ261">
        <v>0</v>
      </c>
      <c r="FA261" t="s">
        <v>419</v>
      </c>
      <c r="FB261">
        <v>1658962562</v>
      </c>
      <c r="FC261">
        <v>1658962559</v>
      </c>
      <c r="FD261">
        <v>0</v>
      </c>
      <c r="FE261">
        <v>0.025</v>
      </c>
      <c r="FF261">
        <v>-0.013</v>
      </c>
      <c r="FG261">
        <v>-1.97</v>
      </c>
      <c r="FH261">
        <v>-0.111</v>
      </c>
      <c r="FI261">
        <v>420</v>
      </c>
      <c r="FJ261">
        <v>18</v>
      </c>
      <c r="FK261">
        <v>0.6899999999999999</v>
      </c>
      <c r="FL261">
        <v>0.5</v>
      </c>
      <c r="FM261">
        <v>-58.1324075</v>
      </c>
      <c r="FN261">
        <v>-1.557751969981011</v>
      </c>
      <c r="FO261">
        <v>0.1614387134294312</v>
      </c>
      <c r="FP261">
        <v>0</v>
      </c>
      <c r="FQ261">
        <v>695.6468529411766</v>
      </c>
      <c r="FR261">
        <v>-0.416394200655006</v>
      </c>
      <c r="FS261">
        <v>0.2458195335598655</v>
      </c>
      <c r="FT261">
        <v>1</v>
      </c>
      <c r="FU261">
        <v>6.580607000000001</v>
      </c>
      <c r="FV261">
        <v>0.03865981238272403</v>
      </c>
      <c r="FW261">
        <v>0.005239301098429101</v>
      </c>
      <c r="FX261">
        <v>1</v>
      </c>
      <c r="FY261">
        <v>2</v>
      </c>
      <c r="FZ261">
        <v>3</v>
      </c>
      <c r="GA261" t="s">
        <v>431</v>
      </c>
      <c r="GB261">
        <v>2.98325</v>
      </c>
      <c r="GC261">
        <v>2.7154</v>
      </c>
      <c r="GD261">
        <v>0.151471</v>
      </c>
      <c r="GE261">
        <v>0.156544</v>
      </c>
      <c r="GF261">
        <v>0.105673</v>
      </c>
      <c r="GG261">
        <v>0.0820212</v>
      </c>
      <c r="GH261">
        <v>26858.1</v>
      </c>
      <c r="GI261">
        <v>26826.3</v>
      </c>
      <c r="GJ261">
        <v>29417.5</v>
      </c>
      <c r="GK261">
        <v>29413.5</v>
      </c>
      <c r="GL261">
        <v>34841.7</v>
      </c>
      <c r="GM261">
        <v>35899.6</v>
      </c>
      <c r="GN261">
        <v>41427.8</v>
      </c>
      <c r="GO261">
        <v>41913</v>
      </c>
      <c r="GP261">
        <v>1.9283</v>
      </c>
      <c r="GQ261">
        <v>1.90152</v>
      </c>
      <c r="GR261">
        <v>0.109039</v>
      </c>
      <c r="GS261">
        <v>0</v>
      </c>
      <c r="GT261">
        <v>25.3738</v>
      </c>
      <c r="GU261">
        <v>999.9</v>
      </c>
      <c r="GV261">
        <v>48.4</v>
      </c>
      <c r="GW261">
        <v>31.4</v>
      </c>
      <c r="GX261">
        <v>24.6317</v>
      </c>
      <c r="GY261">
        <v>63.7694</v>
      </c>
      <c r="GZ261">
        <v>33.8902</v>
      </c>
      <c r="HA261">
        <v>1</v>
      </c>
      <c r="HB261">
        <v>-0.0644868</v>
      </c>
      <c r="HC261">
        <v>0.382475</v>
      </c>
      <c r="HD261">
        <v>20.3303</v>
      </c>
      <c r="HE261">
        <v>5.21729</v>
      </c>
      <c r="HF261">
        <v>12.0099</v>
      </c>
      <c r="HG261">
        <v>4.98915</v>
      </c>
      <c r="HH261">
        <v>3.28865</v>
      </c>
      <c r="HI261">
        <v>9999</v>
      </c>
      <c r="HJ261">
        <v>9999</v>
      </c>
      <c r="HK261">
        <v>9999</v>
      </c>
      <c r="HL261">
        <v>174</v>
      </c>
      <c r="HM261">
        <v>1.86783</v>
      </c>
      <c r="HN261">
        <v>1.86683</v>
      </c>
      <c r="HO261">
        <v>1.8663</v>
      </c>
      <c r="HP261">
        <v>1.86618</v>
      </c>
      <c r="HQ261">
        <v>1.86806</v>
      </c>
      <c r="HR261">
        <v>1.87049</v>
      </c>
      <c r="HS261">
        <v>1.86917</v>
      </c>
      <c r="HT261">
        <v>1.87057</v>
      </c>
      <c r="HU261">
        <v>0</v>
      </c>
      <c r="HV261">
        <v>0</v>
      </c>
      <c r="HW261">
        <v>0</v>
      </c>
      <c r="HX261">
        <v>0</v>
      </c>
      <c r="HY261" t="s">
        <v>421</v>
      </c>
      <c r="HZ261" t="s">
        <v>422</v>
      </c>
      <c r="IA261" t="s">
        <v>423</v>
      </c>
      <c r="IB261" t="s">
        <v>423</v>
      </c>
      <c r="IC261" t="s">
        <v>423</v>
      </c>
      <c r="ID261" t="s">
        <v>423</v>
      </c>
      <c r="IE261">
        <v>0</v>
      </c>
      <c r="IF261">
        <v>100</v>
      </c>
      <c r="IG261">
        <v>100</v>
      </c>
      <c r="IH261">
        <v>-3.34</v>
      </c>
      <c r="II261">
        <v>-0.0801</v>
      </c>
      <c r="IJ261">
        <v>-1.577111384215205</v>
      </c>
      <c r="IK261">
        <v>-0.002609718516926934</v>
      </c>
      <c r="IL261">
        <v>7.477057286243006E-07</v>
      </c>
      <c r="IM261">
        <v>-2.446628426827821E-10</v>
      </c>
      <c r="IN261">
        <v>-0.2036813970316619</v>
      </c>
      <c r="IO261">
        <v>-0.007460779758470672</v>
      </c>
      <c r="IP261">
        <v>0.0009378809001863145</v>
      </c>
      <c r="IQ261">
        <v>-1.681860573090938E-05</v>
      </c>
      <c r="IR261">
        <v>18</v>
      </c>
      <c r="IS261">
        <v>2242</v>
      </c>
      <c r="IT261">
        <v>1</v>
      </c>
      <c r="IU261">
        <v>24</v>
      </c>
      <c r="IV261">
        <v>2601.1</v>
      </c>
      <c r="IW261">
        <v>2601.1</v>
      </c>
      <c r="IX261">
        <v>1.88843</v>
      </c>
      <c r="IY261">
        <v>2.21069</v>
      </c>
      <c r="IZ261">
        <v>1.39648</v>
      </c>
      <c r="JA261">
        <v>2.34009</v>
      </c>
      <c r="JB261">
        <v>1.49536</v>
      </c>
      <c r="JC261">
        <v>2.40845</v>
      </c>
      <c r="JD261">
        <v>38.0134</v>
      </c>
      <c r="JE261">
        <v>23.9824</v>
      </c>
      <c r="JF261">
        <v>18</v>
      </c>
      <c r="JG261">
        <v>500.107</v>
      </c>
      <c r="JH261">
        <v>439.202</v>
      </c>
      <c r="JI261">
        <v>24.9997</v>
      </c>
      <c r="JJ261">
        <v>26.5272</v>
      </c>
      <c r="JK261">
        <v>30.0001</v>
      </c>
      <c r="JL261">
        <v>26.4865</v>
      </c>
      <c r="JM261">
        <v>26.4258</v>
      </c>
      <c r="JN261">
        <v>37.8437</v>
      </c>
      <c r="JO261">
        <v>31.9555</v>
      </c>
      <c r="JP261">
        <v>55.2135</v>
      </c>
      <c r="JQ261">
        <v>25</v>
      </c>
      <c r="JR261">
        <v>888.057</v>
      </c>
      <c r="JS261">
        <v>16.7584</v>
      </c>
      <c r="JT261">
        <v>100.585</v>
      </c>
      <c r="JU261">
        <v>100.663</v>
      </c>
    </row>
    <row r="262" spans="1:281">
      <c r="A262">
        <v>246</v>
      </c>
      <c r="B262">
        <v>1659118632</v>
      </c>
      <c r="C262">
        <v>6273.900000095367</v>
      </c>
      <c r="D262" t="s">
        <v>917</v>
      </c>
      <c r="E262" t="s">
        <v>918</v>
      </c>
      <c r="F262">
        <v>5</v>
      </c>
      <c r="G262" t="s">
        <v>812</v>
      </c>
      <c r="H262" t="s">
        <v>416</v>
      </c>
      <c r="I262">
        <v>1659118624.5</v>
      </c>
      <c r="J262">
        <f>(K262)/1000</f>
        <v>0</v>
      </c>
      <c r="K262">
        <f>IF(CZ262, AN262, AH262)</f>
        <v>0</v>
      </c>
      <c r="L262">
        <f>IF(CZ262, AI262, AG262)</f>
        <v>0</v>
      </c>
      <c r="M262">
        <f>DB262 - IF(AU262&gt;1, L262*CV262*100.0/(AW262*DP262), 0)</f>
        <v>0</v>
      </c>
      <c r="N262">
        <f>((T262-J262/2)*M262-L262)/(T262+J262/2)</f>
        <v>0</v>
      </c>
      <c r="O262">
        <f>N262*(DI262+DJ262)/1000.0</f>
        <v>0</v>
      </c>
      <c r="P262">
        <f>(DB262 - IF(AU262&gt;1, L262*CV262*100.0/(AW262*DP262), 0))*(DI262+DJ262)/1000.0</f>
        <v>0</v>
      </c>
      <c r="Q262">
        <f>2.0/((1/S262-1/R262)+SIGN(S262)*SQRT((1/S262-1/R262)*(1/S262-1/R262) + 4*CW262/((CW262+1)*(CW262+1))*(2*1/S262*1/R262-1/R262*1/R262)))</f>
        <v>0</v>
      </c>
      <c r="R262">
        <f>IF(LEFT(CX262,1)&lt;&gt;"0",IF(LEFT(CX262,1)="1",3.0,CY262),$D$5+$E$5*(DP262*DI262/($K$5*1000))+$F$5*(DP262*DI262/($K$5*1000))*MAX(MIN(CV262,$J$5),$I$5)*MAX(MIN(CV262,$J$5),$I$5)+$G$5*MAX(MIN(CV262,$J$5),$I$5)*(DP262*DI262/($K$5*1000))+$H$5*(DP262*DI262/($K$5*1000))*(DP262*DI262/($K$5*1000)))</f>
        <v>0</v>
      </c>
      <c r="S262">
        <f>J262*(1000-(1000*0.61365*exp(17.502*W262/(240.97+W262))/(DI262+DJ262)+DD262)/2)/(1000*0.61365*exp(17.502*W262/(240.97+W262))/(DI262+DJ262)-DD262)</f>
        <v>0</v>
      </c>
      <c r="T262">
        <f>1/((CW262+1)/(Q262/1.6)+1/(R262/1.37)) + CW262/((CW262+1)/(Q262/1.6) + CW262/(R262/1.37))</f>
        <v>0</v>
      </c>
      <c r="U262">
        <f>(CR262*CU262)</f>
        <v>0</v>
      </c>
      <c r="V262">
        <f>(DK262+(U262+2*0.95*5.67E-8*(((DK262+$B$7)+273)^4-(DK262+273)^4)-44100*J262)/(1.84*29.3*R262+8*0.95*5.67E-8*(DK262+273)^3))</f>
        <v>0</v>
      </c>
      <c r="W262">
        <f>($C$7*DL262+$D$7*DM262+$E$7*V262)</f>
        <v>0</v>
      </c>
      <c r="X262">
        <f>0.61365*exp(17.502*W262/(240.97+W262))</f>
        <v>0</v>
      </c>
      <c r="Y262">
        <f>(Z262/AA262*100)</f>
        <v>0</v>
      </c>
      <c r="Z262">
        <f>DD262*(DI262+DJ262)/1000</f>
        <v>0</v>
      </c>
      <c r="AA262">
        <f>0.61365*exp(17.502*DK262/(240.97+DK262))</f>
        <v>0</v>
      </c>
      <c r="AB262">
        <f>(X262-DD262*(DI262+DJ262)/1000)</f>
        <v>0</v>
      </c>
      <c r="AC262">
        <f>(-J262*44100)</f>
        <v>0</v>
      </c>
      <c r="AD262">
        <f>2*29.3*R262*0.92*(DK262-W262)</f>
        <v>0</v>
      </c>
      <c r="AE262">
        <f>2*0.95*5.67E-8*(((DK262+$B$7)+273)^4-(W262+273)^4)</f>
        <v>0</v>
      </c>
      <c r="AF262">
        <f>U262+AE262+AC262+AD262</f>
        <v>0</v>
      </c>
      <c r="AG262">
        <f>DH262*AU262*(DC262-DB262*(1000-AU262*DE262)/(1000-AU262*DD262))/(100*CV262)</f>
        <v>0</v>
      </c>
      <c r="AH262">
        <f>1000*DH262*AU262*(DD262-DE262)/(100*CV262*(1000-AU262*DD262))</f>
        <v>0</v>
      </c>
      <c r="AI262">
        <f>(AJ262 - AK262 - DI262*1E3/(8.314*(DK262+273.15)) * AM262/DH262 * AL262) * DH262/(100*CV262) * (1000 - DE262)/1000</f>
        <v>0</v>
      </c>
      <c r="AJ262">
        <v>892.3190421303542</v>
      </c>
      <c r="AK262">
        <v>846.5672363636367</v>
      </c>
      <c r="AL262">
        <v>3.389554497426833</v>
      </c>
      <c r="AM262">
        <v>65.05149679079638</v>
      </c>
      <c r="AN262">
        <f>(AP262 - AO262 + DI262*1E3/(8.314*(DK262+273.15)) * AR262/DH262 * AQ262) * DH262/(100*CV262) * 1000/(1000 - AP262)</f>
        <v>0</v>
      </c>
      <c r="AO262">
        <v>16.73428968650147</v>
      </c>
      <c r="AP262">
        <v>23.32572242424242</v>
      </c>
      <c r="AQ262">
        <v>-5.717597116648212E-05</v>
      </c>
      <c r="AR262">
        <v>88.7385490388201</v>
      </c>
      <c r="AS262">
        <v>9</v>
      </c>
      <c r="AT262">
        <v>2</v>
      </c>
      <c r="AU262">
        <f>IF(AS262*$H$13&gt;=AW262,1.0,(AW262/(AW262-AS262*$H$13)))</f>
        <v>0</v>
      </c>
      <c r="AV262">
        <f>(AU262-1)*100</f>
        <v>0</v>
      </c>
      <c r="AW262">
        <f>MAX(0,($B$13+$C$13*DP262)/(1+$D$13*DP262)*DI262/(DK262+273)*$E$13)</f>
        <v>0</v>
      </c>
      <c r="AX262" t="s">
        <v>417</v>
      </c>
      <c r="AY262" t="s">
        <v>417</v>
      </c>
      <c r="AZ262">
        <v>0</v>
      </c>
      <c r="BA262">
        <v>0</v>
      </c>
      <c r="BB262">
        <f>1-AZ262/BA262</f>
        <v>0</v>
      </c>
      <c r="BC262">
        <v>0</v>
      </c>
      <c r="BD262" t="s">
        <v>417</v>
      </c>
      <c r="BE262" t="s">
        <v>417</v>
      </c>
      <c r="BF262">
        <v>0</v>
      </c>
      <c r="BG262">
        <v>0</v>
      </c>
      <c r="BH262">
        <f>1-BF262/BG262</f>
        <v>0</v>
      </c>
      <c r="BI262">
        <v>0.5</v>
      </c>
      <c r="BJ262">
        <f>CS262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417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f>$B$11*DQ262+$C$11*DR262+$F$11*EC262*(1-EF262)</f>
        <v>0</v>
      </c>
      <c r="CS262">
        <f>CR262*CT262</f>
        <v>0</v>
      </c>
      <c r="CT262">
        <f>($B$11*$D$9+$C$11*$D$9+$F$11*((EP262+EH262)/MAX(EP262+EH262+EQ262, 0.1)*$I$9+EQ262/MAX(EP262+EH262+EQ262, 0.1)*$J$9))/($B$11+$C$11+$F$11)</f>
        <v>0</v>
      </c>
      <c r="CU262">
        <f>($B$11*$K$9+$C$11*$K$9+$F$11*((EP262+EH262)/MAX(EP262+EH262+EQ262, 0.1)*$P$9+EQ262/MAX(EP262+EH262+EQ262, 0.1)*$Q$9))/($B$11+$C$11+$F$11)</f>
        <v>0</v>
      </c>
      <c r="CV262">
        <v>6</v>
      </c>
      <c r="CW262">
        <v>0.5</v>
      </c>
      <c r="CX262" t="s">
        <v>418</v>
      </c>
      <c r="CY262">
        <v>2</v>
      </c>
      <c r="CZ262" t="b">
        <v>1</v>
      </c>
      <c r="DA262">
        <v>1659118624.5</v>
      </c>
      <c r="DB262">
        <v>803.5997037037038</v>
      </c>
      <c r="DC262">
        <v>861.9531481481482</v>
      </c>
      <c r="DD262">
        <v>23.33485555555556</v>
      </c>
      <c r="DE262">
        <v>16.74676296296296</v>
      </c>
      <c r="DF262">
        <v>806.9242962962962</v>
      </c>
      <c r="DG262">
        <v>23.41494074074075</v>
      </c>
      <c r="DH262">
        <v>500.0592962962963</v>
      </c>
      <c r="DI262">
        <v>90.68651851851853</v>
      </c>
      <c r="DJ262">
        <v>0.09998219999999999</v>
      </c>
      <c r="DK262">
        <v>27.21171111111111</v>
      </c>
      <c r="DL262">
        <v>27.15634444444445</v>
      </c>
      <c r="DM262">
        <v>999.9000000000001</v>
      </c>
      <c r="DN262">
        <v>0</v>
      </c>
      <c r="DO262">
        <v>0</v>
      </c>
      <c r="DP262">
        <v>10000.81296296296</v>
      </c>
      <c r="DQ262">
        <v>0</v>
      </c>
      <c r="DR262">
        <v>8.415258888888888</v>
      </c>
      <c r="DS262">
        <v>-58.3535037037037</v>
      </c>
      <c r="DT262">
        <v>822.7994814814815</v>
      </c>
      <c r="DU262">
        <v>876.6338148148149</v>
      </c>
      <c r="DV262">
        <v>6.588086666666666</v>
      </c>
      <c r="DW262">
        <v>861.9531481481482</v>
      </c>
      <c r="DX262">
        <v>16.74676296296296</v>
      </c>
      <c r="DY262">
        <v>2.116155925925926</v>
      </c>
      <c r="DZ262">
        <v>1.518705555555556</v>
      </c>
      <c r="EA262">
        <v>18.34131481481481</v>
      </c>
      <c r="EB262">
        <v>13.1577962962963</v>
      </c>
      <c r="EC262">
        <v>1999.97962962963</v>
      </c>
      <c r="ED262">
        <v>0.9800049999999998</v>
      </c>
      <c r="EE262">
        <v>0.0199947</v>
      </c>
      <c r="EF262">
        <v>0</v>
      </c>
      <c r="EG262">
        <v>695.6035555555555</v>
      </c>
      <c r="EH262">
        <v>5.00097</v>
      </c>
      <c r="EI262">
        <v>13926.74444444444</v>
      </c>
      <c r="EJ262">
        <v>16707.42962962963</v>
      </c>
      <c r="EK262">
        <v>38.75</v>
      </c>
      <c r="EL262">
        <v>39.25</v>
      </c>
      <c r="EM262">
        <v>38.65255555555555</v>
      </c>
      <c r="EN262">
        <v>39.02296296296296</v>
      </c>
      <c r="EO262">
        <v>39.375</v>
      </c>
      <c r="EP262">
        <v>1955.08962962963</v>
      </c>
      <c r="EQ262">
        <v>39.89000000000001</v>
      </c>
      <c r="ER262">
        <v>0</v>
      </c>
      <c r="ES262">
        <v>1659118632.2</v>
      </c>
      <c r="ET262">
        <v>0</v>
      </c>
      <c r="EU262">
        <v>695.60716</v>
      </c>
      <c r="EV262">
        <v>-1.089615392866737</v>
      </c>
      <c r="EW262">
        <v>2.023076946944522</v>
      </c>
      <c r="EX262">
        <v>13926.848</v>
      </c>
      <c r="EY262">
        <v>15</v>
      </c>
      <c r="EZ262">
        <v>0</v>
      </c>
      <c r="FA262" t="s">
        <v>419</v>
      </c>
      <c r="FB262">
        <v>1658962562</v>
      </c>
      <c r="FC262">
        <v>1658962559</v>
      </c>
      <c r="FD262">
        <v>0</v>
      </c>
      <c r="FE262">
        <v>0.025</v>
      </c>
      <c r="FF262">
        <v>-0.013</v>
      </c>
      <c r="FG262">
        <v>-1.97</v>
      </c>
      <c r="FH262">
        <v>-0.111</v>
      </c>
      <c r="FI262">
        <v>420</v>
      </c>
      <c r="FJ262">
        <v>18</v>
      </c>
      <c r="FK262">
        <v>0.6899999999999999</v>
      </c>
      <c r="FL262">
        <v>0.5</v>
      </c>
      <c r="FM262">
        <v>-58.29126249999999</v>
      </c>
      <c r="FN262">
        <v>-1.445514821763419</v>
      </c>
      <c r="FO262">
        <v>0.1532356464526123</v>
      </c>
      <c r="FP262">
        <v>0</v>
      </c>
      <c r="FQ262">
        <v>695.6207941176472</v>
      </c>
      <c r="FR262">
        <v>-0.46571429066786</v>
      </c>
      <c r="FS262">
        <v>0.2271089113453309</v>
      </c>
      <c r="FT262">
        <v>1</v>
      </c>
      <c r="FU262">
        <v>6.586515499999999</v>
      </c>
      <c r="FV262">
        <v>0.05070191369603355</v>
      </c>
      <c r="FW262">
        <v>0.006375803459172856</v>
      </c>
      <c r="FX262">
        <v>1</v>
      </c>
      <c r="FY262">
        <v>2</v>
      </c>
      <c r="FZ262">
        <v>3</v>
      </c>
      <c r="GA262" t="s">
        <v>431</v>
      </c>
      <c r="GB262">
        <v>2.983</v>
      </c>
      <c r="GC262">
        <v>2.71552</v>
      </c>
      <c r="GD262">
        <v>0.153511</v>
      </c>
      <c r="GE262">
        <v>0.158491</v>
      </c>
      <c r="GF262">
        <v>0.105655</v>
      </c>
      <c r="GG262">
        <v>0.0820226</v>
      </c>
      <c r="GH262">
        <v>26792.9</v>
      </c>
      <c r="GI262">
        <v>26764.6</v>
      </c>
      <c r="GJ262">
        <v>29416.7</v>
      </c>
      <c r="GK262">
        <v>29413.8</v>
      </c>
      <c r="GL262">
        <v>34841.8</v>
      </c>
      <c r="GM262">
        <v>35900</v>
      </c>
      <c r="GN262">
        <v>41427</v>
      </c>
      <c r="GO262">
        <v>41913.5</v>
      </c>
      <c r="GP262">
        <v>1.92808</v>
      </c>
      <c r="GQ262">
        <v>1.9017</v>
      </c>
      <c r="GR262">
        <v>0.108629</v>
      </c>
      <c r="GS262">
        <v>0</v>
      </c>
      <c r="GT262">
        <v>25.3718</v>
      </c>
      <c r="GU262">
        <v>999.9</v>
      </c>
      <c r="GV262">
        <v>48.4</v>
      </c>
      <c r="GW262">
        <v>31.4</v>
      </c>
      <c r="GX262">
        <v>24.6308</v>
      </c>
      <c r="GY262">
        <v>63.8094</v>
      </c>
      <c r="GZ262">
        <v>33.8462</v>
      </c>
      <c r="HA262">
        <v>1</v>
      </c>
      <c r="HB262">
        <v>-0.064375</v>
      </c>
      <c r="HC262">
        <v>0.383241</v>
      </c>
      <c r="HD262">
        <v>20.3303</v>
      </c>
      <c r="HE262">
        <v>5.21804</v>
      </c>
      <c r="HF262">
        <v>12.0099</v>
      </c>
      <c r="HG262">
        <v>4.9892</v>
      </c>
      <c r="HH262">
        <v>3.28855</v>
      </c>
      <c r="HI262">
        <v>9999</v>
      </c>
      <c r="HJ262">
        <v>9999</v>
      </c>
      <c r="HK262">
        <v>9999</v>
      </c>
      <c r="HL262">
        <v>174</v>
      </c>
      <c r="HM262">
        <v>1.86783</v>
      </c>
      <c r="HN262">
        <v>1.86683</v>
      </c>
      <c r="HO262">
        <v>1.8663</v>
      </c>
      <c r="HP262">
        <v>1.86616</v>
      </c>
      <c r="HQ262">
        <v>1.86808</v>
      </c>
      <c r="HR262">
        <v>1.87048</v>
      </c>
      <c r="HS262">
        <v>1.86919</v>
      </c>
      <c r="HT262">
        <v>1.87058</v>
      </c>
      <c r="HU262">
        <v>0</v>
      </c>
      <c r="HV262">
        <v>0</v>
      </c>
      <c r="HW262">
        <v>0</v>
      </c>
      <c r="HX262">
        <v>0</v>
      </c>
      <c r="HY262" t="s">
        <v>421</v>
      </c>
      <c r="HZ262" t="s">
        <v>422</v>
      </c>
      <c r="IA262" t="s">
        <v>423</v>
      </c>
      <c r="IB262" t="s">
        <v>423</v>
      </c>
      <c r="IC262" t="s">
        <v>423</v>
      </c>
      <c r="ID262" t="s">
        <v>423</v>
      </c>
      <c r="IE262">
        <v>0</v>
      </c>
      <c r="IF262">
        <v>100</v>
      </c>
      <c r="IG262">
        <v>100</v>
      </c>
      <c r="IH262">
        <v>-3.372</v>
      </c>
      <c r="II262">
        <v>-0.0801</v>
      </c>
      <c r="IJ262">
        <v>-1.577111384215205</v>
      </c>
      <c r="IK262">
        <v>-0.002609718516926934</v>
      </c>
      <c r="IL262">
        <v>7.477057286243006E-07</v>
      </c>
      <c r="IM262">
        <v>-2.446628426827821E-10</v>
      </c>
      <c r="IN262">
        <v>-0.2036813970316619</v>
      </c>
      <c r="IO262">
        <v>-0.007460779758470672</v>
      </c>
      <c r="IP262">
        <v>0.0009378809001863145</v>
      </c>
      <c r="IQ262">
        <v>-1.681860573090938E-05</v>
      </c>
      <c r="IR262">
        <v>18</v>
      </c>
      <c r="IS262">
        <v>2242</v>
      </c>
      <c r="IT262">
        <v>1</v>
      </c>
      <c r="IU262">
        <v>24</v>
      </c>
      <c r="IV262">
        <v>2601.2</v>
      </c>
      <c r="IW262">
        <v>2601.2</v>
      </c>
      <c r="IX262">
        <v>1.91895</v>
      </c>
      <c r="IY262">
        <v>2.2168</v>
      </c>
      <c r="IZ262">
        <v>1.39648</v>
      </c>
      <c r="JA262">
        <v>2.34131</v>
      </c>
      <c r="JB262">
        <v>1.49536</v>
      </c>
      <c r="JC262">
        <v>2.3999</v>
      </c>
      <c r="JD262">
        <v>38.0134</v>
      </c>
      <c r="JE262">
        <v>23.9737</v>
      </c>
      <c r="JF262">
        <v>18</v>
      </c>
      <c r="JG262">
        <v>499.979</v>
      </c>
      <c r="JH262">
        <v>439.324</v>
      </c>
      <c r="JI262">
        <v>25</v>
      </c>
      <c r="JJ262">
        <v>26.5294</v>
      </c>
      <c r="JK262">
        <v>30.0002</v>
      </c>
      <c r="JL262">
        <v>26.4882</v>
      </c>
      <c r="JM262">
        <v>26.4279</v>
      </c>
      <c r="JN262">
        <v>38.4603</v>
      </c>
      <c r="JO262">
        <v>31.9555</v>
      </c>
      <c r="JP262">
        <v>54.8413</v>
      </c>
      <c r="JQ262">
        <v>25</v>
      </c>
      <c r="JR262">
        <v>908.092</v>
      </c>
      <c r="JS262">
        <v>16.7597</v>
      </c>
      <c r="JT262">
        <v>100.583</v>
      </c>
      <c r="JU262">
        <v>100.664</v>
      </c>
    </row>
    <row r="263" spans="1:281">
      <c r="A263">
        <v>247</v>
      </c>
      <c r="B263">
        <v>1659118637</v>
      </c>
      <c r="C263">
        <v>6278.900000095367</v>
      </c>
      <c r="D263" t="s">
        <v>919</v>
      </c>
      <c r="E263" t="s">
        <v>920</v>
      </c>
      <c r="F263">
        <v>5</v>
      </c>
      <c r="G263" t="s">
        <v>812</v>
      </c>
      <c r="H263" t="s">
        <v>416</v>
      </c>
      <c r="I263">
        <v>1659118629.214286</v>
      </c>
      <c r="J263">
        <f>(K263)/1000</f>
        <v>0</v>
      </c>
      <c r="K263">
        <f>IF(CZ263, AN263, AH263)</f>
        <v>0</v>
      </c>
      <c r="L263">
        <f>IF(CZ263, AI263, AG263)</f>
        <v>0</v>
      </c>
      <c r="M263">
        <f>DB263 - IF(AU263&gt;1, L263*CV263*100.0/(AW263*DP263), 0)</f>
        <v>0</v>
      </c>
      <c r="N263">
        <f>((T263-J263/2)*M263-L263)/(T263+J263/2)</f>
        <v>0</v>
      </c>
      <c r="O263">
        <f>N263*(DI263+DJ263)/1000.0</f>
        <v>0</v>
      </c>
      <c r="P263">
        <f>(DB263 - IF(AU263&gt;1, L263*CV263*100.0/(AW263*DP263), 0))*(DI263+DJ263)/1000.0</f>
        <v>0</v>
      </c>
      <c r="Q263">
        <f>2.0/((1/S263-1/R263)+SIGN(S263)*SQRT((1/S263-1/R263)*(1/S263-1/R263) + 4*CW263/((CW263+1)*(CW263+1))*(2*1/S263*1/R263-1/R263*1/R263)))</f>
        <v>0</v>
      </c>
      <c r="R263">
        <f>IF(LEFT(CX263,1)&lt;&gt;"0",IF(LEFT(CX263,1)="1",3.0,CY263),$D$5+$E$5*(DP263*DI263/($K$5*1000))+$F$5*(DP263*DI263/($K$5*1000))*MAX(MIN(CV263,$J$5),$I$5)*MAX(MIN(CV263,$J$5),$I$5)+$G$5*MAX(MIN(CV263,$J$5),$I$5)*(DP263*DI263/($K$5*1000))+$H$5*(DP263*DI263/($K$5*1000))*(DP263*DI263/($K$5*1000)))</f>
        <v>0</v>
      </c>
      <c r="S263">
        <f>J263*(1000-(1000*0.61365*exp(17.502*W263/(240.97+W263))/(DI263+DJ263)+DD263)/2)/(1000*0.61365*exp(17.502*W263/(240.97+W263))/(DI263+DJ263)-DD263)</f>
        <v>0</v>
      </c>
      <c r="T263">
        <f>1/((CW263+1)/(Q263/1.6)+1/(R263/1.37)) + CW263/((CW263+1)/(Q263/1.6) + CW263/(R263/1.37))</f>
        <v>0</v>
      </c>
      <c r="U263">
        <f>(CR263*CU263)</f>
        <v>0</v>
      </c>
      <c r="V263">
        <f>(DK263+(U263+2*0.95*5.67E-8*(((DK263+$B$7)+273)^4-(DK263+273)^4)-44100*J263)/(1.84*29.3*R263+8*0.95*5.67E-8*(DK263+273)^3))</f>
        <v>0</v>
      </c>
      <c r="W263">
        <f>($C$7*DL263+$D$7*DM263+$E$7*V263)</f>
        <v>0</v>
      </c>
      <c r="X263">
        <f>0.61365*exp(17.502*W263/(240.97+W263))</f>
        <v>0</v>
      </c>
      <c r="Y263">
        <f>(Z263/AA263*100)</f>
        <v>0</v>
      </c>
      <c r="Z263">
        <f>DD263*(DI263+DJ263)/1000</f>
        <v>0</v>
      </c>
      <c r="AA263">
        <f>0.61365*exp(17.502*DK263/(240.97+DK263))</f>
        <v>0</v>
      </c>
      <c r="AB263">
        <f>(X263-DD263*(DI263+DJ263)/1000)</f>
        <v>0</v>
      </c>
      <c r="AC263">
        <f>(-J263*44100)</f>
        <v>0</v>
      </c>
      <c r="AD263">
        <f>2*29.3*R263*0.92*(DK263-W263)</f>
        <v>0</v>
      </c>
      <c r="AE263">
        <f>2*0.95*5.67E-8*(((DK263+$B$7)+273)^4-(W263+273)^4)</f>
        <v>0</v>
      </c>
      <c r="AF263">
        <f>U263+AE263+AC263+AD263</f>
        <v>0</v>
      </c>
      <c r="AG263">
        <f>DH263*AU263*(DC263-DB263*(1000-AU263*DE263)/(1000-AU263*DD263))/(100*CV263)</f>
        <v>0</v>
      </c>
      <c r="AH263">
        <f>1000*DH263*AU263*(DD263-DE263)/(100*CV263*(1000-AU263*DD263))</f>
        <v>0</v>
      </c>
      <c r="AI263">
        <f>(AJ263 - AK263 - DI263*1E3/(8.314*(DK263+273.15)) * AM263/DH263 * AL263) * DH263/(100*CV263) * (1000 - DE263)/1000</f>
        <v>0</v>
      </c>
      <c r="AJ263">
        <v>909.4237288730922</v>
      </c>
      <c r="AK263">
        <v>863.687309090909</v>
      </c>
      <c r="AL263">
        <v>3.445810967974067</v>
      </c>
      <c r="AM263">
        <v>65.05149679079638</v>
      </c>
      <c r="AN263">
        <f>(AP263 - AO263 + DI263*1E3/(8.314*(DK263+273.15)) * AR263/DH263 * AQ263) * DH263/(100*CV263) * 1000/(1000 - AP263)</f>
        <v>0</v>
      </c>
      <c r="AO263">
        <v>16.73150284890641</v>
      </c>
      <c r="AP263">
        <v>23.31914424242424</v>
      </c>
      <c r="AQ263">
        <v>-4.65474708072116E-05</v>
      </c>
      <c r="AR263">
        <v>88.7385490388201</v>
      </c>
      <c r="AS263">
        <v>9</v>
      </c>
      <c r="AT263">
        <v>2</v>
      </c>
      <c r="AU263">
        <f>IF(AS263*$H$13&gt;=AW263,1.0,(AW263/(AW263-AS263*$H$13)))</f>
        <v>0</v>
      </c>
      <c r="AV263">
        <f>(AU263-1)*100</f>
        <v>0</v>
      </c>
      <c r="AW263">
        <f>MAX(0,($B$13+$C$13*DP263)/(1+$D$13*DP263)*DI263/(DK263+273)*$E$13)</f>
        <v>0</v>
      </c>
      <c r="AX263" t="s">
        <v>417</v>
      </c>
      <c r="AY263" t="s">
        <v>417</v>
      </c>
      <c r="AZ263">
        <v>0</v>
      </c>
      <c r="BA263">
        <v>0</v>
      </c>
      <c r="BB263">
        <f>1-AZ263/BA263</f>
        <v>0</v>
      </c>
      <c r="BC263">
        <v>0</v>
      </c>
      <c r="BD263" t="s">
        <v>417</v>
      </c>
      <c r="BE263" t="s">
        <v>417</v>
      </c>
      <c r="BF263">
        <v>0</v>
      </c>
      <c r="BG263">
        <v>0</v>
      </c>
      <c r="BH263">
        <f>1-BF263/BG263</f>
        <v>0</v>
      </c>
      <c r="BI263">
        <v>0.5</v>
      </c>
      <c r="BJ263">
        <f>CS263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417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f>$B$11*DQ263+$C$11*DR263+$F$11*EC263*(1-EF263)</f>
        <v>0</v>
      </c>
      <c r="CS263">
        <f>CR263*CT263</f>
        <v>0</v>
      </c>
      <c r="CT263">
        <f>($B$11*$D$9+$C$11*$D$9+$F$11*((EP263+EH263)/MAX(EP263+EH263+EQ263, 0.1)*$I$9+EQ263/MAX(EP263+EH263+EQ263, 0.1)*$J$9))/($B$11+$C$11+$F$11)</f>
        <v>0</v>
      </c>
      <c r="CU263">
        <f>($B$11*$K$9+$C$11*$K$9+$F$11*((EP263+EH263)/MAX(EP263+EH263+EQ263, 0.1)*$P$9+EQ263/MAX(EP263+EH263+EQ263, 0.1)*$Q$9))/($B$11+$C$11+$F$11)</f>
        <v>0</v>
      </c>
      <c r="CV263">
        <v>6</v>
      </c>
      <c r="CW263">
        <v>0.5</v>
      </c>
      <c r="CX263" t="s">
        <v>418</v>
      </c>
      <c r="CY263">
        <v>2</v>
      </c>
      <c r="CZ263" t="b">
        <v>1</v>
      </c>
      <c r="DA263">
        <v>1659118629.214286</v>
      </c>
      <c r="DB263">
        <v>819.2544642857143</v>
      </c>
      <c r="DC263">
        <v>877.7646785714286</v>
      </c>
      <c r="DD263">
        <v>23.32895</v>
      </c>
      <c r="DE263">
        <v>16.73732142857143</v>
      </c>
      <c r="DF263">
        <v>822.6084642857141</v>
      </c>
      <c r="DG263">
        <v>23.40909642857143</v>
      </c>
      <c r="DH263">
        <v>500.0634642857143</v>
      </c>
      <c r="DI263">
        <v>90.68635357142857</v>
      </c>
      <c r="DJ263">
        <v>0.1000483357142857</v>
      </c>
      <c r="DK263">
        <v>27.21057857142857</v>
      </c>
      <c r="DL263">
        <v>27.15673571428571</v>
      </c>
      <c r="DM263">
        <v>999.9000000000002</v>
      </c>
      <c r="DN263">
        <v>0</v>
      </c>
      <c r="DO263">
        <v>0</v>
      </c>
      <c r="DP263">
        <v>9993.923214285716</v>
      </c>
      <c r="DQ263">
        <v>0</v>
      </c>
      <c r="DR263">
        <v>8.419839999999999</v>
      </c>
      <c r="DS263">
        <v>-58.51029285714285</v>
      </c>
      <c r="DT263">
        <v>838.8231428571429</v>
      </c>
      <c r="DU263">
        <v>892.7061071428571</v>
      </c>
      <c r="DV263">
        <v>6.591627142857143</v>
      </c>
      <c r="DW263">
        <v>877.7646785714286</v>
      </c>
      <c r="DX263">
        <v>16.73732142857143</v>
      </c>
      <c r="DY263">
        <v>2.115617857142857</v>
      </c>
      <c r="DZ263">
        <v>1.5178475</v>
      </c>
      <c r="EA263">
        <v>18.33725714285714</v>
      </c>
      <c r="EB263">
        <v>13.14913571428571</v>
      </c>
      <c r="EC263">
        <v>1999.979285714286</v>
      </c>
      <c r="ED263">
        <v>0.9800049999999997</v>
      </c>
      <c r="EE263">
        <v>0.0199947</v>
      </c>
      <c r="EF263">
        <v>0</v>
      </c>
      <c r="EG263">
        <v>695.5187142857143</v>
      </c>
      <c r="EH263">
        <v>5.00097</v>
      </c>
      <c r="EI263">
        <v>13926.77142857143</v>
      </c>
      <c r="EJ263">
        <v>16707.43214285714</v>
      </c>
      <c r="EK263">
        <v>38.75</v>
      </c>
      <c r="EL263">
        <v>39.25</v>
      </c>
      <c r="EM263">
        <v>38.65821428571428</v>
      </c>
      <c r="EN263">
        <v>39.03321428571428</v>
      </c>
      <c r="EO263">
        <v>39.375</v>
      </c>
      <c r="EP263">
        <v>1955.089285714285</v>
      </c>
      <c r="EQ263">
        <v>39.89000000000001</v>
      </c>
      <c r="ER263">
        <v>0</v>
      </c>
      <c r="ES263">
        <v>1659118637</v>
      </c>
      <c r="ET263">
        <v>0</v>
      </c>
      <c r="EU263">
        <v>695.5213199999999</v>
      </c>
      <c r="EV263">
        <v>-0.143615384969152</v>
      </c>
      <c r="EW263">
        <v>1.053846163395055</v>
      </c>
      <c r="EX263">
        <v>13926.86</v>
      </c>
      <c r="EY263">
        <v>15</v>
      </c>
      <c r="EZ263">
        <v>0</v>
      </c>
      <c r="FA263" t="s">
        <v>419</v>
      </c>
      <c r="FB263">
        <v>1658962562</v>
      </c>
      <c r="FC263">
        <v>1658962559</v>
      </c>
      <c r="FD263">
        <v>0</v>
      </c>
      <c r="FE263">
        <v>0.025</v>
      </c>
      <c r="FF263">
        <v>-0.013</v>
      </c>
      <c r="FG263">
        <v>-1.97</v>
      </c>
      <c r="FH263">
        <v>-0.111</v>
      </c>
      <c r="FI263">
        <v>420</v>
      </c>
      <c r="FJ263">
        <v>18</v>
      </c>
      <c r="FK263">
        <v>0.6899999999999999</v>
      </c>
      <c r="FL263">
        <v>0.5</v>
      </c>
      <c r="FM263">
        <v>-58.43500250000001</v>
      </c>
      <c r="FN263">
        <v>-1.849921575984945</v>
      </c>
      <c r="FO263">
        <v>0.1930542598435734</v>
      </c>
      <c r="FP263">
        <v>0</v>
      </c>
      <c r="FQ263">
        <v>695.5879705882353</v>
      </c>
      <c r="FR263">
        <v>-0.8136745598115072</v>
      </c>
      <c r="FS263">
        <v>0.2235362170016876</v>
      </c>
      <c r="FT263">
        <v>1</v>
      </c>
      <c r="FU263">
        <v>6.58933375</v>
      </c>
      <c r="FV263">
        <v>0.05001151969978887</v>
      </c>
      <c r="FW263">
        <v>0.006285876902827487</v>
      </c>
      <c r="FX263">
        <v>1</v>
      </c>
      <c r="FY263">
        <v>2</v>
      </c>
      <c r="FZ263">
        <v>3</v>
      </c>
      <c r="GA263" t="s">
        <v>431</v>
      </c>
      <c r="GB263">
        <v>2.98324</v>
      </c>
      <c r="GC263">
        <v>2.71575</v>
      </c>
      <c r="GD263">
        <v>0.155547</v>
      </c>
      <c r="GE263">
        <v>0.160482</v>
      </c>
      <c r="GF263">
        <v>0.105632</v>
      </c>
      <c r="GG263">
        <v>0.08195</v>
      </c>
      <c r="GH263">
        <v>26728.4</v>
      </c>
      <c r="GI263">
        <v>26701.3</v>
      </c>
      <c r="GJ263">
        <v>29416.7</v>
      </c>
      <c r="GK263">
        <v>29413.8</v>
      </c>
      <c r="GL263">
        <v>34842.6</v>
      </c>
      <c r="GM263">
        <v>35902.8</v>
      </c>
      <c r="GN263">
        <v>41426.9</v>
      </c>
      <c r="GO263">
        <v>41913.3</v>
      </c>
      <c r="GP263">
        <v>1.9284</v>
      </c>
      <c r="GQ263">
        <v>1.90145</v>
      </c>
      <c r="GR263">
        <v>0.109337</v>
      </c>
      <c r="GS263">
        <v>0</v>
      </c>
      <c r="GT263">
        <v>25.3712</v>
      </c>
      <c r="GU263">
        <v>999.9</v>
      </c>
      <c r="GV263">
        <v>48.3</v>
      </c>
      <c r="GW263">
        <v>31.4</v>
      </c>
      <c r="GX263">
        <v>24.5821</v>
      </c>
      <c r="GY263">
        <v>63.7894</v>
      </c>
      <c r="GZ263">
        <v>33.762</v>
      </c>
      <c r="HA263">
        <v>1</v>
      </c>
      <c r="HB263">
        <v>-0.0641057</v>
      </c>
      <c r="HC263">
        <v>0.38506</v>
      </c>
      <c r="HD263">
        <v>20.3302</v>
      </c>
      <c r="HE263">
        <v>5.21699</v>
      </c>
      <c r="HF263">
        <v>12.0099</v>
      </c>
      <c r="HG263">
        <v>4.98925</v>
      </c>
      <c r="HH263">
        <v>3.28848</v>
      </c>
      <c r="HI263">
        <v>9999</v>
      </c>
      <c r="HJ263">
        <v>9999</v>
      </c>
      <c r="HK263">
        <v>9999</v>
      </c>
      <c r="HL263">
        <v>174</v>
      </c>
      <c r="HM263">
        <v>1.86783</v>
      </c>
      <c r="HN263">
        <v>1.86683</v>
      </c>
      <c r="HO263">
        <v>1.8663</v>
      </c>
      <c r="HP263">
        <v>1.86617</v>
      </c>
      <c r="HQ263">
        <v>1.86805</v>
      </c>
      <c r="HR263">
        <v>1.87047</v>
      </c>
      <c r="HS263">
        <v>1.86919</v>
      </c>
      <c r="HT263">
        <v>1.87057</v>
      </c>
      <c r="HU263">
        <v>0</v>
      </c>
      <c r="HV263">
        <v>0</v>
      </c>
      <c r="HW263">
        <v>0</v>
      </c>
      <c r="HX263">
        <v>0</v>
      </c>
      <c r="HY263" t="s">
        <v>421</v>
      </c>
      <c r="HZ263" t="s">
        <v>422</v>
      </c>
      <c r="IA263" t="s">
        <v>423</v>
      </c>
      <c r="IB263" t="s">
        <v>423</v>
      </c>
      <c r="IC263" t="s">
        <v>423</v>
      </c>
      <c r="ID263" t="s">
        <v>423</v>
      </c>
      <c r="IE263">
        <v>0</v>
      </c>
      <c r="IF263">
        <v>100</v>
      </c>
      <c r="IG263">
        <v>100</v>
      </c>
      <c r="IH263">
        <v>-3.403</v>
      </c>
      <c r="II263">
        <v>-0.08019999999999999</v>
      </c>
      <c r="IJ263">
        <v>-1.577111384215205</v>
      </c>
      <c r="IK263">
        <v>-0.002609718516926934</v>
      </c>
      <c r="IL263">
        <v>7.477057286243006E-07</v>
      </c>
      <c r="IM263">
        <v>-2.446628426827821E-10</v>
      </c>
      <c r="IN263">
        <v>-0.2036813970316619</v>
      </c>
      <c r="IO263">
        <v>-0.007460779758470672</v>
      </c>
      <c r="IP263">
        <v>0.0009378809001863145</v>
      </c>
      <c r="IQ263">
        <v>-1.681860573090938E-05</v>
      </c>
      <c r="IR263">
        <v>18</v>
      </c>
      <c r="IS263">
        <v>2242</v>
      </c>
      <c r="IT263">
        <v>1</v>
      </c>
      <c r="IU263">
        <v>24</v>
      </c>
      <c r="IV263">
        <v>2601.2</v>
      </c>
      <c r="IW263">
        <v>2601.3</v>
      </c>
      <c r="IX263">
        <v>1.9458</v>
      </c>
      <c r="IY263">
        <v>2.21558</v>
      </c>
      <c r="IZ263">
        <v>1.39648</v>
      </c>
      <c r="JA263">
        <v>2.34009</v>
      </c>
      <c r="JB263">
        <v>1.49536</v>
      </c>
      <c r="JC263">
        <v>2.39502</v>
      </c>
      <c r="JD263">
        <v>38.0377</v>
      </c>
      <c r="JE263">
        <v>23.9824</v>
      </c>
      <c r="JF263">
        <v>18</v>
      </c>
      <c r="JG263">
        <v>500.194</v>
      </c>
      <c r="JH263">
        <v>439.174</v>
      </c>
      <c r="JI263">
        <v>25.0002</v>
      </c>
      <c r="JJ263">
        <v>26.5305</v>
      </c>
      <c r="JK263">
        <v>30.0004</v>
      </c>
      <c r="JL263">
        <v>26.4893</v>
      </c>
      <c r="JM263">
        <v>26.428</v>
      </c>
      <c r="JN263">
        <v>38.9843</v>
      </c>
      <c r="JO263">
        <v>31.9555</v>
      </c>
      <c r="JP263">
        <v>54.8413</v>
      </c>
      <c r="JQ263">
        <v>25</v>
      </c>
      <c r="JR263">
        <v>921.508</v>
      </c>
      <c r="JS263">
        <v>16.7647</v>
      </c>
      <c r="JT263">
        <v>100.583</v>
      </c>
      <c r="JU263">
        <v>100.663</v>
      </c>
    </row>
    <row r="264" spans="1:281">
      <c r="A264">
        <v>248</v>
      </c>
      <c r="B264">
        <v>1659118641.5</v>
      </c>
      <c r="C264">
        <v>6283.400000095367</v>
      </c>
      <c r="D264" t="s">
        <v>921</v>
      </c>
      <c r="E264" t="s">
        <v>922</v>
      </c>
      <c r="F264">
        <v>5</v>
      </c>
      <c r="G264" t="s">
        <v>812</v>
      </c>
      <c r="H264" t="s">
        <v>416</v>
      </c>
      <c r="I264">
        <v>1659118633.660714</v>
      </c>
      <c r="J264">
        <f>(K264)/1000</f>
        <v>0</v>
      </c>
      <c r="K264">
        <f>IF(CZ264, AN264, AH264)</f>
        <v>0</v>
      </c>
      <c r="L264">
        <f>IF(CZ264, AI264, AG264)</f>
        <v>0</v>
      </c>
      <c r="M264">
        <f>DB264 - IF(AU264&gt;1, L264*CV264*100.0/(AW264*DP264), 0)</f>
        <v>0</v>
      </c>
      <c r="N264">
        <f>((T264-J264/2)*M264-L264)/(T264+J264/2)</f>
        <v>0</v>
      </c>
      <c r="O264">
        <f>N264*(DI264+DJ264)/1000.0</f>
        <v>0</v>
      </c>
      <c r="P264">
        <f>(DB264 - IF(AU264&gt;1, L264*CV264*100.0/(AW264*DP264), 0))*(DI264+DJ264)/1000.0</f>
        <v>0</v>
      </c>
      <c r="Q264">
        <f>2.0/((1/S264-1/R264)+SIGN(S264)*SQRT((1/S264-1/R264)*(1/S264-1/R264) + 4*CW264/((CW264+1)*(CW264+1))*(2*1/S264*1/R264-1/R264*1/R264)))</f>
        <v>0</v>
      </c>
      <c r="R264">
        <f>IF(LEFT(CX264,1)&lt;&gt;"0",IF(LEFT(CX264,1)="1",3.0,CY264),$D$5+$E$5*(DP264*DI264/($K$5*1000))+$F$5*(DP264*DI264/($K$5*1000))*MAX(MIN(CV264,$J$5),$I$5)*MAX(MIN(CV264,$J$5),$I$5)+$G$5*MAX(MIN(CV264,$J$5),$I$5)*(DP264*DI264/($K$5*1000))+$H$5*(DP264*DI264/($K$5*1000))*(DP264*DI264/($K$5*1000)))</f>
        <v>0</v>
      </c>
      <c r="S264">
        <f>J264*(1000-(1000*0.61365*exp(17.502*W264/(240.97+W264))/(DI264+DJ264)+DD264)/2)/(1000*0.61365*exp(17.502*W264/(240.97+W264))/(DI264+DJ264)-DD264)</f>
        <v>0</v>
      </c>
      <c r="T264">
        <f>1/((CW264+1)/(Q264/1.6)+1/(R264/1.37)) + CW264/((CW264+1)/(Q264/1.6) + CW264/(R264/1.37))</f>
        <v>0</v>
      </c>
      <c r="U264">
        <f>(CR264*CU264)</f>
        <v>0</v>
      </c>
      <c r="V264">
        <f>(DK264+(U264+2*0.95*5.67E-8*(((DK264+$B$7)+273)^4-(DK264+273)^4)-44100*J264)/(1.84*29.3*R264+8*0.95*5.67E-8*(DK264+273)^3))</f>
        <v>0</v>
      </c>
      <c r="W264">
        <f>($C$7*DL264+$D$7*DM264+$E$7*V264)</f>
        <v>0</v>
      </c>
      <c r="X264">
        <f>0.61365*exp(17.502*W264/(240.97+W264))</f>
        <v>0</v>
      </c>
      <c r="Y264">
        <f>(Z264/AA264*100)</f>
        <v>0</v>
      </c>
      <c r="Z264">
        <f>DD264*(DI264+DJ264)/1000</f>
        <v>0</v>
      </c>
      <c r="AA264">
        <f>0.61365*exp(17.502*DK264/(240.97+DK264))</f>
        <v>0</v>
      </c>
      <c r="AB264">
        <f>(X264-DD264*(DI264+DJ264)/1000)</f>
        <v>0</v>
      </c>
      <c r="AC264">
        <f>(-J264*44100)</f>
        <v>0</v>
      </c>
      <c r="AD264">
        <f>2*29.3*R264*0.92*(DK264-W264)</f>
        <v>0</v>
      </c>
      <c r="AE264">
        <f>2*0.95*5.67E-8*(((DK264+$B$7)+273)^4-(W264+273)^4)</f>
        <v>0</v>
      </c>
      <c r="AF264">
        <f>U264+AE264+AC264+AD264</f>
        <v>0</v>
      </c>
      <c r="AG264">
        <f>DH264*AU264*(DC264-DB264*(1000-AU264*DE264)/(1000-AU264*DD264))/(100*CV264)</f>
        <v>0</v>
      </c>
      <c r="AH264">
        <f>1000*DH264*AU264*(DD264-DE264)/(100*CV264*(1000-AU264*DD264))</f>
        <v>0</v>
      </c>
      <c r="AI264">
        <f>(AJ264 - AK264 - DI264*1E3/(8.314*(DK264+273.15)) * AM264/DH264 * AL264) * DH264/(100*CV264) * (1000 - DE264)/1000</f>
        <v>0</v>
      </c>
      <c r="AJ264">
        <v>924.8192027163019</v>
      </c>
      <c r="AK264">
        <v>879.0327454545449</v>
      </c>
      <c r="AL264">
        <v>3.405537559558984</v>
      </c>
      <c r="AM264">
        <v>65.05149679079638</v>
      </c>
      <c r="AN264">
        <f>(AP264 - AO264 + DI264*1E3/(8.314*(DK264+273.15)) * AR264/DH264 * AQ264) * DH264/(100*CV264) * 1000/(1000 - AP264)</f>
        <v>0</v>
      </c>
      <c r="AO264">
        <v>16.7114410053709</v>
      </c>
      <c r="AP264">
        <v>23.31001515151515</v>
      </c>
      <c r="AQ264">
        <v>-5.310709108827228E-05</v>
      </c>
      <c r="AR264">
        <v>88.7385490388201</v>
      </c>
      <c r="AS264">
        <v>9</v>
      </c>
      <c r="AT264">
        <v>2</v>
      </c>
      <c r="AU264">
        <f>IF(AS264*$H$13&gt;=AW264,1.0,(AW264/(AW264-AS264*$H$13)))</f>
        <v>0</v>
      </c>
      <c r="AV264">
        <f>(AU264-1)*100</f>
        <v>0</v>
      </c>
      <c r="AW264">
        <f>MAX(0,($B$13+$C$13*DP264)/(1+$D$13*DP264)*DI264/(DK264+273)*$E$13)</f>
        <v>0</v>
      </c>
      <c r="AX264" t="s">
        <v>417</v>
      </c>
      <c r="AY264" t="s">
        <v>417</v>
      </c>
      <c r="AZ264">
        <v>0</v>
      </c>
      <c r="BA264">
        <v>0</v>
      </c>
      <c r="BB264">
        <f>1-AZ264/BA264</f>
        <v>0</v>
      </c>
      <c r="BC264">
        <v>0</v>
      </c>
      <c r="BD264" t="s">
        <v>417</v>
      </c>
      <c r="BE264" t="s">
        <v>417</v>
      </c>
      <c r="BF264">
        <v>0</v>
      </c>
      <c r="BG264">
        <v>0</v>
      </c>
      <c r="BH264">
        <f>1-BF264/BG264</f>
        <v>0</v>
      </c>
      <c r="BI264">
        <v>0.5</v>
      </c>
      <c r="BJ264">
        <f>CS264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417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f>$B$11*DQ264+$C$11*DR264+$F$11*EC264*(1-EF264)</f>
        <v>0</v>
      </c>
      <c r="CS264">
        <f>CR264*CT264</f>
        <v>0</v>
      </c>
      <c r="CT264">
        <f>($B$11*$D$9+$C$11*$D$9+$F$11*((EP264+EH264)/MAX(EP264+EH264+EQ264, 0.1)*$I$9+EQ264/MAX(EP264+EH264+EQ264, 0.1)*$J$9))/($B$11+$C$11+$F$11)</f>
        <v>0</v>
      </c>
      <c r="CU264">
        <f>($B$11*$K$9+$C$11*$K$9+$F$11*((EP264+EH264)/MAX(EP264+EH264+EQ264, 0.1)*$P$9+EQ264/MAX(EP264+EH264+EQ264, 0.1)*$Q$9))/($B$11+$C$11+$F$11)</f>
        <v>0</v>
      </c>
      <c r="CV264">
        <v>6</v>
      </c>
      <c r="CW264">
        <v>0.5</v>
      </c>
      <c r="CX264" t="s">
        <v>418</v>
      </c>
      <c r="CY264">
        <v>2</v>
      </c>
      <c r="CZ264" t="b">
        <v>1</v>
      </c>
      <c r="DA264">
        <v>1659118633.660714</v>
      </c>
      <c r="DB264">
        <v>834.059357142857</v>
      </c>
      <c r="DC264">
        <v>892.6903571428572</v>
      </c>
      <c r="DD264">
        <v>23.32276428571428</v>
      </c>
      <c r="DE264">
        <v>16.72589285714286</v>
      </c>
      <c r="DF264">
        <v>837.44125</v>
      </c>
      <c r="DG264">
        <v>23.40296428571429</v>
      </c>
      <c r="DH264">
        <v>500.0600714285715</v>
      </c>
      <c r="DI264">
        <v>90.68653928571429</v>
      </c>
      <c r="DJ264">
        <v>0.1000290071428571</v>
      </c>
      <c r="DK264">
        <v>27.21014642857143</v>
      </c>
      <c r="DL264">
        <v>27.1547</v>
      </c>
      <c r="DM264">
        <v>999.9000000000002</v>
      </c>
      <c r="DN264">
        <v>0</v>
      </c>
      <c r="DO264">
        <v>0</v>
      </c>
      <c r="DP264">
        <v>9989.862857142858</v>
      </c>
      <c r="DQ264">
        <v>0</v>
      </c>
      <c r="DR264">
        <v>8.417431071428572</v>
      </c>
      <c r="DS264">
        <v>-58.63098928571428</v>
      </c>
      <c r="DT264">
        <v>853.9762499999999</v>
      </c>
      <c r="DU264">
        <v>907.8751785714285</v>
      </c>
      <c r="DV264">
        <v>6.596874285714287</v>
      </c>
      <c r="DW264">
        <v>892.6903571428572</v>
      </c>
      <c r="DX264">
        <v>16.72589285714286</v>
      </c>
      <c r="DY264">
        <v>2.115061428571428</v>
      </c>
      <c r="DZ264">
        <v>1.516814642857143</v>
      </c>
      <c r="EA264">
        <v>18.33306071428571</v>
      </c>
      <c r="EB264">
        <v>13.13870357142857</v>
      </c>
      <c r="EC264">
        <v>1999.984642857143</v>
      </c>
      <c r="ED264">
        <v>0.9800049999999997</v>
      </c>
      <c r="EE264">
        <v>0.0199947</v>
      </c>
      <c r="EF264">
        <v>0</v>
      </c>
      <c r="EG264">
        <v>695.5382499999998</v>
      </c>
      <c r="EH264">
        <v>5.00097</v>
      </c>
      <c r="EI264">
        <v>13926.575</v>
      </c>
      <c r="EJ264">
        <v>16707.48214285714</v>
      </c>
      <c r="EK264">
        <v>38.75</v>
      </c>
      <c r="EL264">
        <v>39.25</v>
      </c>
      <c r="EM264">
        <v>38.65157142857142</v>
      </c>
      <c r="EN264">
        <v>39.02878571428571</v>
      </c>
      <c r="EO264">
        <v>39.375</v>
      </c>
      <c r="EP264">
        <v>1955.094642857143</v>
      </c>
      <c r="EQ264">
        <v>39.89000000000001</v>
      </c>
      <c r="ER264">
        <v>0</v>
      </c>
      <c r="ES264">
        <v>1659118641.8</v>
      </c>
      <c r="ET264">
        <v>0</v>
      </c>
      <c r="EU264">
        <v>695.53808</v>
      </c>
      <c r="EV264">
        <v>-0.1918461430991105</v>
      </c>
      <c r="EW264">
        <v>-4.984615394352781</v>
      </c>
      <c r="EX264">
        <v>13926.624</v>
      </c>
      <c r="EY264">
        <v>15</v>
      </c>
      <c r="EZ264">
        <v>0</v>
      </c>
      <c r="FA264" t="s">
        <v>419</v>
      </c>
      <c r="FB264">
        <v>1658962562</v>
      </c>
      <c r="FC264">
        <v>1658962559</v>
      </c>
      <c r="FD264">
        <v>0</v>
      </c>
      <c r="FE264">
        <v>0.025</v>
      </c>
      <c r="FF264">
        <v>-0.013</v>
      </c>
      <c r="FG264">
        <v>-1.97</v>
      </c>
      <c r="FH264">
        <v>-0.111</v>
      </c>
      <c r="FI264">
        <v>420</v>
      </c>
      <c r="FJ264">
        <v>18</v>
      </c>
      <c r="FK264">
        <v>0.6899999999999999</v>
      </c>
      <c r="FL264">
        <v>0.5</v>
      </c>
      <c r="FM264">
        <v>-58.52083414634147</v>
      </c>
      <c r="FN264">
        <v>-1.945087108013934</v>
      </c>
      <c r="FO264">
        <v>0.2055495449262612</v>
      </c>
      <c r="FP264">
        <v>0</v>
      </c>
      <c r="FQ264">
        <v>695.5472647058823</v>
      </c>
      <c r="FR264">
        <v>-0.0317341467147599</v>
      </c>
      <c r="FS264">
        <v>0.1998398342237225</v>
      </c>
      <c r="FT264">
        <v>1</v>
      </c>
      <c r="FU264">
        <v>6.592805365853659</v>
      </c>
      <c r="FV264">
        <v>0.06684355400697638</v>
      </c>
      <c r="FW264">
        <v>0.00781434612452993</v>
      </c>
      <c r="FX264">
        <v>1</v>
      </c>
      <c r="FY264">
        <v>2</v>
      </c>
      <c r="FZ264">
        <v>3</v>
      </c>
      <c r="GA264" t="s">
        <v>431</v>
      </c>
      <c r="GB264">
        <v>2.98318</v>
      </c>
      <c r="GC264">
        <v>2.71548</v>
      </c>
      <c r="GD264">
        <v>0.157357</v>
      </c>
      <c r="GE264">
        <v>0.162199</v>
      </c>
      <c r="GF264">
        <v>0.105599</v>
      </c>
      <c r="GG264">
        <v>0.0819347</v>
      </c>
      <c r="GH264">
        <v>26670.9</v>
      </c>
      <c r="GI264">
        <v>26646.5</v>
      </c>
      <c r="GJ264">
        <v>29416.4</v>
      </c>
      <c r="GK264">
        <v>29413.5</v>
      </c>
      <c r="GL264">
        <v>34843.6</v>
      </c>
      <c r="GM264">
        <v>35903.3</v>
      </c>
      <c r="GN264">
        <v>41426.5</v>
      </c>
      <c r="GO264">
        <v>41913.2</v>
      </c>
      <c r="GP264">
        <v>1.92835</v>
      </c>
      <c r="GQ264">
        <v>1.90135</v>
      </c>
      <c r="GR264">
        <v>0.108242</v>
      </c>
      <c r="GS264">
        <v>0</v>
      </c>
      <c r="GT264">
        <v>25.3695</v>
      </c>
      <c r="GU264">
        <v>999.9</v>
      </c>
      <c r="GV264">
        <v>48.3</v>
      </c>
      <c r="GW264">
        <v>31.4</v>
      </c>
      <c r="GX264">
        <v>24.5813</v>
      </c>
      <c r="GY264">
        <v>63.8094</v>
      </c>
      <c r="GZ264">
        <v>33.7981</v>
      </c>
      <c r="HA264">
        <v>1</v>
      </c>
      <c r="HB264">
        <v>-0.0641311</v>
      </c>
      <c r="HC264">
        <v>0.385675</v>
      </c>
      <c r="HD264">
        <v>20.3303</v>
      </c>
      <c r="HE264">
        <v>5.21729</v>
      </c>
      <c r="HF264">
        <v>12.0099</v>
      </c>
      <c r="HG264">
        <v>4.9891</v>
      </c>
      <c r="HH264">
        <v>3.2885</v>
      </c>
      <c r="HI264">
        <v>9999</v>
      </c>
      <c r="HJ264">
        <v>9999</v>
      </c>
      <c r="HK264">
        <v>9999</v>
      </c>
      <c r="HL264">
        <v>174</v>
      </c>
      <c r="HM264">
        <v>1.86783</v>
      </c>
      <c r="HN264">
        <v>1.86682</v>
      </c>
      <c r="HO264">
        <v>1.8663</v>
      </c>
      <c r="HP264">
        <v>1.86618</v>
      </c>
      <c r="HQ264">
        <v>1.86805</v>
      </c>
      <c r="HR264">
        <v>1.87047</v>
      </c>
      <c r="HS264">
        <v>1.86919</v>
      </c>
      <c r="HT264">
        <v>1.87057</v>
      </c>
      <c r="HU264">
        <v>0</v>
      </c>
      <c r="HV264">
        <v>0</v>
      </c>
      <c r="HW264">
        <v>0</v>
      </c>
      <c r="HX264">
        <v>0</v>
      </c>
      <c r="HY264" t="s">
        <v>421</v>
      </c>
      <c r="HZ264" t="s">
        <v>422</v>
      </c>
      <c r="IA264" t="s">
        <v>423</v>
      </c>
      <c r="IB264" t="s">
        <v>423</v>
      </c>
      <c r="IC264" t="s">
        <v>423</v>
      </c>
      <c r="ID264" t="s">
        <v>423</v>
      </c>
      <c r="IE264">
        <v>0</v>
      </c>
      <c r="IF264">
        <v>100</v>
      </c>
      <c r="IG264">
        <v>100</v>
      </c>
      <c r="IH264">
        <v>-3.431</v>
      </c>
      <c r="II264">
        <v>-0.0804</v>
      </c>
      <c r="IJ264">
        <v>-1.577111384215205</v>
      </c>
      <c r="IK264">
        <v>-0.002609718516926934</v>
      </c>
      <c r="IL264">
        <v>7.477057286243006E-07</v>
      </c>
      <c r="IM264">
        <v>-2.446628426827821E-10</v>
      </c>
      <c r="IN264">
        <v>-0.2036813970316619</v>
      </c>
      <c r="IO264">
        <v>-0.007460779758470672</v>
      </c>
      <c r="IP264">
        <v>0.0009378809001863145</v>
      </c>
      <c r="IQ264">
        <v>-1.681860573090938E-05</v>
      </c>
      <c r="IR264">
        <v>18</v>
      </c>
      <c r="IS264">
        <v>2242</v>
      </c>
      <c r="IT264">
        <v>1</v>
      </c>
      <c r="IU264">
        <v>24</v>
      </c>
      <c r="IV264">
        <v>2601.3</v>
      </c>
      <c r="IW264">
        <v>2601.4</v>
      </c>
      <c r="IX264">
        <v>1.97021</v>
      </c>
      <c r="IY264">
        <v>2.21313</v>
      </c>
      <c r="IZ264">
        <v>1.39648</v>
      </c>
      <c r="JA264">
        <v>2.34009</v>
      </c>
      <c r="JB264">
        <v>1.49536</v>
      </c>
      <c r="JC264">
        <v>2.40479</v>
      </c>
      <c r="JD264">
        <v>38.0377</v>
      </c>
      <c r="JE264">
        <v>23.9824</v>
      </c>
      <c r="JF264">
        <v>18</v>
      </c>
      <c r="JG264">
        <v>500.172</v>
      </c>
      <c r="JH264">
        <v>439.131</v>
      </c>
      <c r="JI264">
        <v>25.0001</v>
      </c>
      <c r="JJ264">
        <v>26.5316</v>
      </c>
      <c r="JK264">
        <v>30.0003</v>
      </c>
      <c r="JL264">
        <v>26.4904</v>
      </c>
      <c r="JM264">
        <v>26.4302</v>
      </c>
      <c r="JN264">
        <v>39.5529</v>
      </c>
      <c r="JO264">
        <v>31.9555</v>
      </c>
      <c r="JP264">
        <v>54.8413</v>
      </c>
      <c r="JQ264">
        <v>25</v>
      </c>
      <c r="JR264">
        <v>941.585</v>
      </c>
      <c r="JS264">
        <v>16.7647</v>
      </c>
      <c r="JT264">
        <v>100.582</v>
      </c>
      <c r="JU264">
        <v>100.663</v>
      </c>
    </row>
    <row r="265" spans="1:281">
      <c r="A265">
        <v>249</v>
      </c>
      <c r="B265">
        <v>1659118646.5</v>
      </c>
      <c r="C265">
        <v>6288.400000095367</v>
      </c>
      <c r="D265" t="s">
        <v>923</v>
      </c>
      <c r="E265" t="s">
        <v>924</v>
      </c>
      <c r="F265">
        <v>5</v>
      </c>
      <c r="G265" t="s">
        <v>812</v>
      </c>
      <c r="H265" t="s">
        <v>416</v>
      </c>
      <c r="I265">
        <v>1659118638.962963</v>
      </c>
      <c r="J265">
        <f>(K265)/1000</f>
        <v>0</v>
      </c>
      <c r="K265">
        <f>IF(CZ265, AN265, AH265)</f>
        <v>0</v>
      </c>
      <c r="L265">
        <f>IF(CZ265, AI265, AG265)</f>
        <v>0</v>
      </c>
      <c r="M265">
        <f>DB265 - IF(AU265&gt;1, L265*CV265*100.0/(AW265*DP265), 0)</f>
        <v>0</v>
      </c>
      <c r="N265">
        <f>((T265-J265/2)*M265-L265)/(T265+J265/2)</f>
        <v>0</v>
      </c>
      <c r="O265">
        <f>N265*(DI265+DJ265)/1000.0</f>
        <v>0</v>
      </c>
      <c r="P265">
        <f>(DB265 - IF(AU265&gt;1, L265*CV265*100.0/(AW265*DP265), 0))*(DI265+DJ265)/1000.0</f>
        <v>0</v>
      </c>
      <c r="Q265">
        <f>2.0/((1/S265-1/R265)+SIGN(S265)*SQRT((1/S265-1/R265)*(1/S265-1/R265) + 4*CW265/((CW265+1)*(CW265+1))*(2*1/S265*1/R265-1/R265*1/R265)))</f>
        <v>0</v>
      </c>
      <c r="R265">
        <f>IF(LEFT(CX265,1)&lt;&gt;"0",IF(LEFT(CX265,1)="1",3.0,CY265),$D$5+$E$5*(DP265*DI265/($K$5*1000))+$F$5*(DP265*DI265/($K$5*1000))*MAX(MIN(CV265,$J$5),$I$5)*MAX(MIN(CV265,$J$5),$I$5)+$G$5*MAX(MIN(CV265,$J$5),$I$5)*(DP265*DI265/($K$5*1000))+$H$5*(DP265*DI265/($K$5*1000))*(DP265*DI265/($K$5*1000)))</f>
        <v>0</v>
      </c>
      <c r="S265">
        <f>J265*(1000-(1000*0.61365*exp(17.502*W265/(240.97+W265))/(DI265+DJ265)+DD265)/2)/(1000*0.61365*exp(17.502*W265/(240.97+W265))/(DI265+DJ265)-DD265)</f>
        <v>0</v>
      </c>
      <c r="T265">
        <f>1/((CW265+1)/(Q265/1.6)+1/(R265/1.37)) + CW265/((CW265+1)/(Q265/1.6) + CW265/(R265/1.37))</f>
        <v>0</v>
      </c>
      <c r="U265">
        <f>(CR265*CU265)</f>
        <v>0</v>
      </c>
      <c r="V265">
        <f>(DK265+(U265+2*0.95*5.67E-8*(((DK265+$B$7)+273)^4-(DK265+273)^4)-44100*J265)/(1.84*29.3*R265+8*0.95*5.67E-8*(DK265+273)^3))</f>
        <v>0</v>
      </c>
      <c r="W265">
        <f>($C$7*DL265+$D$7*DM265+$E$7*V265)</f>
        <v>0</v>
      </c>
      <c r="X265">
        <f>0.61365*exp(17.502*W265/(240.97+W265))</f>
        <v>0</v>
      </c>
      <c r="Y265">
        <f>(Z265/AA265*100)</f>
        <v>0</v>
      </c>
      <c r="Z265">
        <f>DD265*(DI265+DJ265)/1000</f>
        <v>0</v>
      </c>
      <c r="AA265">
        <f>0.61365*exp(17.502*DK265/(240.97+DK265))</f>
        <v>0</v>
      </c>
      <c r="AB265">
        <f>(X265-DD265*(DI265+DJ265)/1000)</f>
        <v>0</v>
      </c>
      <c r="AC265">
        <f>(-J265*44100)</f>
        <v>0</v>
      </c>
      <c r="AD265">
        <f>2*29.3*R265*0.92*(DK265-W265)</f>
        <v>0</v>
      </c>
      <c r="AE265">
        <f>2*0.95*5.67E-8*(((DK265+$B$7)+273)^4-(W265+273)^4)</f>
        <v>0</v>
      </c>
      <c r="AF265">
        <f>U265+AE265+AC265+AD265</f>
        <v>0</v>
      </c>
      <c r="AG265">
        <f>DH265*AU265*(DC265-DB265*(1000-AU265*DE265)/(1000-AU265*DD265))/(100*CV265)</f>
        <v>0</v>
      </c>
      <c r="AH265">
        <f>1000*DH265*AU265*(DD265-DE265)/(100*CV265*(1000-AU265*DD265))</f>
        <v>0</v>
      </c>
      <c r="AI265">
        <f>(AJ265 - AK265 - DI265*1E3/(8.314*(DK265+273.15)) * AM265/DH265 * AL265) * DH265/(100*CV265) * (1000 - DE265)/1000</f>
        <v>0</v>
      </c>
      <c r="AJ265">
        <v>941.8877229740024</v>
      </c>
      <c r="AK265">
        <v>896.1800848484849</v>
      </c>
      <c r="AL265">
        <v>3.437446335586456</v>
      </c>
      <c r="AM265">
        <v>65.05149679079638</v>
      </c>
      <c r="AN265">
        <f>(AP265 - AO265 + DI265*1E3/(8.314*(DK265+273.15)) * AR265/DH265 * AQ265) * DH265/(100*CV265) * 1000/(1000 - AP265)</f>
        <v>0</v>
      </c>
      <c r="AO265">
        <v>16.71301106759813</v>
      </c>
      <c r="AP265">
        <v>23.30306181818181</v>
      </c>
      <c r="AQ265">
        <v>-2.703591901493162E-05</v>
      </c>
      <c r="AR265">
        <v>88.7385490388201</v>
      </c>
      <c r="AS265">
        <v>9</v>
      </c>
      <c r="AT265">
        <v>2</v>
      </c>
      <c r="AU265">
        <f>IF(AS265*$H$13&gt;=AW265,1.0,(AW265/(AW265-AS265*$H$13)))</f>
        <v>0</v>
      </c>
      <c r="AV265">
        <f>(AU265-1)*100</f>
        <v>0</v>
      </c>
      <c r="AW265">
        <f>MAX(0,($B$13+$C$13*DP265)/(1+$D$13*DP265)*DI265/(DK265+273)*$E$13)</f>
        <v>0</v>
      </c>
      <c r="AX265" t="s">
        <v>417</v>
      </c>
      <c r="AY265" t="s">
        <v>417</v>
      </c>
      <c r="AZ265">
        <v>0</v>
      </c>
      <c r="BA265">
        <v>0</v>
      </c>
      <c r="BB265">
        <f>1-AZ265/BA265</f>
        <v>0</v>
      </c>
      <c r="BC265">
        <v>0</v>
      </c>
      <c r="BD265" t="s">
        <v>417</v>
      </c>
      <c r="BE265" t="s">
        <v>417</v>
      </c>
      <c r="BF265">
        <v>0</v>
      </c>
      <c r="BG265">
        <v>0</v>
      </c>
      <c r="BH265">
        <f>1-BF265/BG265</f>
        <v>0</v>
      </c>
      <c r="BI265">
        <v>0.5</v>
      </c>
      <c r="BJ265">
        <f>CS265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417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f>$B$11*DQ265+$C$11*DR265+$F$11*EC265*(1-EF265)</f>
        <v>0</v>
      </c>
      <c r="CS265">
        <f>CR265*CT265</f>
        <v>0</v>
      </c>
      <c r="CT265">
        <f>($B$11*$D$9+$C$11*$D$9+$F$11*((EP265+EH265)/MAX(EP265+EH265+EQ265, 0.1)*$I$9+EQ265/MAX(EP265+EH265+EQ265, 0.1)*$J$9))/($B$11+$C$11+$F$11)</f>
        <v>0</v>
      </c>
      <c r="CU265">
        <f>($B$11*$K$9+$C$11*$K$9+$F$11*((EP265+EH265)/MAX(EP265+EH265+EQ265, 0.1)*$P$9+EQ265/MAX(EP265+EH265+EQ265, 0.1)*$Q$9))/($B$11+$C$11+$F$11)</f>
        <v>0</v>
      </c>
      <c r="CV265">
        <v>6</v>
      </c>
      <c r="CW265">
        <v>0.5</v>
      </c>
      <c r="CX265" t="s">
        <v>418</v>
      </c>
      <c r="CY265">
        <v>2</v>
      </c>
      <c r="CZ265" t="b">
        <v>1</v>
      </c>
      <c r="DA265">
        <v>1659118638.962963</v>
      </c>
      <c r="DB265">
        <v>851.739111111111</v>
      </c>
      <c r="DC265">
        <v>910.5047037037039</v>
      </c>
      <c r="DD265">
        <v>23.314</v>
      </c>
      <c r="DE265">
        <v>16.71727407407407</v>
      </c>
      <c r="DF265">
        <v>855.1540740740741</v>
      </c>
      <c r="DG265">
        <v>23.39428518518519</v>
      </c>
      <c r="DH265">
        <v>500.0512962962962</v>
      </c>
      <c r="DI265">
        <v>90.68601851851854</v>
      </c>
      <c r="DJ265">
        <v>0.09999775555555557</v>
      </c>
      <c r="DK265">
        <v>27.20947777777778</v>
      </c>
      <c r="DL265">
        <v>27.14998518518518</v>
      </c>
      <c r="DM265">
        <v>999.9000000000001</v>
      </c>
      <c r="DN265">
        <v>0</v>
      </c>
      <c r="DO265">
        <v>0</v>
      </c>
      <c r="DP265">
        <v>9998.861851851852</v>
      </c>
      <c r="DQ265">
        <v>0</v>
      </c>
      <c r="DR265">
        <v>8.420826666666667</v>
      </c>
      <c r="DS265">
        <v>-58.76555555555555</v>
      </c>
      <c r="DT265">
        <v>872.0704074074075</v>
      </c>
      <c r="DU265">
        <v>925.9844814814815</v>
      </c>
      <c r="DV265">
        <v>6.596736296296297</v>
      </c>
      <c r="DW265">
        <v>910.5047037037039</v>
      </c>
      <c r="DX265">
        <v>16.71727407407407</v>
      </c>
      <c r="DY265">
        <v>2.114254444444445</v>
      </c>
      <c r="DZ265">
        <v>1.516024444444444</v>
      </c>
      <c r="EA265">
        <v>18.32698518518518</v>
      </c>
      <c r="EB265">
        <v>13.13072592592593</v>
      </c>
      <c r="EC265">
        <v>1999.993333333333</v>
      </c>
      <c r="ED265">
        <v>0.9800049999999998</v>
      </c>
      <c r="EE265">
        <v>0.0199947</v>
      </c>
      <c r="EF265">
        <v>0</v>
      </c>
      <c r="EG265">
        <v>695.4953703703702</v>
      </c>
      <c r="EH265">
        <v>5.00097</v>
      </c>
      <c r="EI265">
        <v>13926.3</v>
      </c>
      <c r="EJ265">
        <v>16707.55555555555</v>
      </c>
      <c r="EK265">
        <v>38.75</v>
      </c>
      <c r="EL265">
        <v>39.25</v>
      </c>
      <c r="EM265">
        <v>38.65944444444444</v>
      </c>
      <c r="EN265">
        <v>39.02525925925926</v>
      </c>
      <c r="EO265">
        <v>39.375</v>
      </c>
      <c r="EP265">
        <v>1955.103333333333</v>
      </c>
      <c r="EQ265">
        <v>39.89000000000001</v>
      </c>
      <c r="ER265">
        <v>0</v>
      </c>
      <c r="ES265">
        <v>1659118646.6</v>
      </c>
      <c r="ET265">
        <v>0</v>
      </c>
      <c r="EU265">
        <v>695.5055200000002</v>
      </c>
      <c r="EV265">
        <v>0.3061538572112414</v>
      </c>
      <c r="EW265">
        <v>-8.361538469994464</v>
      </c>
      <c r="EX265">
        <v>13926.348</v>
      </c>
      <c r="EY265">
        <v>15</v>
      </c>
      <c r="EZ265">
        <v>0</v>
      </c>
      <c r="FA265" t="s">
        <v>419</v>
      </c>
      <c r="FB265">
        <v>1658962562</v>
      </c>
      <c r="FC265">
        <v>1658962559</v>
      </c>
      <c r="FD265">
        <v>0</v>
      </c>
      <c r="FE265">
        <v>0.025</v>
      </c>
      <c r="FF265">
        <v>-0.013</v>
      </c>
      <c r="FG265">
        <v>-1.97</v>
      </c>
      <c r="FH265">
        <v>-0.111</v>
      </c>
      <c r="FI265">
        <v>420</v>
      </c>
      <c r="FJ265">
        <v>18</v>
      </c>
      <c r="FK265">
        <v>0.6899999999999999</v>
      </c>
      <c r="FL265">
        <v>0.5</v>
      </c>
      <c r="FM265">
        <v>-58.6728275</v>
      </c>
      <c r="FN265">
        <v>-1.456830393996072</v>
      </c>
      <c r="FO265">
        <v>0.1622586992852771</v>
      </c>
      <c r="FP265">
        <v>0</v>
      </c>
      <c r="FQ265">
        <v>695.5180588235294</v>
      </c>
      <c r="FR265">
        <v>-0.08152787821425621</v>
      </c>
      <c r="FS265">
        <v>0.2159383001715338</v>
      </c>
      <c r="FT265">
        <v>1</v>
      </c>
      <c r="FU265">
        <v>6.59615825</v>
      </c>
      <c r="FV265">
        <v>0.01028949343338122</v>
      </c>
      <c r="FW265">
        <v>0.004917620302290471</v>
      </c>
      <c r="FX265">
        <v>1</v>
      </c>
      <c r="FY265">
        <v>2</v>
      </c>
      <c r="FZ265">
        <v>3</v>
      </c>
      <c r="GA265" t="s">
        <v>431</v>
      </c>
      <c r="GB265">
        <v>2.98314</v>
      </c>
      <c r="GC265">
        <v>2.71565</v>
      </c>
      <c r="GD265">
        <v>0.159352</v>
      </c>
      <c r="GE265">
        <v>0.164134</v>
      </c>
      <c r="GF265">
        <v>0.105578</v>
      </c>
      <c r="GG265">
        <v>0.0818866</v>
      </c>
      <c r="GH265">
        <v>26607.9</v>
      </c>
      <c r="GI265">
        <v>26585</v>
      </c>
      <c r="GJ265">
        <v>29416.5</v>
      </c>
      <c r="GK265">
        <v>29413.6</v>
      </c>
      <c r="GL265">
        <v>34844.4</v>
      </c>
      <c r="GM265">
        <v>35905.1</v>
      </c>
      <c r="GN265">
        <v>41426.3</v>
      </c>
      <c r="GO265">
        <v>41913</v>
      </c>
      <c r="GP265">
        <v>1.92815</v>
      </c>
      <c r="GQ265">
        <v>1.90132</v>
      </c>
      <c r="GR265">
        <v>0.10889</v>
      </c>
      <c r="GS265">
        <v>0</v>
      </c>
      <c r="GT265">
        <v>25.3673</v>
      </c>
      <c r="GU265">
        <v>999.9</v>
      </c>
      <c r="GV265">
        <v>48.3</v>
      </c>
      <c r="GW265">
        <v>31.4</v>
      </c>
      <c r="GX265">
        <v>24.5824</v>
      </c>
      <c r="GY265">
        <v>63.6394</v>
      </c>
      <c r="GZ265">
        <v>33.9503</v>
      </c>
      <c r="HA265">
        <v>1</v>
      </c>
      <c r="HB265">
        <v>-0.06383129999999999</v>
      </c>
      <c r="HC265">
        <v>0.386996</v>
      </c>
      <c r="HD265">
        <v>20.3303</v>
      </c>
      <c r="HE265">
        <v>5.21729</v>
      </c>
      <c r="HF265">
        <v>12.0099</v>
      </c>
      <c r="HG265">
        <v>4.9891</v>
      </c>
      <c r="HH265">
        <v>3.28855</v>
      </c>
      <c r="HI265">
        <v>9999</v>
      </c>
      <c r="HJ265">
        <v>9999</v>
      </c>
      <c r="HK265">
        <v>9999</v>
      </c>
      <c r="HL265">
        <v>174</v>
      </c>
      <c r="HM265">
        <v>1.86783</v>
      </c>
      <c r="HN265">
        <v>1.86681</v>
      </c>
      <c r="HO265">
        <v>1.8663</v>
      </c>
      <c r="HP265">
        <v>1.86617</v>
      </c>
      <c r="HQ265">
        <v>1.86806</v>
      </c>
      <c r="HR265">
        <v>1.87048</v>
      </c>
      <c r="HS265">
        <v>1.86918</v>
      </c>
      <c r="HT265">
        <v>1.87057</v>
      </c>
      <c r="HU265">
        <v>0</v>
      </c>
      <c r="HV265">
        <v>0</v>
      </c>
      <c r="HW265">
        <v>0</v>
      </c>
      <c r="HX265">
        <v>0</v>
      </c>
      <c r="HY265" t="s">
        <v>421</v>
      </c>
      <c r="HZ265" t="s">
        <v>422</v>
      </c>
      <c r="IA265" t="s">
        <v>423</v>
      </c>
      <c r="IB265" t="s">
        <v>423</v>
      </c>
      <c r="IC265" t="s">
        <v>423</v>
      </c>
      <c r="ID265" t="s">
        <v>423</v>
      </c>
      <c r="IE265">
        <v>0</v>
      </c>
      <c r="IF265">
        <v>100</v>
      </c>
      <c r="IG265">
        <v>100</v>
      </c>
      <c r="IH265">
        <v>-3.462</v>
      </c>
      <c r="II265">
        <v>-0.0803</v>
      </c>
      <c r="IJ265">
        <v>-1.577111384215205</v>
      </c>
      <c r="IK265">
        <v>-0.002609718516926934</v>
      </c>
      <c r="IL265">
        <v>7.477057286243006E-07</v>
      </c>
      <c r="IM265">
        <v>-2.446628426827821E-10</v>
      </c>
      <c r="IN265">
        <v>-0.2036813970316619</v>
      </c>
      <c r="IO265">
        <v>-0.007460779758470672</v>
      </c>
      <c r="IP265">
        <v>0.0009378809001863145</v>
      </c>
      <c r="IQ265">
        <v>-1.681860573090938E-05</v>
      </c>
      <c r="IR265">
        <v>18</v>
      </c>
      <c r="IS265">
        <v>2242</v>
      </c>
      <c r="IT265">
        <v>1</v>
      </c>
      <c r="IU265">
        <v>24</v>
      </c>
      <c r="IV265">
        <v>2601.4</v>
      </c>
      <c r="IW265">
        <v>2601.5</v>
      </c>
      <c r="IX265">
        <v>2.00073</v>
      </c>
      <c r="IY265">
        <v>2.20947</v>
      </c>
      <c r="IZ265">
        <v>1.39648</v>
      </c>
      <c r="JA265">
        <v>2.33887</v>
      </c>
      <c r="JB265">
        <v>1.49536</v>
      </c>
      <c r="JC265">
        <v>2.41699</v>
      </c>
      <c r="JD265">
        <v>38.0377</v>
      </c>
      <c r="JE265">
        <v>23.9824</v>
      </c>
      <c r="JF265">
        <v>18</v>
      </c>
      <c r="JG265">
        <v>500.057</v>
      </c>
      <c r="JH265">
        <v>439.116</v>
      </c>
      <c r="JI265">
        <v>25.0002</v>
      </c>
      <c r="JJ265">
        <v>26.5339</v>
      </c>
      <c r="JK265">
        <v>30.0001</v>
      </c>
      <c r="JL265">
        <v>26.4918</v>
      </c>
      <c r="JM265">
        <v>26.4302</v>
      </c>
      <c r="JN265">
        <v>40.0823</v>
      </c>
      <c r="JO265">
        <v>31.9555</v>
      </c>
      <c r="JP265">
        <v>54.4575</v>
      </c>
      <c r="JQ265">
        <v>25</v>
      </c>
      <c r="JR265">
        <v>954.9640000000001</v>
      </c>
      <c r="JS265">
        <v>16.7647</v>
      </c>
      <c r="JT265">
        <v>100.582</v>
      </c>
      <c r="JU265">
        <v>100.663</v>
      </c>
    </row>
    <row r="266" spans="1:281">
      <c r="A266">
        <v>250</v>
      </c>
      <c r="B266">
        <v>1659118651.5</v>
      </c>
      <c r="C266">
        <v>6293.400000095367</v>
      </c>
      <c r="D266" t="s">
        <v>925</v>
      </c>
      <c r="E266" t="s">
        <v>926</v>
      </c>
      <c r="F266">
        <v>5</v>
      </c>
      <c r="G266" t="s">
        <v>812</v>
      </c>
      <c r="H266" t="s">
        <v>416</v>
      </c>
      <c r="I266">
        <v>1659118643.981482</v>
      </c>
      <c r="J266">
        <f>(K266)/1000</f>
        <v>0</v>
      </c>
      <c r="K266">
        <f>IF(CZ266, AN266, AH266)</f>
        <v>0</v>
      </c>
      <c r="L266">
        <f>IF(CZ266, AI266, AG266)</f>
        <v>0</v>
      </c>
      <c r="M266">
        <f>DB266 - IF(AU266&gt;1, L266*CV266*100.0/(AW266*DP266), 0)</f>
        <v>0</v>
      </c>
      <c r="N266">
        <f>((T266-J266/2)*M266-L266)/(T266+J266/2)</f>
        <v>0</v>
      </c>
      <c r="O266">
        <f>N266*(DI266+DJ266)/1000.0</f>
        <v>0</v>
      </c>
      <c r="P266">
        <f>(DB266 - IF(AU266&gt;1, L266*CV266*100.0/(AW266*DP266), 0))*(DI266+DJ266)/1000.0</f>
        <v>0</v>
      </c>
      <c r="Q266">
        <f>2.0/((1/S266-1/R266)+SIGN(S266)*SQRT((1/S266-1/R266)*(1/S266-1/R266) + 4*CW266/((CW266+1)*(CW266+1))*(2*1/S266*1/R266-1/R266*1/R266)))</f>
        <v>0</v>
      </c>
      <c r="R266">
        <f>IF(LEFT(CX266,1)&lt;&gt;"0",IF(LEFT(CX266,1)="1",3.0,CY266),$D$5+$E$5*(DP266*DI266/($K$5*1000))+$F$5*(DP266*DI266/($K$5*1000))*MAX(MIN(CV266,$J$5),$I$5)*MAX(MIN(CV266,$J$5),$I$5)+$G$5*MAX(MIN(CV266,$J$5),$I$5)*(DP266*DI266/($K$5*1000))+$H$5*(DP266*DI266/($K$5*1000))*(DP266*DI266/($K$5*1000)))</f>
        <v>0</v>
      </c>
      <c r="S266">
        <f>J266*(1000-(1000*0.61365*exp(17.502*W266/(240.97+W266))/(DI266+DJ266)+DD266)/2)/(1000*0.61365*exp(17.502*W266/(240.97+W266))/(DI266+DJ266)-DD266)</f>
        <v>0</v>
      </c>
      <c r="T266">
        <f>1/((CW266+1)/(Q266/1.6)+1/(R266/1.37)) + CW266/((CW266+1)/(Q266/1.6) + CW266/(R266/1.37))</f>
        <v>0</v>
      </c>
      <c r="U266">
        <f>(CR266*CU266)</f>
        <v>0</v>
      </c>
      <c r="V266">
        <f>(DK266+(U266+2*0.95*5.67E-8*(((DK266+$B$7)+273)^4-(DK266+273)^4)-44100*J266)/(1.84*29.3*R266+8*0.95*5.67E-8*(DK266+273)^3))</f>
        <v>0</v>
      </c>
      <c r="W266">
        <f>($C$7*DL266+$D$7*DM266+$E$7*V266)</f>
        <v>0</v>
      </c>
      <c r="X266">
        <f>0.61365*exp(17.502*W266/(240.97+W266))</f>
        <v>0</v>
      </c>
      <c r="Y266">
        <f>(Z266/AA266*100)</f>
        <v>0</v>
      </c>
      <c r="Z266">
        <f>DD266*(DI266+DJ266)/1000</f>
        <v>0</v>
      </c>
      <c r="AA266">
        <f>0.61365*exp(17.502*DK266/(240.97+DK266))</f>
        <v>0</v>
      </c>
      <c r="AB266">
        <f>(X266-DD266*(DI266+DJ266)/1000)</f>
        <v>0</v>
      </c>
      <c r="AC266">
        <f>(-J266*44100)</f>
        <v>0</v>
      </c>
      <c r="AD266">
        <f>2*29.3*R266*0.92*(DK266-W266)</f>
        <v>0</v>
      </c>
      <c r="AE266">
        <f>2*0.95*5.67E-8*(((DK266+$B$7)+273)^4-(W266+273)^4)</f>
        <v>0</v>
      </c>
      <c r="AF266">
        <f>U266+AE266+AC266+AD266</f>
        <v>0</v>
      </c>
      <c r="AG266">
        <f>DH266*AU266*(DC266-DB266*(1000-AU266*DE266)/(1000-AU266*DD266))/(100*CV266)</f>
        <v>0</v>
      </c>
      <c r="AH266">
        <f>1000*DH266*AU266*(DD266-DE266)/(100*CV266*(1000-AU266*DD266))</f>
        <v>0</v>
      </c>
      <c r="AI266">
        <f>(AJ266 - AK266 - DI266*1E3/(8.314*(DK266+273.15)) * AM266/DH266 * AL266) * DH266/(100*CV266) * (1000 - DE266)/1000</f>
        <v>0</v>
      </c>
      <c r="AJ266">
        <v>958.8573926301674</v>
      </c>
      <c r="AK266">
        <v>913.1646060606063</v>
      </c>
      <c r="AL266">
        <v>3.395105349850392</v>
      </c>
      <c r="AM266">
        <v>65.05149679079638</v>
      </c>
      <c r="AN266">
        <f>(AP266 - AO266 + DI266*1E3/(8.314*(DK266+273.15)) * AR266/DH266 * AQ266) * DH266/(100*CV266) * 1000/(1000 - AP266)</f>
        <v>0</v>
      </c>
      <c r="AO266">
        <v>16.68106624688419</v>
      </c>
      <c r="AP266">
        <v>23.28641939393938</v>
      </c>
      <c r="AQ266">
        <v>-6.414198716146536E-05</v>
      </c>
      <c r="AR266">
        <v>88.7385490388201</v>
      </c>
      <c r="AS266">
        <v>9</v>
      </c>
      <c r="AT266">
        <v>2</v>
      </c>
      <c r="AU266">
        <f>IF(AS266*$H$13&gt;=AW266,1.0,(AW266/(AW266-AS266*$H$13)))</f>
        <v>0</v>
      </c>
      <c r="AV266">
        <f>(AU266-1)*100</f>
        <v>0</v>
      </c>
      <c r="AW266">
        <f>MAX(0,($B$13+$C$13*DP266)/(1+$D$13*DP266)*DI266/(DK266+273)*$E$13)</f>
        <v>0</v>
      </c>
      <c r="AX266" t="s">
        <v>417</v>
      </c>
      <c r="AY266" t="s">
        <v>417</v>
      </c>
      <c r="AZ266">
        <v>0</v>
      </c>
      <c r="BA266">
        <v>0</v>
      </c>
      <c r="BB266">
        <f>1-AZ266/BA266</f>
        <v>0</v>
      </c>
      <c r="BC266">
        <v>0</v>
      </c>
      <c r="BD266" t="s">
        <v>417</v>
      </c>
      <c r="BE266" t="s">
        <v>417</v>
      </c>
      <c r="BF266">
        <v>0</v>
      </c>
      <c r="BG266">
        <v>0</v>
      </c>
      <c r="BH266">
        <f>1-BF266/BG266</f>
        <v>0</v>
      </c>
      <c r="BI266">
        <v>0.5</v>
      </c>
      <c r="BJ266">
        <f>CS266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417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f>$B$11*DQ266+$C$11*DR266+$F$11*EC266*(1-EF266)</f>
        <v>0</v>
      </c>
      <c r="CS266">
        <f>CR266*CT266</f>
        <v>0</v>
      </c>
      <c r="CT266">
        <f>($B$11*$D$9+$C$11*$D$9+$F$11*((EP266+EH266)/MAX(EP266+EH266+EQ266, 0.1)*$I$9+EQ266/MAX(EP266+EH266+EQ266, 0.1)*$J$9))/($B$11+$C$11+$F$11)</f>
        <v>0</v>
      </c>
      <c r="CU266">
        <f>($B$11*$K$9+$C$11*$K$9+$F$11*((EP266+EH266)/MAX(EP266+EH266+EQ266, 0.1)*$P$9+EQ266/MAX(EP266+EH266+EQ266, 0.1)*$Q$9))/($B$11+$C$11+$F$11)</f>
        <v>0</v>
      </c>
      <c r="CV266">
        <v>6</v>
      </c>
      <c r="CW266">
        <v>0.5</v>
      </c>
      <c r="CX266" t="s">
        <v>418</v>
      </c>
      <c r="CY266">
        <v>2</v>
      </c>
      <c r="CZ266" t="b">
        <v>1</v>
      </c>
      <c r="DA266">
        <v>1659118643.981482</v>
      </c>
      <c r="DB266">
        <v>868.5128148148148</v>
      </c>
      <c r="DC266">
        <v>927.3539259259259</v>
      </c>
      <c r="DD266">
        <v>23.30508888888889</v>
      </c>
      <c r="DE266">
        <v>16.70061851851852</v>
      </c>
      <c r="DF266">
        <v>871.9592592592592</v>
      </c>
      <c r="DG266">
        <v>23.38544074074074</v>
      </c>
      <c r="DH266">
        <v>500.0517777777778</v>
      </c>
      <c r="DI266">
        <v>90.68467037037037</v>
      </c>
      <c r="DJ266">
        <v>0.09999498148148146</v>
      </c>
      <c r="DK266">
        <v>27.20927407407408</v>
      </c>
      <c r="DL266">
        <v>27.14967777777778</v>
      </c>
      <c r="DM266">
        <v>999.9000000000001</v>
      </c>
      <c r="DN266">
        <v>0</v>
      </c>
      <c r="DO266">
        <v>0</v>
      </c>
      <c r="DP266">
        <v>9998.961111111112</v>
      </c>
      <c r="DQ266">
        <v>0</v>
      </c>
      <c r="DR266">
        <v>8.414998148148149</v>
      </c>
      <c r="DS266">
        <v>-58.8409925925926</v>
      </c>
      <c r="DT266">
        <v>889.2365555555557</v>
      </c>
      <c r="DU266">
        <v>943.1042222222221</v>
      </c>
      <c r="DV266">
        <v>6.604475555555556</v>
      </c>
      <c r="DW266">
        <v>927.3539259259259</v>
      </c>
      <c r="DX266">
        <v>16.70061851851852</v>
      </c>
      <c r="DY266">
        <v>2.113413703703704</v>
      </c>
      <c r="DZ266">
        <v>1.514491111111111</v>
      </c>
      <c r="EA266">
        <v>18.32065185185185</v>
      </c>
      <c r="EB266">
        <v>13.11523333333333</v>
      </c>
      <c r="EC266">
        <v>1999.997407407407</v>
      </c>
      <c r="ED266">
        <v>0.9800049999999998</v>
      </c>
      <c r="EE266">
        <v>0.0199947</v>
      </c>
      <c r="EF266">
        <v>0</v>
      </c>
      <c r="EG266">
        <v>695.5464074074074</v>
      </c>
      <c r="EH266">
        <v>5.00097</v>
      </c>
      <c r="EI266">
        <v>13925.72222222222</v>
      </c>
      <c r="EJ266">
        <v>16707.59259259259</v>
      </c>
      <c r="EK266">
        <v>38.75</v>
      </c>
      <c r="EL266">
        <v>39.25</v>
      </c>
      <c r="EM266">
        <v>38.65714814814815</v>
      </c>
      <c r="EN266">
        <v>39.02066666666666</v>
      </c>
      <c r="EO266">
        <v>39.37033333333333</v>
      </c>
      <c r="EP266">
        <v>1955.107407407407</v>
      </c>
      <c r="EQ266">
        <v>39.89000000000001</v>
      </c>
      <c r="ER266">
        <v>0</v>
      </c>
      <c r="ES266">
        <v>1659118651.4</v>
      </c>
      <c r="ET266">
        <v>0</v>
      </c>
      <c r="EU266">
        <v>695.5504</v>
      </c>
      <c r="EV266">
        <v>0.4427692346326723</v>
      </c>
      <c r="EW266">
        <v>-5.938461521481838</v>
      </c>
      <c r="EX266">
        <v>13925.716</v>
      </c>
      <c r="EY266">
        <v>15</v>
      </c>
      <c r="EZ266">
        <v>0</v>
      </c>
      <c r="FA266" t="s">
        <v>419</v>
      </c>
      <c r="FB266">
        <v>1658962562</v>
      </c>
      <c r="FC266">
        <v>1658962559</v>
      </c>
      <c r="FD266">
        <v>0</v>
      </c>
      <c r="FE266">
        <v>0.025</v>
      </c>
      <c r="FF266">
        <v>-0.013</v>
      </c>
      <c r="FG266">
        <v>-1.97</v>
      </c>
      <c r="FH266">
        <v>-0.111</v>
      </c>
      <c r="FI266">
        <v>420</v>
      </c>
      <c r="FJ266">
        <v>18</v>
      </c>
      <c r="FK266">
        <v>0.6899999999999999</v>
      </c>
      <c r="FL266">
        <v>0.5</v>
      </c>
      <c r="FM266">
        <v>-58.78267317073171</v>
      </c>
      <c r="FN266">
        <v>-1.118903832752788</v>
      </c>
      <c r="FO266">
        <v>0.1359297846439886</v>
      </c>
      <c r="FP266">
        <v>0</v>
      </c>
      <c r="FQ266">
        <v>695.5386764705883</v>
      </c>
      <c r="FR266">
        <v>0.3917952679661084</v>
      </c>
      <c r="FS266">
        <v>0.215174446409289</v>
      </c>
      <c r="FT266">
        <v>1</v>
      </c>
      <c r="FU266">
        <v>6.601028780487805</v>
      </c>
      <c r="FV266">
        <v>0.06830195121950841</v>
      </c>
      <c r="FW266">
        <v>0.00947685606896157</v>
      </c>
      <c r="FX266">
        <v>1</v>
      </c>
      <c r="FY266">
        <v>2</v>
      </c>
      <c r="FZ266">
        <v>3</v>
      </c>
      <c r="GA266" t="s">
        <v>431</v>
      </c>
      <c r="GB266">
        <v>2.98312</v>
      </c>
      <c r="GC266">
        <v>2.71584</v>
      </c>
      <c r="GD266">
        <v>0.161322</v>
      </c>
      <c r="GE266">
        <v>0.166034</v>
      </c>
      <c r="GF266">
        <v>0.105521</v>
      </c>
      <c r="GG266">
        <v>0.08179790000000001</v>
      </c>
      <c r="GH266">
        <v>26545.4</v>
      </c>
      <c r="GI266">
        <v>26524.6</v>
      </c>
      <c r="GJ266">
        <v>29416.3</v>
      </c>
      <c r="GK266">
        <v>29413.6</v>
      </c>
      <c r="GL266">
        <v>34846.7</v>
      </c>
      <c r="GM266">
        <v>35908.6</v>
      </c>
      <c r="GN266">
        <v>41426.4</v>
      </c>
      <c r="GO266">
        <v>41912.9</v>
      </c>
      <c r="GP266">
        <v>1.92815</v>
      </c>
      <c r="GQ266">
        <v>1.90117</v>
      </c>
      <c r="GR266">
        <v>0.109613</v>
      </c>
      <c r="GS266">
        <v>0</v>
      </c>
      <c r="GT266">
        <v>25.3657</v>
      </c>
      <c r="GU266">
        <v>999.9</v>
      </c>
      <c r="GV266">
        <v>48.2</v>
      </c>
      <c r="GW266">
        <v>31.4</v>
      </c>
      <c r="GX266">
        <v>24.5304</v>
      </c>
      <c r="GY266">
        <v>63.6794</v>
      </c>
      <c r="GZ266">
        <v>33.754</v>
      </c>
      <c r="HA266">
        <v>1</v>
      </c>
      <c r="HB266">
        <v>-0.0638161</v>
      </c>
      <c r="HC266">
        <v>0.387168</v>
      </c>
      <c r="HD266">
        <v>20.3302</v>
      </c>
      <c r="HE266">
        <v>5.21789</v>
      </c>
      <c r="HF266">
        <v>12.0099</v>
      </c>
      <c r="HG266">
        <v>4.9891</v>
      </c>
      <c r="HH266">
        <v>3.2885</v>
      </c>
      <c r="HI266">
        <v>9999</v>
      </c>
      <c r="HJ266">
        <v>9999</v>
      </c>
      <c r="HK266">
        <v>9999</v>
      </c>
      <c r="HL266">
        <v>174</v>
      </c>
      <c r="HM266">
        <v>1.86783</v>
      </c>
      <c r="HN266">
        <v>1.86679</v>
      </c>
      <c r="HO266">
        <v>1.8663</v>
      </c>
      <c r="HP266">
        <v>1.86617</v>
      </c>
      <c r="HQ266">
        <v>1.86807</v>
      </c>
      <c r="HR266">
        <v>1.87045</v>
      </c>
      <c r="HS266">
        <v>1.86918</v>
      </c>
      <c r="HT266">
        <v>1.87057</v>
      </c>
      <c r="HU266">
        <v>0</v>
      </c>
      <c r="HV266">
        <v>0</v>
      </c>
      <c r="HW266">
        <v>0</v>
      </c>
      <c r="HX266">
        <v>0</v>
      </c>
      <c r="HY266" t="s">
        <v>421</v>
      </c>
      <c r="HZ266" t="s">
        <v>422</v>
      </c>
      <c r="IA266" t="s">
        <v>423</v>
      </c>
      <c r="IB266" t="s">
        <v>423</v>
      </c>
      <c r="IC266" t="s">
        <v>423</v>
      </c>
      <c r="ID266" t="s">
        <v>423</v>
      </c>
      <c r="IE266">
        <v>0</v>
      </c>
      <c r="IF266">
        <v>100</v>
      </c>
      <c r="IG266">
        <v>100</v>
      </c>
      <c r="IH266">
        <v>-3.493</v>
      </c>
      <c r="II266">
        <v>-0.0805</v>
      </c>
      <c r="IJ266">
        <v>-1.577111384215205</v>
      </c>
      <c r="IK266">
        <v>-0.002609718516926934</v>
      </c>
      <c r="IL266">
        <v>7.477057286243006E-07</v>
      </c>
      <c r="IM266">
        <v>-2.446628426827821E-10</v>
      </c>
      <c r="IN266">
        <v>-0.2036813970316619</v>
      </c>
      <c r="IO266">
        <v>-0.007460779758470672</v>
      </c>
      <c r="IP266">
        <v>0.0009378809001863145</v>
      </c>
      <c r="IQ266">
        <v>-1.681860573090938E-05</v>
      </c>
      <c r="IR266">
        <v>18</v>
      </c>
      <c r="IS266">
        <v>2242</v>
      </c>
      <c r="IT266">
        <v>1</v>
      </c>
      <c r="IU266">
        <v>24</v>
      </c>
      <c r="IV266">
        <v>2601.5</v>
      </c>
      <c r="IW266">
        <v>2601.5</v>
      </c>
      <c r="IX266">
        <v>2.02759</v>
      </c>
      <c r="IY266">
        <v>2.20825</v>
      </c>
      <c r="IZ266">
        <v>1.39648</v>
      </c>
      <c r="JA266">
        <v>2.34009</v>
      </c>
      <c r="JB266">
        <v>1.49536</v>
      </c>
      <c r="JC266">
        <v>2.40479</v>
      </c>
      <c r="JD266">
        <v>38.062</v>
      </c>
      <c r="JE266">
        <v>23.9824</v>
      </c>
      <c r="JF266">
        <v>18</v>
      </c>
      <c r="JG266">
        <v>500.065</v>
      </c>
      <c r="JH266">
        <v>439.042</v>
      </c>
      <c r="JI266">
        <v>25</v>
      </c>
      <c r="JJ266">
        <v>26.5346</v>
      </c>
      <c r="JK266">
        <v>30.0002</v>
      </c>
      <c r="JL266">
        <v>26.4927</v>
      </c>
      <c r="JM266">
        <v>26.4324</v>
      </c>
      <c r="JN266">
        <v>40.6812</v>
      </c>
      <c r="JO266">
        <v>31.9555</v>
      </c>
      <c r="JP266">
        <v>54.4575</v>
      </c>
      <c r="JQ266">
        <v>25</v>
      </c>
      <c r="JR266">
        <v>975.058</v>
      </c>
      <c r="JS266">
        <v>16.7647</v>
      </c>
      <c r="JT266">
        <v>100.582</v>
      </c>
      <c r="JU266">
        <v>100.663</v>
      </c>
    </row>
    <row r="267" spans="1:281">
      <c r="A267">
        <v>251</v>
      </c>
      <c r="B267">
        <v>1659118656.5</v>
      </c>
      <c r="C267">
        <v>6298.400000095367</v>
      </c>
      <c r="D267" t="s">
        <v>927</v>
      </c>
      <c r="E267" t="s">
        <v>928</v>
      </c>
      <c r="F267">
        <v>5</v>
      </c>
      <c r="G267" t="s">
        <v>812</v>
      </c>
      <c r="H267" t="s">
        <v>416</v>
      </c>
      <c r="I267">
        <v>1659118649</v>
      </c>
      <c r="J267">
        <f>(K267)/1000</f>
        <v>0</v>
      </c>
      <c r="K267">
        <f>IF(CZ267, AN267, AH267)</f>
        <v>0</v>
      </c>
      <c r="L267">
        <f>IF(CZ267, AI267, AG267)</f>
        <v>0</v>
      </c>
      <c r="M267">
        <f>DB267 - IF(AU267&gt;1, L267*CV267*100.0/(AW267*DP267), 0)</f>
        <v>0</v>
      </c>
      <c r="N267">
        <f>((T267-J267/2)*M267-L267)/(T267+J267/2)</f>
        <v>0</v>
      </c>
      <c r="O267">
        <f>N267*(DI267+DJ267)/1000.0</f>
        <v>0</v>
      </c>
      <c r="P267">
        <f>(DB267 - IF(AU267&gt;1, L267*CV267*100.0/(AW267*DP267), 0))*(DI267+DJ267)/1000.0</f>
        <v>0</v>
      </c>
      <c r="Q267">
        <f>2.0/((1/S267-1/R267)+SIGN(S267)*SQRT((1/S267-1/R267)*(1/S267-1/R267) + 4*CW267/((CW267+1)*(CW267+1))*(2*1/S267*1/R267-1/R267*1/R267)))</f>
        <v>0</v>
      </c>
      <c r="R267">
        <f>IF(LEFT(CX267,1)&lt;&gt;"0",IF(LEFT(CX267,1)="1",3.0,CY267),$D$5+$E$5*(DP267*DI267/($K$5*1000))+$F$5*(DP267*DI267/($K$5*1000))*MAX(MIN(CV267,$J$5),$I$5)*MAX(MIN(CV267,$J$5),$I$5)+$G$5*MAX(MIN(CV267,$J$5),$I$5)*(DP267*DI267/($K$5*1000))+$H$5*(DP267*DI267/($K$5*1000))*(DP267*DI267/($K$5*1000)))</f>
        <v>0</v>
      </c>
      <c r="S267">
        <f>J267*(1000-(1000*0.61365*exp(17.502*W267/(240.97+W267))/(DI267+DJ267)+DD267)/2)/(1000*0.61365*exp(17.502*W267/(240.97+W267))/(DI267+DJ267)-DD267)</f>
        <v>0</v>
      </c>
      <c r="T267">
        <f>1/((CW267+1)/(Q267/1.6)+1/(R267/1.37)) + CW267/((CW267+1)/(Q267/1.6) + CW267/(R267/1.37))</f>
        <v>0</v>
      </c>
      <c r="U267">
        <f>(CR267*CU267)</f>
        <v>0</v>
      </c>
      <c r="V267">
        <f>(DK267+(U267+2*0.95*5.67E-8*(((DK267+$B$7)+273)^4-(DK267+273)^4)-44100*J267)/(1.84*29.3*R267+8*0.95*5.67E-8*(DK267+273)^3))</f>
        <v>0</v>
      </c>
      <c r="W267">
        <f>($C$7*DL267+$D$7*DM267+$E$7*V267)</f>
        <v>0</v>
      </c>
      <c r="X267">
        <f>0.61365*exp(17.502*W267/(240.97+W267))</f>
        <v>0</v>
      </c>
      <c r="Y267">
        <f>(Z267/AA267*100)</f>
        <v>0</v>
      </c>
      <c r="Z267">
        <f>DD267*(DI267+DJ267)/1000</f>
        <v>0</v>
      </c>
      <c r="AA267">
        <f>0.61365*exp(17.502*DK267/(240.97+DK267))</f>
        <v>0</v>
      </c>
      <c r="AB267">
        <f>(X267-DD267*(DI267+DJ267)/1000)</f>
        <v>0</v>
      </c>
      <c r="AC267">
        <f>(-J267*44100)</f>
        <v>0</v>
      </c>
      <c r="AD267">
        <f>2*29.3*R267*0.92*(DK267-W267)</f>
        <v>0</v>
      </c>
      <c r="AE267">
        <f>2*0.95*5.67E-8*(((DK267+$B$7)+273)^4-(W267+273)^4)</f>
        <v>0</v>
      </c>
      <c r="AF267">
        <f>U267+AE267+AC267+AD267</f>
        <v>0</v>
      </c>
      <c r="AG267">
        <f>DH267*AU267*(DC267-DB267*(1000-AU267*DE267)/(1000-AU267*DD267))/(100*CV267)</f>
        <v>0</v>
      </c>
      <c r="AH267">
        <f>1000*DH267*AU267*(DD267-DE267)/(100*CV267*(1000-AU267*DD267))</f>
        <v>0</v>
      </c>
      <c r="AI267">
        <f>(AJ267 - AK267 - DI267*1E3/(8.314*(DK267+273.15)) * AM267/DH267 * AL267) * DH267/(100*CV267) * (1000 - DE267)/1000</f>
        <v>0</v>
      </c>
      <c r="AJ267">
        <v>975.8794582831415</v>
      </c>
      <c r="AK267">
        <v>930.2659515151514</v>
      </c>
      <c r="AL267">
        <v>3.417212255122054</v>
      </c>
      <c r="AM267">
        <v>65.05149679079638</v>
      </c>
      <c r="AN267">
        <f>(AP267 - AO267 + DI267*1E3/(8.314*(DK267+273.15)) * AR267/DH267 * AQ267) * DH267/(100*CV267) * 1000/(1000 - AP267)</f>
        <v>0</v>
      </c>
      <c r="AO267">
        <v>16.67235896054439</v>
      </c>
      <c r="AP267">
        <v>23.27189030303029</v>
      </c>
      <c r="AQ267">
        <v>-0.002204879077798292</v>
      </c>
      <c r="AR267">
        <v>88.7385490388201</v>
      </c>
      <c r="AS267">
        <v>9</v>
      </c>
      <c r="AT267">
        <v>2</v>
      </c>
      <c r="AU267">
        <f>IF(AS267*$H$13&gt;=AW267,1.0,(AW267/(AW267-AS267*$H$13)))</f>
        <v>0</v>
      </c>
      <c r="AV267">
        <f>(AU267-1)*100</f>
        <v>0</v>
      </c>
      <c r="AW267">
        <f>MAX(0,($B$13+$C$13*DP267)/(1+$D$13*DP267)*DI267/(DK267+273)*$E$13)</f>
        <v>0</v>
      </c>
      <c r="AX267" t="s">
        <v>417</v>
      </c>
      <c r="AY267" t="s">
        <v>417</v>
      </c>
      <c r="AZ267">
        <v>0</v>
      </c>
      <c r="BA267">
        <v>0</v>
      </c>
      <c r="BB267">
        <f>1-AZ267/BA267</f>
        <v>0</v>
      </c>
      <c r="BC267">
        <v>0</v>
      </c>
      <c r="BD267" t="s">
        <v>417</v>
      </c>
      <c r="BE267" t="s">
        <v>417</v>
      </c>
      <c r="BF267">
        <v>0</v>
      </c>
      <c r="BG267">
        <v>0</v>
      </c>
      <c r="BH267">
        <f>1-BF267/BG267</f>
        <v>0</v>
      </c>
      <c r="BI267">
        <v>0.5</v>
      </c>
      <c r="BJ267">
        <f>CS267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417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f>$B$11*DQ267+$C$11*DR267+$F$11*EC267*(1-EF267)</f>
        <v>0</v>
      </c>
      <c r="CS267">
        <f>CR267*CT267</f>
        <v>0</v>
      </c>
      <c r="CT267">
        <f>($B$11*$D$9+$C$11*$D$9+$F$11*((EP267+EH267)/MAX(EP267+EH267+EQ267, 0.1)*$I$9+EQ267/MAX(EP267+EH267+EQ267, 0.1)*$J$9))/($B$11+$C$11+$F$11)</f>
        <v>0</v>
      </c>
      <c r="CU267">
        <f>($B$11*$K$9+$C$11*$K$9+$F$11*((EP267+EH267)/MAX(EP267+EH267+EQ267, 0.1)*$P$9+EQ267/MAX(EP267+EH267+EQ267, 0.1)*$Q$9))/($B$11+$C$11+$F$11)</f>
        <v>0</v>
      </c>
      <c r="CV267">
        <v>6</v>
      </c>
      <c r="CW267">
        <v>0.5</v>
      </c>
      <c r="CX267" t="s">
        <v>418</v>
      </c>
      <c r="CY267">
        <v>2</v>
      </c>
      <c r="CZ267" t="b">
        <v>1</v>
      </c>
      <c r="DA267">
        <v>1659118649</v>
      </c>
      <c r="DB267">
        <v>885.2597407407407</v>
      </c>
      <c r="DC267">
        <v>944.160962962963</v>
      </c>
      <c r="DD267">
        <v>23.29172962962963</v>
      </c>
      <c r="DE267">
        <v>16.68798888888889</v>
      </c>
      <c r="DF267">
        <v>888.7374074074074</v>
      </c>
      <c r="DG267">
        <v>23.3722</v>
      </c>
      <c r="DH267">
        <v>500.0536296296296</v>
      </c>
      <c r="DI267">
        <v>90.68445925925927</v>
      </c>
      <c r="DJ267">
        <v>0.09995293703703702</v>
      </c>
      <c r="DK267">
        <v>27.20880370370371</v>
      </c>
      <c r="DL267">
        <v>27.15294074074074</v>
      </c>
      <c r="DM267">
        <v>999.9000000000001</v>
      </c>
      <c r="DN267">
        <v>0</v>
      </c>
      <c r="DO267">
        <v>0</v>
      </c>
      <c r="DP267">
        <v>10007.82333333333</v>
      </c>
      <c r="DQ267">
        <v>0</v>
      </c>
      <c r="DR267">
        <v>8.413332962962963</v>
      </c>
      <c r="DS267">
        <v>-58.90114814814815</v>
      </c>
      <c r="DT267">
        <v>906.3706666666666</v>
      </c>
      <c r="DU267">
        <v>960.1844444444445</v>
      </c>
      <c r="DV267">
        <v>6.603742222222222</v>
      </c>
      <c r="DW267">
        <v>944.160962962963</v>
      </c>
      <c r="DX267">
        <v>16.68798888888889</v>
      </c>
      <c r="DY267">
        <v>2.112197407407407</v>
      </c>
      <c r="DZ267">
        <v>1.513342222222222</v>
      </c>
      <c r="EA267">
        <v>18.31147037037037</v>
      </c>
      <c r="EB267">
        <v>13.10361851851852</v>
      </c>
      <c r="EC267">
        <v>1999.995555555555</v>
      </c>
      <c r="ED267">
        <v>0.9800049999999998</v>
      </c>
      <c r="EE267">
        <v>0.0199947</v>
      </c>
      <c r="EF267">
        <v>0</v>
      </c>
      <c r="EG267">
        <v>695.5645185185186</v>
      </c>
      <c r="EH267">
        <v>5.00097</v>
      </c>
      <c r="EI267">
        <v>13925.35555555556</v>
      </c>
      <c r="EJ267">
        <v>16707.58148148148</v>
      </c>
      <c r="EK267">
        <v>38.75</v>
      </c>
      <c r="EL267">
        <v>39.25</v>
      </c>
      <c r="EM267">
        <v>38.66174074074074</v>
      </c>
      <c r="EN267">
        <v>39.02296296296296</v>
      </c>
      <c r="EO267">
        <v>39.37033333333333</v>
      </c>
      <c r="EP267">
        <v>1955.105555555556</v>
      </c>
      <c r="EQ267">
        <v>39.89000000000001</v>
      </c>
      <c r="ER267">
        <v>0</v>
      </c>
      <c r="ES267">
        <v>1659118656.8</v>
      </c>
      <c r="ET267">
        <v>0</v>
      </c>
      <c r="EU267">
        <v>695.5518076923078</v>
      </c>
      <c r="EV267">
        <v>0.05282050892399231</v>
      </c>
      <c r="EW267">
        <v>-5.466666648463914</v>
      </c>
      <c r="EX267">
        <v>13925.32692307692</v>
      </c>
      <c r="EY267">
        <v>15</v>
      </c>
      <c r="EZ267">
        <v>0</v>
      </c>
      <c r="FA267" t="s">
        <v>419</v>
      </c>
      <c r="FB267">
        <v>1658962562</v>
      </c>
      <c r="FC267">
        <v>1658962559</v>
      </c>
      <c r="FD267">
        <v>0</v>
      </c>
      <c r="FE267">
        <v>0.025</v>
      </c>
      <c r="FF267">
        <v>-0.013</v>
      </c>
      <c r="FG267">
        <v>-1.97</v>
      </c>
      <c r="FH267">
        <v>-0.111</v>
      </c>
      <c r="FI267">
        <v>420</v>
      </c>
      <c r="FJ267">
        <v>18</v>
      </c>
      <c r="FK267">
        <v>0.6899999999999999</v>
      </c>
      <c r="FL267">
        <v>0.5</v>
      </c>
      <c r="FM267">
        <v>-58.858</v>
      </c>
      <c r="FN267">
        <v>-0.7021505226480393</v>
      </c>
      <c r="FO267">
        <v>0.08833464640840298</v>
      </c>
      <c r="FP267">
        <v>0</v>
      </c>
      <c r="FQ267">
        <v>695.5607352941178</v>
      </c>
      <c r="FR267">
        <v>0.04566844973197521</v>
      </c>
      <c r="FS267">
        <v>0.2036421759193035</v>
      </c>
      <c r="FT267">
        <v>1</v>
      </c>
      <c r="FU267">
        <v>6.603685121951219</v>
      </c>
      <c r="FV267">
        <v>0.03234710801392052</v>
      </c>
      <c r="FW267">
        <v>0.008138283249765911</v>
      </c>
      <c r="FX267">
        <v>1</v>
      </c>
      <c r="FY267">
        <v>2</v>
      </c>
      <c r="FZ267">
        <v>3</v>
      </c>
      <c r="GA267" t="s">
        <v>431</v>
      </c>
      <c r="GB267">
        <v>2.98301</v>
      </c>
      <c r="GC267">
        <v>2.71567</v>
      </c>
      <c r="GD267">
        <v>0.16328</v>
      </c>
      <c r="GE267">
        <v>0.167901</v>
      </c>
      <c r="GF267">
        <v>0.105479</v>
      </c>
      <c r="GG267">
        <v>0.08183020000000001</v>
      </c>
      <c r="GH267">
        <v>26483.4</v>
      </c>
      <c r="GI267">
        <v>26465.2</v>
      </c>
      <c r="GJ267">
        <v>29416.4</v>
      </c>
      <c r="GK267">
        <v>29413.6</v>
      </c>
      <c r="GL267">
        <v>34848.3</v>
      </c>
      <c r="GM267">
        <v>35907.3</v>
      </c>
      <c r="GN267">
        <v>41426.3</v>
      </c>
      <c r="GO267">
        <v>41912.9</v>
      </c>
      <c r="GP267">
        <v>1.9281</v>
      </c>
      <c r="GQ267">
        <v>1.90097</v>
      </c>
      <c r="GR267">
        <v>0.109449</v>
      </c>
      <c r="GS267">
        <v>0</v>
      </c>
      <c r="GT267">
        <v>25.3635</v>
      </c>
      <c r="GU267">
        <v>999.9</v>
      </c>
      <c r="GV267">
        <v>48.2</v>
      </c>
      <c r="GW267">
        <v>31.4</v>
      </c>
      <c r="GX267">
        <v>24.5296</v>
      </c>
      <c r="GY267">
        <v>63.5094</v>
      </c>
      <c r="GZ267">
        <v>33.9663</v>
      </c>
      <c r="HA267">
        <v>1</v>
      </c>
      <c r="HB267">
        <v>-0.0635188</v>
      </c>
      <c r="HC267">
        <v>0.387527</v>
      </c>
      <c r="HD267">
        <v>20.3301</v>
      </c>
      <c r="HE267">
        <v>5.21819</v>
      </c>
      <c r="HF267">
        <v>12.0099</v>
      </c>
      <c r="HG267">
        <v>4.98925</v>
      </c>
      <c r="HH267">
        <v>3.28865</v>
      </c>
      <c r="HI267">
        <v>9999</v>
      </c>
      <c r="HJ267">
        <v>9999</v>
      </c>
      <c r="HK267">
        <v>9999</v>
      </c>
      <c r="HL267">
        <v>174</v>
      </c>
      <c r="HM267">
        <v>1.86783</v>
      </c>
      <c r="HN267">
        <v>1.86683</v>
      </c>
      <c r="HO267">
        <v>1.8663</v>
      </c>
      <c r="HP267">
        <v>1.86619</v>
      </c>
      <c r="HQ267">
        <v>1.86804</v>
      </c>
      <c r="HR267">
        <v>1.87049</v>
      </c>
      <c r="HS267">
        <v>1.86919</v>
      </c>
      <c r="HT267">
        <v>1.87058</v>
      </c>
      <c r="HU267">
        <v>0</v>
      </c>
      <c r="HV267">
        <v>0</v>
      </c>
      <c r="HW267">
        <v>0</v>
      </c>
      <c r="HX267">
        <v>0</v>
      </c>
      <c r="HY267" t="s">
        <v>421</v>
      </c>
      <c r="HZ267" t="s">
        <v>422</v>
      </c>
      <c r="IA267" t="s">
        <v>423</v>
      </c>
      <c r="IB267" t="s">
        <v>423</v>
      </c>
      <c r="IC267" t="s">
        <v>423</v>
      </c>
      <c r="ID267" t="s">
        <v>423</v>
      </c>
      <c r="IE267">
        <v>0</v>
      </c>
      <c r="IF267">
        <v>100</v>
      </c>
      <c r="IG267">
        <v>100</v>
      </c>
      <c r="IH267">
        <v>-3.524</v>
      </c>
      <c r="II267">
        <v>-0.0806</v>
      </c>
      <c r="IJ267">
        <v>-1.577111384215205</v>
      </c>
      <c r="IK267">
        <v>-0.002609718516926934</v>
      </c>
      <c r="IL267">
        <v>7.477057286243006E-07</v>
      </c>
      <c r="IM267">
        <v>-2.446628426827821E-10</v>
      </c>
      <c r="IN267">
        <v>-0.2036813970316619</v>
      </c>
      <c r="IO267">
        <v>-0.007460779758470672</v>
      </c>
      <c r="IP267">
        <v>0.0009378809001863145</v>
      </c>
      <c r="IQ267">
        <v>-1.681860573090938E-05</v>
      </c>
      <c r="IR267">
        <v>18</v>
      </c>
      <c r="IS267">
        <v>2242</v>
      </c>
      <c r="IT267">
        <v>1</v>
      </c>
      <c r="IU267">
        <v>24</v>
      </c>
      <c r="IV267">
        <v>2601.6</v>
      </c>
      <c r="IW267">
        <v>2601.6</v>
      </c>
      <c r="IX267">
        <v>2.05811</v>
      </c>
      <c r="IY267">
        <v>2.20703</v>
      </c>
      <c r="IZ267">
        <v>1.39648</v>
      </c>
      <c r="JA267">
        <v>2.34009</v>
      </c>
      <c r="JB267">
        <v>1.49536</v>
      </c>
      <c r="JC267">
        <v>2.41699</v>
      </c>
      <c r="JD267">
        <v>38.0377</v>
      </c>
      <c r="JE267">
        <v>23.9737</v>
      </c>
      <c r="JF267">
        <v>18</v>
      </c>
      <c r="JG267">
        <v>500.049</v>
      </c>
      <c r="JH267">
        <v>438.927</v>
      </c>
      <c r="JI267">
        <v>25.0001</v>
      </c>
      <c r="JJ267">
        <v>26.5361</v>
      </c>
      <c r="JK267">
        <v>30.0004</v>
      </c>
      <c r="JL267">
        <v>26.4946</v>
      </c>
      <c r="JM267">
        <v>26.4332</v>
      </c>
      <c r="JN267">
        <v>41.2213</v>
      </c>
      <c r="JO267">
        <v>31.669</v>
      </c>
      <c r="JP267">
        <v>54.0781</v>
      </c>
      <c r="JQ267">
        <v>25</v>
      </c>
      <c r="JR267">
        <v>988.458</v>
      </c>
      <c r="JS267">
        <v>16.7647</v>
      </c>
      <c r="JT267">
        <v>100.582</v>
      </c>
      <c r="JU267">
        <v>100.663</v>
      </c>
    </row>
    <row r="268" spans="1:281">
      <c r="A268">
        <v>252</v>
      </c>
      <c r="B268">
        <v>1659118661.5</v>
      </c>
      <c r="C268">
        <v>6303.400000095367</v>
      </c>
      <c r="D268" t="s">
        <v>929</v>
      </c>
      <c r="E268" t="s">
        <v>930</v>
      </c>
      <c r="F268">
        <v>5</v>
      </c>
      <c r="G268" t="s">
        <v>812</v>
      </c>
      <c r="H268" t="s">
        <v>416</v>
      </c>
      <c r="I268">
        <v>1659118653.714286</v>
      </c>
      <c r="J268">
        <f>(K268)/1000</f>
        <v>0</v>
      </c>
      <c r="K268">
        <f>IF(CZ268, AN268, AH268)</f>
        <v>0</v>
      </c>
      <c r="L268">
        <f>IF(CZ268, AI268, AG268)</f>
        <v>0</v>
      </c>
      <c r="M268">
        <f>DB268 - IF(AU268&gt;1, L268*CV268*100.0/(AW268*DP268), 0)</f>
        <v>0</v>
      </c>
      <c r="N268">
        <f>((T268-J268/2)*M268-L268)/(T268+J268/2)</f>
        <v>0</v>
      </c>
      <c r="O268">
        <f>N268*(DI268+DJ268)/1000.0</f>
        <v>0</v>
      </c>
      <c r="P268">
        <f>(DB268 - IF(AU268&gt;1, L268*CV268*100.0/(AW268*DP268), 0))*(DI268+DJ268)/1000.0</f>
        <v>0</v>
      </c>
      <c r="Q268">
        <f>2.0/((1/S268-1/R268)+SIGN(S268)*SQRT((1/S268-1/R268)*(1/S268-1/R268) + 4*CW268/((CW268+1)*(CW268+1))*(2*1/S268*1/R268-1/R268*1/R268)))</f>
        <v>0</v>
      </c>
      <c r="R268">
        <f>IF(LEFT(CX268,1)&lt;&gt;"0",IF(LEFT(CX268,1)="1",3.0,CY268),$D$5+$E$5*(DP268*DI268/($K$5*1000))+$F$5*(DP268*DI268/($K$5*1000))*MAX(MIN(CV268,$J$5),$I$5)*MAX(MIN(CV268,$J$5),$I$5)+$G$5*MAX(MIN(CV268,$J$5),$I$5)*(DP268*DI268/($K$5*1000))+$H$5*(DP268*DI268/($K$5*1000))*(DP268*DI268/($K$5*1000)))</f>
        <v>0</v>
      </c>
      <c r="S268">
        <f>J268*(1000-(1000*0.61365*exp(17.502*W268/(240.97+W268))/(DI268+DJ268)+DD268)/2)/(1000*0.61365*exp(17.502*W268/(240.97+W268))/(DI268+DJ268)-DD268)</f>
        <v>0</v>
      </c>
      <c r="T268">
        <f>1/((CW268+1)/(Q268/1.6)+1/(R268/1.37)) + CW268/((CW268+1)/(Q268/1.6) + CW268/(R268/1.37))</f>
        <v>0</v>
      </c>
      <c r="U268">
        <f>(CR268*CU268)</f>
        <v>0</v>
      </c>
      <c r="V268">
        <f>(DK268+(U268+2*0.95*5.67E-8*(((DK268+$B$7)+273)^4-(DK268+273)^4)-44100*J268)/(1.84*29.3*R268+8*0.95*5.67E-8*(DK268+273)^3))</f>
        <v>0</v>
      </c>
      <c r="W268">
        <f>($C$7*DL268+$D$7*DM268+$E$7*V268)</f>
        <v>0</v>
      </c>
      <c r="X268">
        <f>0.61365*exp(17.502*W268/(240.97+W268))</f>
        <v>0</v>
      </c>
      <c r="Y268">
        <f>(Z268/AA268*100)</f>
        <v>0</v>
      </c>
      <c r="Z268">
        <f>DD268*(DI268+DJ268)/1000</f>
        <v>0</v>
      </c>
      <c r="AA268">
        <f>0.61365*exp(17.502*DK268/(240.97+DK268))</f>
        <v>0</v>
      </c>
      <c r="AB268">
        <f>(X268-DD268*(DI268+DJ268)/1000)</f>
        <v>0</v>
      </c>
      <c r="AC268">
        <f>(-J268*44100)</f>
        <v>0</v>
      </c>
      <c r="AD268">
        <f>2*29.3*R268*0.92*(DK268-W268)</f>
        <v>0</v>
      </c>
      <c r="AE268">
        <f>2*0.95*5.67E-8*(((DK268+$B$7)+273)^4-(W268+273)^4)</f>
        <v>0</v>
      </c>
      <c r="AF268">
        <f>U268+AE268+AC268+AD268</f>
        <v>0</v>
      </c>
      <c r="AG268">
        <f>DH268*AU268*(DC268-DB268*(1000-AU268*DE268)/(1000-AU268*DD268))/(100*CV268)</f>
        <v>0</v>
      </c>
      <c r="AH268">
        <f>1000*DH268*AU268*(DD268-DE268)/(100*CV268*(1000-AU268*DD268))</f>
        <v>0</v>
      </c>
      <c r="AI268">
        <f>(AJ268 - AK268 - DI268*1E3/(8.314*(DK268+273.15)) * AM268/DH268 * AL268) * DH268/(100*CV268) * (1000 - DE268)/1000</f>
        <v>0</v>
      </c>
      <c r="AJ268">
        <v>992.8933726040233</v>
      </c>
      <c r="AK268">
        <v>947.3841151515156</v>
      </c>
      <c r="AL268">
        <v>3.423766203098268</v>
      </c>
      <c r="AM268">
        <v>65.05149679079638</v>
      </c>
      <c r="AN268">
        <f>(AP268 - AO268 + DI268*1E3/(8.314*(DK268+273.15)) * AR268/DH268 * AQ268) * DH268/(100*CV268) * 1000/(1000 - AP268)</f>
        <v>0</v>
      </c>
      <c r="AO268">
        <v>16.68989384000219</v>
      </c>
      <c r="AP268">
        <v>23.27121454545454</v>
      </c>
      <c r="AQ268">
        <v>8.810181121911875E-05</v>
      </c>
      <c r="AR268">
        <v>88.7385490388201</v>
      </c>
      <c r="AS268">
        <v>9</v>
      </c>
      <c r="AT268">
        <v>2</v>
      </c>
      <c r="AU268">
        <f>IF(AS268*$H$13&gt;=AW268,1.0,(AW268/(AW268-AS268*$H$13)))</f>
        <v>0</v>
      </c>
      <c r="AV268">
        <f>(AU268-1)*100</f>
        <v>0</v>
      </c>
      <c r="AW268">
        <f>MAX(0,($B$13+$C$13*DP268)/(1+$D$13*DP268)*DI268/(DK268+273)*$E$13)</f>
        <v>0</v>
      </c>
      <c r="AX268" t="s">
        <v>417</v>
      </c>
      <c r="AY268" t="s">
        <v>417</v>
      </c>
      <c r="AZ268">
        <v>0</v>
      </c>
      <c r="BA268">
        <v>0</v>
      </c>
      <c r="BB268">
        <f>1-AZ268/BA268</f>
        <v>0</v>
      </c>
      <c r="BC268">
        <v>0</v>
      </c>
      <c r="BD268" t="s">
        <v>417</v>
      </c>
      <c r="BE268" t="s">
        <v>417</v>
      </c>
      <c r="BF268">
        <v>0</v>
      </c>
      <c r="BG268">
        <v>0</v>
      </c>
      <c r="BH268">
        <f>1-BF268/BG268</f>
        <v>0</v>
      </c>
      <c r="BI268">
        <v>0.5</v>
      </c>
      <c r="BJ268">
        <f>CS268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417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f>$B$11*DQ268+$C$11*DR268+$F$11*EC268*(1-EF268)</f>
        <v>0</v>
      </c>
      <c r="CS268">
        <f>CR268*CT268</f>
        <v>0</v>
      </c>
      <c r="CT268">
        <f>($B$11*$D$9+$C$11*$D$9+$F$11*((EP268+EH268)/MAX(EP268+EH268+EQ268, 0.1)*$I$9+EQ268/MAX(EP268+EH268+EQ268, 0.1)*$J$9))/($B$11+$C$11+$F$11)</f>
        <v>0</v>
      </c>
      <c r="CU268">
        <f>($B$11*$K$9+$C$11*$K$9+$F$11*((EP268+EH268)/MAX(EP268+EH268+EQ268, 0.1)*$P$9+EQ268/MAX(EP268+EH268+EQ268, 0.1)*$Q$9))/($B$11+$C$11+$F$11)</f>
        <v>0</v>
      </c>
      <c r="CV268">
        <v>6</v>
      </c>
      <c r="CW268">
        <v>0.5</v>
      </c>
      <c r="CX268" t="s">
        <v>418</v>
      </c>
      <c r="CY268">
        <v>2</v>
      </c>
      <c r="CZ268" t="b">
        <v>1</v>
      </c>
      <c r="DA268">
        <v>1659118653.714286</v>
      </c>
      <c r="DB268">
        <v>901.0002500000001</v>
      </c>
      <c r="DC268">
        <v>959.9395000000001</v>
      </c>
      <c r="DD268">
        <v>23.28153214285714</v>
      </c>
      <c r="DE268">
        <v>16.681775</v>
      </c>
      <c r="DF268">
        <v>904.5073214285713</v>
      </c>
      <c r="DG268">
        <v>23.36208571428571</v>
      </c>
      <c r="DH268">
        <v>500.0572857142857</v>
      </c>
      <c r="DI268">
        <v>90.68428214285713</v>
      </c>
      <c r="DJ268">
        <v>0.09998346785714285</v>
      </c>
      <c r="DK268">
        <v>27.20824285714286</v>
      </c>
      <c r="DL268">
        <v>27.15679642857143</v>
      </c>
      <c r="DM268">
        <v>999.9000000000002</v>
      </c>
      <c r="DN268">
        <v>0</v>
      </c>
      <c r="DO268">
        <v>0</v>
      </c>
      <c r="DP268">
        <v>10011.85642857143</v>
      </c>
      <c r="DQ268">
        <v>0</v>
      </c>
      <c r="DR268">
        <v>8.415022142857142</v>
      </c>
      <c r="DS268">
        <v>-58.939125</v>
      </c>
      <c r="DT268">
        <v>922.4769642857144</v>
      </c>
      <c r="DU268">
        <v>976.2248571428573</v>
      </c>
      <c r="DV268">
        <v>6.599757857142857</v>
      </c>
      <c r="DW268">
        <v>959.9395000000001</v>
      </c>
      <c r="DX268">
        <v>16.681775</v>
      </c>
      <c r="DY268">
        <v>2.111268928571429</v>
      </c>
      <c r="DZ268">
        <v>1.512775</v>
      </c>
      <c r="EA268">
        <v>18.30445714285714</v>
      </c>
      <c r="EB268">
        <v>13.09789285714286</v>
      </c>
      <c r="EC268">
        <v>1999.995357142857</v>
      </c>
      <c r="ED268">
        <v>0.9800049999999997</v>
      </c>
      <c r="EE268">
        <v>0.0199947</v>
      </c>
      <c r="EF268">
        <v>0</v>
      </c>
      <c r="EG268">
        <v>695.5415357142857</v>
      </c>
      <c r="EH268">
        <v>5.00097</v>
      </c>
      <c r="EI268">
        <v>13924.74642857143</v>
      </c>
      <c r="EJ268">
        <v>16707.58214285714</v>
      </c>
      <c r="EK268">
        <v>38.75</v>
      </c>
      <c r="EL268">
        <v>39.25</v>
      </c>
      <c r="EM268">
        <v>38.65821428571428</v>
      </c>
      <c r="EN268">
        <v>39.02435714285714</v>
      </c>
      <c r="EO268">
        <v>39.3705</v>
      </c>
      <c r="EP268">
        <v>1955.105357142857</v>
      </c>
      <c r="EQ268">
        <v>39.89000000000001</v>
      </c>
      <c r="ER268">
        <v>0</v>
      </c>
      <c r="ES268">
        <v>1659118661.6</v>
      </c>
      <c r="ET268">
        <v>0</v>
      </c>
      <c r="EU268">
        <v>695.5697692307693</v>
      </c>
      <c r="EV268">
        <v>-1.112068371668215</v>
      </c>
      <c r="EW268">
        <v>-7.333333324768292</v>
      </c>
      <c r="EX268">
        <v>13924.68846153846</v>
      </c>
      <c r="EY268">
        <v>15</v>
      </c>
      <c r="EZ268">
        <v>0</v>
      </c>
      <c r="FA268" t="s">
        <v>419</v>
      </c>
      <c r="FB268">
        <v>1658962562</v>
      </c>
      <c r="FC268">
        <v>1658962559</v>
      </c>
      <c r="FD268">
        <v>0</v>
      </c>
      <c r="FE268">
        <v>0.025</v>
      </c>
      <c r="FF268">
        <v>-0.013</v>
      </c>
      <c r="FG268">
        <v>-1.97</v>
      </c>
      <c r="FH268">
        <v>-0.111</v>
      </c>
      <c r="FI268">
        <v>420</v>
      </c>
      <c r="FJ268">
        <v>18</v>
      </c>
      <c r="FK268">
        <v>0.6899999999999999</v>
      </c>
      <c r="FL268">
        <v>0.5</v>
      </c>
      <c r="FM268">
        <v>-58.90834634146341</v>
      </c>
      <c r="FN268">
        <v>-0.593452264808402</v>
      </c>
      <c r="FO268">
        <v>0.08242183613570507</v>
      </c>
      <c r="FP268">
        <v>0</v>
      </c>
      <c r="FQ268">
        <v>695.5432941176471</v>
      </c>
      <c r="FR268">
        <v>-0.1436210826474908</v>
      </c>
      <c r="FS268">
        <v>0.2259599820649839</v>
      </c>
      <c r="FT268">
        <v>1</v>
      </c>
      <c r="FU268">
        <v>6.598578536585366</v>
      </c>
      <c r="FV268">
        <v>-0.05220689895468533</v>
      </c>
      <c r="FW268">
        <v>0.0122084749773693</v>
      </c>
      <c r="FX268">
        <v>1</v>
      </c>
      <c r="FY268">
        <v>2</v>
      </c>
      <c r="FZ268">
        <v>3</v>
      </c>
      <c r="GA268" t="s">
        <v>431</v>
      </c>
      <c r="GB268">
        <v>2.98314</v>
      </c>
      <c r="GC268">
        <v>2.71571</v>
      </c>
      <c r="GD268">
        <v>0.165224</v>
      </c>
      <c r="GE268">
        <v>0.169787</v>
      </c>
      <c r="GF268">
        <v>0.105478</v>
      </c>
      <c r="GG268">
        <v>0.0818574</v>
      </c>
      <c r="GH268">
        <v>26421.6</v>
      </c>
      <c r="GI268">
        <v>26405.1</v>
      </c>
      <c r="GJ268">
        <v>29416</v>
      </c>
      <c r="GK268">
        <v>29413.4</v>
      </c>
      <c r="GL268">
        <v>34848</v>
      </c>
      <c r="GM268">
        <v>35906.2</v>
      </c>
      <c r="GN268">
        <v>41425.8</v>
      </c>
      <c r="GO268">
        <v>41912.9</v>
      </c>
      <c r="GP268">
        <v>1.9282</v>
      </c>
      <c r="GQ268">
        <v>1.901</v>
      </c>
      <c r="GR268">
        <v>0.109419</v>
      </c>
      <c r="GS268">
        <v>0</v>
      </c>
      <c r="GT268">
        <v>25.362</v>
      </c>
      <c r="GU268">
        <v>999.9</v>
      </c>
      <c r="GV268">
        <v>48.1</v>
      </c>
      <c r="GW268">
        <v>31.4</v>
      </c>
      <c r="GX268">
        <v>24.4807</v>
      </c>
      <c r="GY268">
        <v>63.4894</v>
      </c>
      <c r="GZ268">
        <v>33.726</v>
      </c>
      <c r="HA268">
        <v>1</v>
      </c>
      <c r="HB268">
        <v>-0.0633537</v>
      </c>
      <c r="HC268">
        <v>0.387089</v>
      </c>
      <c r="HD268">
        <v>20.3301</v>
      </c>
      <c r="HE268">
        <v>5.21864</v>
      </c>
      <c r="HF268">
        <v>12.0099</v>
      </c>
      <c r="HG268">
        <v>4.9892</v>
      </c>
      <c r="HH268">
        <v>3.28863</v>
      </c>
      <c r="HI268">
        <v>9999</v>
      </c>
      <c r="HJ268">
        <v>9999</v>
      </c>
      <c r="HK268">
        <v>9999</v>
      </c>
      <c r="HL268">
        <v>174</v>
      </c>
      <c r="HM268">
        <v>1.86783</v>
      </c>
      <c r="HN268">
        <v>1.86685</v>
      </c>
      <c r="HO268">
        <v>1.8663</v>
      </c>
      <c r="HP268">
        <v>1.86619</v>
      </c>
      <c r="HQ268">
        <v>1.86807</v>
      </c>
      <c r="HR268">
        <v>1.87046</v>
      </c>
      <c r="HS268">
        <v>1.8692</v>
      </c>
      <c r="HT268">
        <v>1.87059</v>
      </c>
      <c r="HU268">
        <v>0</v>
      </c>
      <c r="HV268">
        <v>0</v>
      </c>
      <c r="HW268">
        <v>0</v>
      </c>
      <c r="HX268">
        <v>0</v>
      </c>
      <c r="HY268" t="s">
        <v>421</v>
      </c>
      <c r="HZ268" t="s">
        <v>422</v>
      </c>
      <c r="IA268" t="s">
        <v>423</v>
      </c>
      <c r="IB268" t="s">
        <v>423</v>
      </c>
      <c r="IC268" t="s">
        <v>423</v>
      </c>
      <c r="ID268" t="s">
        <v>423</v>
      </c>
      <c r="IE268">
        <v>0</v>
      </c>
      <c r="IF268">
        <v>100</v>
      </c>
      <c r="IG268">
        <v>100</v>
      </c>
      <c r="IH268">
        <v>-3.556</v>
      </c>
      <c r="II268">
        <v>-0.08069999999999999</v>
      </c>
      <c r="IJ268">
        <v>-1.577111384215205</v>
      </c>
      <c r="IK268">
        <v>-0.002609718516926934</v>
      </c>
      <c r="IL268">
        <v>7.477057286243006E-07</v>
      </c>
      <c r="IM268">
        <v>-2.446628426827821E-10</v>
      </c>
      <c r="IN268">
        <v>-0.2036813970316619</v>
      </c>
      <c r="IO268">
        <v>-0.007460779758470672</v>
      </c>
      <c r="IP268">
        <v>0.0009378809001863145</v>
      </c>
      <c r="IQ268">
        <v>-1.681860573090938E-05</v>
      </c>
      <c r="IR268">
        <v>18</v>
      </c>
      <c r="IS268">
        <v>2242</v>
      </c>
      <c r="IT268">
        <v>1</v>
      </c>
      <c r="IU268">
        <v>24</v>
      </c>
      <c r="IV268">
        <v>2601.7</v>
      </c>
      <c r="IW268">
        <v>2601.7</v>
      </c>
      <c r="IX268">
        <v>2.08374</v>
      </c>
      <c r="IY268">
        <v>2.21313</v>
      </c>
      <c r="IZ268">
        <v>1.39648</v>
      </c>
      <c r="JA268">
        <v>2.34009</v>
      </c>
      <c r="JB268">
        <v>1.49536</v>
      </c>
      <c r="JC268">
        <v>2.39136</v>
      </c>
      <c r="JD268">
        <v>38.062</v>
      </c>
      <c r="JE268">
        <v>23.9824</v>
      </c>
      <c r="JF268">
        <v>18</v>
      </c>
      <c r="JG268">
        <v>500.115</v>
      </c>
      <c r="JH268">
        <v>438.954</v>
      </c>
      <c r="JI268">
        <v>24.9999</v>
      </c>
      <c r="JJ268">
        <v>26.538</v>
      </c>
      <c r="JK268">
        <v>30.0004</v>
      </c>
      <c r="JL268">
        <v>26.4949</v>
      </c>
      <c r="JM268">
        <v>26.4346</v>
      </c>
      <c r="JN268">
        <v>41.8121</v>
      </c>
      <c r="JO268">
        <v>31.669</v>
      </c>
      <c r="JP268">
        <v>54.0781</v>
      </c>
      <c r="JQ268">
        <v>25</v>
      </c>
      <c r="JR268">
        <v>1008.49</v>
      </c>
      <c r="JS268">
        <v>16.7647</v>
      </c>
      <c r="JT268">
        <v>100.58</v>
      </c>
      <c r="JU268">
        <v>100.662</v>
      </c>
    </row>
    <row r="269" spans="1:281">
      <c r="A269">
        <v>253</v>
      </c>
      <c r="B269">
        <v>1659118666.5</v>
      </c>
      <c r="C269">
        <v>6308.400000095367</v>
      </c>
      <c r="D269" t="s">
        <v>931</v>
      </c>
      <c r="E269" t="s">
        <v>932</v>
      </c>
      <c r="F269">
        <v>5</v>
      </c>
      <c r="G269" t="s">
        <v>812</v>
      </c>
      <c r="H269" t="s">
        <v>416</v>
      </c>
      <c r="I269">
        <v>1659118659</v>
      </c>
      <c r="J269">
        <f>(K269)/1000</f>
        <v>0</v>
      </c>
      <c r="K269">
        <f>IF(CZ269, AN269, AH269)</f>
        <v>0</v>
      </c>
      <c r="L269">
        <f>IF(CZ269, AI269, AG269)</f>
        <v>0</v>
      </c>
      <c r="M269">
        <f>DB269 - IF(AU269&gt;1, L269*CV269*100.0/(AW269*DP269), 0)</f>
        <v>0</v>
      </c>
      <c r="N269">
        <f>((T269-J269/2)*M269-L269)/(T269+J269/2)</f>
        <v>0</v>
      </c>
      <c r="O269">
        <f>N269*(DI269+DJ269)/1000.0</f>
        <v>0</v>
      </c>
      <c r="P269">
        <f>(DB269 - IF(AU269&gt;1, L269*CV269*100.0/(AW269*DP269), 0))*(DI269+DJ269)/1000.0</f>
        <v>0</v>
      </c>
      <c r="Q269">
        <f>2.0/((1/S269-1/R269)+SIGN(S269)*SQRT((1/S269-1/R269)*(1/S269-1/R269) + 4*CW269/((CW269+1)*(CW269+1))*(2*1/S269*1/R269-1/R269*1/R269)))</f>
        <v>0</v>
      </c>
      <c r="R269">
        <f>IF(LEFT(CX269,1)&lt;&gt;"0",IF(LEFT(CX269,1)="1",3.0,CY269),$D$5+$E$5*(DP269*DI269/($K$5*1000))+$F$5*(DP269*DI269/($K$5*1000))*MAX(MIN(CV269,$J$5),$I$5)*MAX(MIN(CV269,$J$5),$I$5)+$G$5*MAX(MIN(CV269,$J$5),$I$5)*(DP269*DI269/($K$5*1000))+$H$5*(DP269*DI269/($K$5*1000))*(DP269*DI269/($K$5*1000)))</f>
        <v>0</v>
      </c>
      <c r="S269">
        <f>J269*(1000-(1000*0.61365*exp(17.502*W269/(240.97+W269))/(DI269+DJ269)+DD269)/2)/(1000*0.61365*exp(17.502*W269/(240.97+W269))/(DI269+DJ269)-DD269)</f>
        <v>0</v>
      </c>
      <c r="T269">
        <f>1/((CW269+1)/(Q269/1.6)+1/(R269/1.37)) + CW269/((CW269+1)/(Q269/1.6) + CW269/(R269/1.37))</f>
        <v>0</v>
      </c>
      <c r="U269">
        <f>(CR269*CU269)</f>
        <v>0</v>
      </c>
      <c r="V269">
        <f>(DK269+(U269+2*0.95*5.67E-8*(((DK269+$B$7)+273)^4-(DK269+273)^4)-44100*J269)/(1.84*29.3*R269+8*0.95*5.67E-8*(DK269+273)^3))</f>
        <v>0</v>
      </c>
      <c r="W269">
        <f>($C$7*DL269+$D$7*DM269+$E$7*V269)</f>
        <v>0</v>
      </c>
      <c r="X269">
        <f>0.61365*exp(17.502*W269/(240.97+W269))</f>
        <v>0</v>
      </c>
      <c r="Y269">
        <f>(Z269/AA269*100)</f>
        <v>0</v>
      </c>
      <c r="Z269">
        <f>DD269*(DI269+DJ269)/1000</f>
        <v>0</v>
      </c>
      <c r="AA269">
        <f>0.61365*exp(17.502*DK269/(240.97+DK269))</f>
        <v>0</v>
      </c>
      <c r="AB269">
        <f>(X269-DD269*(DI269+DJ269)/1000)</f>
        <v>0</v>
      </c>
      <c r="AC269">
        <f>(-J269*44100)</f>
        <v>0</v>
      </c>
      <c r="AD269">
        <f>2*29.3*R269*0.92*(DK269-W269)</f>
        <v>0</v>
      </c>
      <c r="AE269">
        <f>2*0.95*5.67E-8*(((DK269+$B$7)+273)^4-(W269+273)^4)</f>
        <v>0</v>
      </c>
      <c r="AF269">
        <f>U269+AE269+AC269+AD269</f>
        <v>0</v>
      </c>
      <c r="AG269">
        <f>DH269*AU269*(DC269-DB269*(1000-AU269*DE269)/(1000-AU269*DD269))/(100*CV269)</f>
        <v>0</v>
      </c>
      <c r="AH269">
        <f>1000*DH269*AU269*(DD269-DE269)/(100*CV269*(1000-AU269*DD269))</f>
        <v>0</v>
      </c>
      <c r="AI269">
        <f>(AJ269 - AK269 - DI269*1E3/(8.314*(DK269+273.15)) * AM269/DH269 * AL269) * DH269/(100*CV269) * (1000 - DE269)/1000</f>
        <v>0</v>
      </c>
      <c r="AJ269">
        <v>1009.934223160187</v>
      </c>
      <c r="AK269">
        <v>964.4814969696969</v>
      </c>
      <c r="AL269">
        <v>3.412840253894735</v>
      </c>
      <c r="AM269">
        <v>65.05149679079638</v>
      </c>
      <c r="AN269">
        <f>(AP269 - AO269 + DI269*1E3/(8.314*(DK269+273.15)) * AR269/DH269 * AQ269) * DH269/(100*CV269) * 1000/(1000 - AP269)</f>
        <v>0</v>
      </c>
      <c r="AO269">
        <v>16.69110818410792</v>
      </c>
      <c r="AP269">
        <v>23.26005212121212</v>
      </c>
      <c r="AQ269">
        <v>-0.0004897348528115383</v>
      </c>
      <c r="AR269">
        <v>88.7385490388201</v>
      </c>
      <c r="AS269">
        <v>9</v>
      </c>
      <c r="AT269">
        <v>2</v>
      </c>
      <c r="AU269">
        <f>IF(AS269*$H$13&gt;=AW269,1.0,(AW269/(AW269-AS269*$H$13)))</f>
        <v>0</v>
      </c>
      <c r="AV269">
        <f>(AU269-1)*100</f>
        <v>0</v>
      </c>
      <c r="AW269">
        <f>MAX(0,($B$13+$C$13*DP269)/(1+$D$13*DP269)*DI269/(DK269+273)*$E$13)</f>
        <v>0</v>
      </c>
      <c r="AX269" t="s">
        <v>417</v>
      </c>
      <c r="AY269" t="s">
        <v>417</v>
      </c>
      <c r="AZ269">
        <v>0</v>
      </c>
      <c r="BA269">
        <v>0</v>
      </c>
      <c r="BB269">
        <f>1-AZ269/BA269</f>
        <v>0</v>
      </c>
      <c r="BC269">
        <v>0</v>
      </c>
      <c r="BD269" t="s">
        <v>417</v>
      </c>
      <c r="BE269" t="s">
        <v>417</v>
      </c>
      <c r="BF269">
        <v>0</v>
      </c>
      <c r="BG269">
        <v>0</v>
      </c>
      <c r="BH269">
        <f>1-BF269/BG269</f>
        <v>0</v>
      </c>
      <c r="BI269">
        <v>0.5</v>
      </c>
      <c r="BJ269">
        <f>CS269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417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f>$B$11*DQ269+$C$11*DR269+$F$11*EC269*(1-EF269)</f>
        <v>0</v>
      </c>
      <c r="CS269">
        <f>CR269*CT269</f>
        <v>0</v>
      </c>
      <c r="CT269">
        <f>($B$11*$D$9+$C$11*$D$9+$F$11*((EP269+EH269)/MAX(EP269+EH269+EQ269, 0.1)*$I$9+EQ269/MAX(EP269+EH269+EQ269, 0.1)*$J$9))/($B$11+$C$11+$F$11)</f>
        <v>0</v>
      </c>
      <c r="CU269">
        <f>($B$11*$K$9+$C$11*$K$9+$F$11*((EP269+EH269)/MAX(EP269+EH269+EQ269, 0.1)*$P$9+EQ269/MAX(EP269+EH269+EQ269, 0.1)*$Q$9))/($B$11+$C$11+$F$11)</f>
        <v>0</v>
      </c>
      <c r="CV269">
        <v>6</v>
      </c>
      <c r="CW269">
        <v>0.5</v>
      </c>
      <c r="CX269" t="s">
        <v>418</v>
      </c>
      <c r="CY269">
        <v>2</v>
      </c>
      <c r="CZ269" t="b">
        <v>1</v>
      </c>
      <c r="DA269">
        <v>1659118659</v>
      </c>
      <c r="DB269">
        <v>918.661074074074</v>
      </c>
      <c r="DC269">
        <v>977.623</v>
      </c>
      <c r="DD269">
        <v>23.27004074074074</v>
      </c>
      <c r="DE269">
        <v>16.6848074074074</v>
      </c>
      <c r="DF269">
        <v>922.201</v>
      </c>
      <c r="DG269">
        <v>23.35068888888889</v>
      </c>
      <c r="DH269">
        <v>500.0663333333334</v>
      </c>
      <c r="DI269">
        <v>90.6847037037037</v>
      </c>
      <c r="DJ269">
        <v>0.09999381111111111</v>
      </c>
      <c r="DK269">
        <v>27.20794814814815</v>
      </c>
      <c r="DL269">
        <v>27.15677037037037</v>
      </c>
      <c r="DM269">
        <v>999.9000000000001</v>
      </c>
      <c r="DN269">
        <v>0</v>
      </c>
      <c r="DO269">
        <v>0</v>
      </c>
      <c r="DP269">
        <v>10010.32777777778</v>
      </c>
      <c r="DQ269">
        <v>0</v>
      </c>
      <c r="DR269">
        <v>8.414477777777778</v>
      </c>
      <c r="DS269">
        <v>-58.96185185185185</v>
      </c>
      <c r="DT269">
        <v>940.5477037037037</v>
      </c>
      <c r="DU269">
        <v>994.2113333333335</v>
      </c>
      <c r="DV269">
        <v>6.585224814814814</v>
      </c>
      <c r="DW269">
        <v>977.623</v>
      </c>
      <c r="DX269">
        <v>16.6848074074074</v>
      </c>
      <c r="DY269">
        <v>2.110236296296296</v>
      </c>
      <c r="DZ269">
        <v>1.513057407407407</v>
      </c>
      <c r="EA269">
        <v>18.29665185185185</v>
      </c>
      <c r="EB269">
        <v>13.10074814814815</v>
      </c>
      <c r="EC269">
        <v>1999.999259259259</v>
      </c>
      <c r="ED269">
        <v>0.9800049999999998</v>
      </c>
      <c r="EE269">
        <v>0.0199947</v>
      </c>
      <c r="EF269">
        <v>0</v>
      </c>
      <c r="EG269">
        <v>695.4415925925924</v>
      </c>
      <c r="EH269">
        <v>5.00097</v>
      </c>
      <c r="EI269">
        <v>13924.31481481482</v>
      </c>
      <c r="EJ269">
        <v>16707.61111111111</v>
      </c>
      <c r="EK269">
        <v>38.75</v>
      </c>
      <c r="EL269">
        <v>39.25</v>
      </c>
      <c r="EM269">
        <v>38.65714814814815</v>
      </c>
      <c r="EN269">
        <v>39.01607407407408</v>
      </c>
      <c r="EO269">
        <v>39.375</v>
      </c>
      <c r="EP269">
        <v>1955.109259259259</v>
      </c>
      <c r="EQ269">
        <v>39.89000000000001</v>
      </c>
      <c r="ER269">
        <v>0</v>
      </c>
      <c r="ES269">
        <v>1659118666.4</v>
      </c>
      <c r="ET269">
        <v>0</v>
      </c>
      <c r="EU269">
        <v>695.4627692307693</v>
      </c>
      <c r="EV269">
        <v>-1.213128203429534</v>
      </c>
      <c r="EW269">
        <v>-6.365811964695943</v>
      </c>
      <c r="EX269">
        <v>13924.3</v>
      </c>
      <c r="EY269">
        <v>15</v>
      </c>
      <c r="EZ269">
        <v>0</v>
      </c>
      <c r="FA269" t="s">
        <v>419</v>
      </c>
      <c r="FB269">
        <v>1658962562</v>
      </c>
      <c r="FC269">
        <v>1658962559</v>
      </c>
      <c r="FD269">
        <v>0</v>
      </c>
      <c r="FE269">
        <v>0.025</v>
      </c>
      <c r="FF269">
        <v>-0.013</v>
      </c>
      <c r="FG269">
        <v>-1.97</v>
      </c>
      <c r="FH269">
        <v>-0.111</v>
      </c>
      <c r="FI269">
        <v>420</v>
      </c>
      <c r="FJ269">
        <v>18</v>
      </c>
      <c r="FK269">
        <v>0.6899999999999999</v>
      </c>
      <c r="FL269">
        <v>0.5</v>
      </c>
      <c r="FM269">
        <v>-58.94565365853659</v>
      </c>
      <c r="FN269">
        <v>-0.2912655052265612</v>
      </c>
      <c r="FO269">
        <v>0.05742517548338973</v>
      </c>
      <c r="FP269">
        <v>1</v>
      </c>
      <c r="FQ269">
        <v>695.5115588235293</v>
      </c>
      <c r="FR269">
        <v>-1.046462948744119</v>
      </c>
      <c r="FS269">
        <v>0.221714202784263</v>
      </c>
      <c r="FT269">
        <v>0</v>
      </c>
      <c r="FU269">
        <v>6.593428780487804</v>
      </c>
      <c r="FV269">
        <v>-0.1590549825784156</v>
      </c>
      <c r="FW269">
        <v>0.01669193805625234</v>
      </c>
      <c r="FX269">
        <v>0</v>
      </c>
      <c r="FY269">
        <v>1</v>
      </c>
      <c r="FZ269">
        <v>3</v>
      </c>
      <c r="GA269" t="s">
        <v>426</v>
      </c>
      <c r="GB269">
        <v>2.98314</v>
      </c>
      <c r="GC269">
        <v>2.7157</v>
      </c>
      <c r="GD269">
        <v>0.167148</v>
      </c>
      <c r="GE269">
        <v>0.171627</v>
      </c>
      <c r="GF269">
        <v>0.105445</v>
      </c>
      <c r="GG269">
        <v>0.08187</v>
      </c>
      <c r="GH269">
        <v>26360.6</v>
      </c>
      <c r="GI269">
        <v>26346.1</v>
      </c>
      <c r="GJ269">
        <v>29415.8</v>
      </c>
      <c r="GK269">
        <v>29412.9</v>
      </c>
      <c r="GL269">
        <v>34849</v>
      </c>
      <c r="GM269">
        <v>35905.3</v>
      </c>
      <c r="GN269">
        <v>41425.4</v>
      </c>
      <c r="GO269">
        <v>41912.3</v>
      </c>
      <c r="GP269">
        <v>1.92822</v>
      </c>
      <c r="GQ269">
        <v>1.90145</v>
      </c>
      <c r="GR269">
        <v>0.109691</v>
      </c>
      <c r="GS269">
        <v>0</v>
      </c>
      <c r="GT269">
        <v>25.3603</v>
      </c>
      <c r="GU269">
        <v>999.9</v>
      </c>
      <c r="GV269">
        <v>48.1</v>
      </c>
      <c r="GW269">
        <v>31.5</v>
      </c>
      <c r="GX269">
        <v>24.6202</v>
      </c>
      <c r="GY269">
        <v>63.6494</v>
      </c>
      <c r="GZ269">
        <v>33.9223</v>
      </c>
      <c r="HA269">
        <v>1</v>
      </c>
      <c r="HB269">
        <v>-0.06321649999999999</v>
      </c>
      <c r="HC269">
        <v>0.386683</v>
      </c>
      <c r="HD269">
        <v>20.3302</v>
      </c>
      <c r="HE269">
        <v>5.21684</v>
      </c>
      <c r="HF269">
        <v>12.0099</v>
      </c>
      <c r="HG269">
        <v>4.98895</v>
      </c>
      <c r="HH269">
        <v>3.28845</v>
      </c>
      <c r="HI269">
        <v>9999</v>
      </c>
      <c r="HJ269">
        <v>9999</v>
      </c>
      <c r="HK269">
        <v>9999</v>
      </c>
      <c r="HL269">
        <v>174</v>
      </c>
      <c r="HM269">
        <v>1.86783</v>
      </c>
      <c r="HN269">
        <v>1.86688</v>
      </c>
      <c r="HO269">
        <v>1.8663</v>
      </c>
      <c r="HP269">
        <v>1.86621</v>
      </c>
      <c r="HQ269">
        <v>1.86808</v>
      </c>
      <c r="HR269">
        <v>1.8705</v>
      </c>
      <c r="HS269">
        <v>1.8692</v>
      </c>
      <c r="HT269">
        <v>1.8706</v>
      </c>
      <c r="HU269">
        <v>0</v>
      </c>
      <c r="HV269">
        <v>0</v>
      </c>
      <c r="HW269">
        <v>0</v>
      </c>
      <c r="HX269">
        <v>0</v>
      </c>
      <c r="HY269" t="s">
        <v>421</v>
      </c>
      <c r="HZ269" t="s">
        <v>422</v>
      </c>
      <c r="IA269" t="s">
        <v>423</v>
      </c>
      <c r="IB269" t="s">
        <v>423</v>
      </c>
      <c r="IC269" t="s">
        <v>423</v>
      </c>
      <c r="ID269" t="s">
        <v>423</v>
      </c>
      <c r="IE269">
        <v>0</v>
      </c>
      <c r="IF269">
        <v>100</v>
      </c>
      <c r="IG269">
        <v>100</v>
      </c>
      <c r="IH269">
        <v>-3.586</v>
      </c>
      <c r="II269">
        <v>-0.0808</v>
      </c>
      <c r="IJ269">
        <v>-1.577111384215205</v>
      </c>
      <c r="IK269">
        <v>-0.002609718516926934</v>
      </c>
      <c r="IL269">
        <v>7.477057286243006E-07</v>
      </c>
      <c r="IM269">
        <v>-2.446628426827821E-10</v>
      </c>
      <c r="IN269">
        <v>-0.2036813970316619</v>
      </c>
      <c r="IO269">
        <v>-0.007460779758470672</v>
      </c>
      <c r="IP269">
        <v>0.0009378809001863145</v>
      </c>
      <c r="IQ269">
        <v>-1.681860573090938E-05</v>
      </c>
      <c r="IR269">
        <v>18</v>
      </c>
      <c r="IS269">
        <v>2242</v>
      </c>
      <c r="IT269">
        <v>1</v>
      </c>
      <c r="IU269">
        <v>24</v>
      </c>
      <c r="IV269">
        <v>2601.7</v>
      </c>
      <c r="IW269">
        <v>2601.8</v>
      </c>
      <c r="IX269">
        <v>2.11426</v>
      </c>
      <c r="IY269">
        <v>2.20825</v>
      </c>
      <c r="IZ269">
        <v>1.39648</v>
      </c>
      <c r="JA269">
        <v>2.34009</v>
      </c>
      <c r="JB269">
        <v>1.49536</v>
      </c>
      <c r="JC269">
        <v>2.41577</v>
      </c>
      <c r="JD269">
        <v>38.062</v>
      </c>
      <c r="JE269">
        <v>23.9737</v>
      </c>
      <c r="JF269">
        <v>18</v>
      </c>
      <c r="JG269">
        <v>500.148</v>
      </c>
      <c r="JH269">
        <v>439.231</v>
      </c>
      <c r="JI269">
        <v>24.9999</v>
      </c>
      <c r="JJ269">
        <v>26.5392</v>
      </c>
      <c r="JK269">
        <v>30.0001</v>
      </c>
      <c r="JL269">
        <v>26.4968</v>
      </c>
      <c r="JM269">
        <v>26.4354</v>
      </c>
      <c r="JN269">
        <v>42.3512</v>
      </c>
      <c r="JO269">
        <v>31.669</v>
      </c>
      <c r="JP269">
        <v>53.7037</v>
      </c>
      <c r="JQ269">
        <v>25</v>
      </c>
      <c r="JR269">
        <v>1021.97</v>
      </c>
      <c r="JS269">
        <v>16.766</v>
      </c>
      <c r="JT269">
        <v>100.58</v>
      </c>
      <c r="JU269">
        <v>100.661</v>
      </c>
    </row>
    <row r="270" spans="1:281">
      <c r="A270">
        <v>254</v>
      </c>
      <c r="B270">
        <v>1659118671.5</v>
      </c>
      <c r="C270">
        <v>6313.400000095367</v>
      </c>
      <c r="D270" t="s">
        <v>933</v>
      </c>
      <c r="E270" t="s">
        <v>934</v>
      </c>
      <c r="F270">
        <v>5</v>
      </c>
      <c r="G270" t="s">
        <v>812</v>
      </c>
      <c r="H270" t="s">
        <v>416</v>
      </c>
      <c r="I270">
        <v>1659118663.714286</v>
      </c>
      <c r="J270">
        <f>(K270)/1000</f>
        <v>0</v>
      </c>
      <c r="K270">
        <f>IF(CZ270, AN270, AH270)</f>
        <v>0</v>
      </c>
      <c r="L270">
        <f>IF(CZ270, AI270, AG270)</f>
        <v>0</v>
      </c>
      <c r="M270">
        <f>DB270 - IF(AU270&gt;1, L270*CV270*100.0/(AW270*DP270), 0)</f>
        <v>0</v>
      </c>
      <c r="N270">
        <f>((T270-J270/2)*M270-L270)/(T270+J270/2)</f>
        <v>0</v>
      </c>
      <c r="O270">
        <f>N270*(DI270+DJ270)/1000.0</f>
        <v>0</v>
      </c>
      <c r="P270">
        <f>(DB270 - IF(AU270&gt;1, L270*CV270*100.0/(AW270*DP270), 0))*(DI270+DJ270)/1000.0</f>
        <v>0</v>
      </c>
      <c r="Q270">
        <f>2.0/((1/S270-1/R270)+SIGN(S270)*SQRT((1/S270-1/R270)*(1/S270-1/R270) + 4*CW270/((CW270+1)*(CW270+1))*(2*1/S270*1/R270-1/R270*1/R270)))</f>
        <v>0</v>
      </c>
      <c r="R270">
        <f>IF(LEFT(CX270,1)&lt;&gt;"0",IF(LEFT(CX270,1)="1",3.0,CY270),$D$5+$E$5*(DP270*DI270/($K$5*1000))+$F$5*(DP270*DI270/($K$5*1000))*MAX(MIN(CV270,$J$5),$I$5)*MAX(MIN(CV270,$J$5),$I$5)+$G$5*MAX(MIN(CV270,$J$5),$I$5)*(DP270*DI270/($K$5*1000))+$H$5*(DP270*DI270/($K$5*1000))*(DP270*DI270/($K$5*1000)))</f>
        <v>0</v>
      </c>
      <c r="S270">
        <f>J270*(1000-(1000*0.61365*exp(17.502*W270/(240.97+W270))/(DI270+DJ270)+DD270)/2)/(1000*0.61365*exp(17.502*W270/(240.97+W270))/(DI270+DJ270)-DD270)</f>
        <v>0</v>
      </c>
      <c r="T270">
        <f>1/((CW270+1)/(Q270/1.6)+1/(R270/1.37)) + CW270/((CW270+1)/(Q270/1.6) + CW270/(R270/1.37))</f>
        <v>0</v>
      </c>
      <c r="U270">
        <f>(CR270*CU270)</f>
        <v>0</v>
      </c>
      <c r="V270">
        <f>(DK270+(U270+2*0.95*5.67E-8*(((DK270+$B$7)+273)^4-(DK270+273)^4)-44100*J270)/(1.84*29.3*R270+8*0.95*5.67E-8*(DK270+273)^3))</f>
        <v>0</v>
      </c>
      <c r="W270">
        <f>($C$7*DL270+$D$7*DM270+$E$7*V270)</f>
        <v>0</v>
      </c>
      <c r="X270">
        <f>0.61365*exp(17.502*W270/(240.97+W270))</f>
        <v>0</v>
      </c>
      <c r="Y270">
        <f>(Z270/AA270*100)</f>
        <v>0</v>
      </c>
      <c r="Z270">
        <f>DD270*(DI270+DJ270)/1000</f>
        <v>0</v>
      </c>
      <c r="AA270">
        <f>0.61365*exp(17.502*DK270/(240.97+DK270))</f>
        <v>0</v>
      </c>
      <c r="AB270">
        <f>(X270-DD270*(DI270+DJ270)/1000)</f>
        <v>0</v>
      </c>
      <c r="AC270">
        <f>(-J270*44100)</f>
        <v>0</v>
      </c>
      <c r="AD270">
        <f>2*29.3*R270*0.92*(DK270-W270)</f>
        <v>0</v>
      </c>
      <c r="AE270">
        <f>2*0.95*5.67E-8*(((DK270+$B$7)+273)^4-(W270+273)^4)</f>
        <v>0</v>
      </c>
      <c r="AF270">
        <f>U270+AE270+AC270+AD270</f>
        <v>0</v>
      </c>
      <c r="AG270">
        <f>DH270*AU270*(DC270-DB270*(1000-AU270*DE270)/(1000-AU270*DD270))/(100*CV270)</f>
        <v>0</v>
      </c>
      <c r="AH270">
        <f>1000*DH270*AU270*(DD270-DE270)/(100*CV270*(1000-AU270*DD270))</f>
        <v>0</v>
      </c>
      <c r="AI270">
        <f>(AJ270 - AK270 - DI270*1E3/(8.314*(DK270+273.15)) * AM270/DH270 * AL270) * DH270/(100*CV270) * (1000 - DE270)/1000</f>
        <v>0</v>
      </c>
      <c r="AJ270">
        <v>1026.944331149318</v>
      </c>
      <c r="AK270">
        <v>981.6569636363635</v>
      </c>
      <c r="AL270">
        <v>3.431555879890951</v>
      </c>
      <c r="AM270">
        <v>65.05149679079638</v>
      </c>
      <c r="AN270">
        <f>(AP270 - AO270 + DI270*1E3/(8.314*(DK270+273.15)) * AR270/DH270 * AQ270) * DH270/(100*CV270) * 1000/(1000 - AP270)</f>
        <v>0</v>
      </c>
      <c r="AO270">
        <v>16.6912504849285</v>
      </c>
      <c r="AP270">
        <v>23.25831515151515</v>
      </c>
      <c r="AQ270">
        <v>6.213239414178557E-05</v>
      </c>
      <c r="AR270">
        <v>88.7385490388201</v>
      </c>
      <c r="AS270">
        <v>9</v>
      </c>
      <c r="AT270">
        <v>2</v>
      </c>
      <c r="AU270">
        <f>IF(AS270*$H$13&gt;=AW270,1.0,(AW270/(AW270-AS270*$H$13)))</f>
        <v>0</v>
      </c>
      <c r="AV270">
        <f>(AU270-1)*100</f>
        <v>0</v>
      </c>
      <c r="AW270">
        <f>MAX(0,($B$13+$C$13*DP270)/(1+$D$13*DP270)*DI270/(DK270+273)*$E$13)</f>
        <v>0</v>
      </c>
      <c r="AX270" t="s">
        <v>417</v>
      </c>
      <c r="AY270" t="s">
        <v>417</v>
      </c>
      <c r="AZ270">
        <v>0</v>
      </c>
      <c r="BA270">
        <v>0</v>
      </c>
      <c r="BB270">
        <f>1-AZ270/BA270</f>
        <v>0</v>
      </c>
      <c r="BC270">
        <v>0</v>
      </c>
      <c r="BD270" t="s">
        <v>417</v>
      </c>
      <c r="BE270" t="s">
        <v>417</v>
      </c>
      <c r="BF270">
        <v>0</v>
      </c>
      <c r="BG270">
        <v>0</v>
      </c>
      <c r="BH270">
        <f>1-BF270/BG270</f>
        <v>0</v>
      </c>
      <c r="BI270">
        <v>0.5</v>
      </c>
      <c r="BJ270">
        <f>CS270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417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f>$B$11*DQ270+$C$11*DR270+$F$11*EC270*(1-EF270)</f>
        <v>0</v>
      </c>
      <c r="CS270">
        <f>CR270*CT270</f>
        <v>0</v>
      </c>
      <c r="CT270">
        <f>($B$11*$D$9+$C$11*$D$9+$F$11*((EP270+EH270)/MAX(EP270+EH270+EQ270, 0.1)*$I$9+EQ270/MAX(EP270+EH270+EQ270, 0.1)*$J$9))/($B$11+$C$11+$F$11)</f>
        <v>0</v>
      </c>
      <c r="CU270">
        <f>($B$11*$K$9+$C$11*$K$9+$F$11*((EP270+EH270)/MAX(EP270+EH270+EQ270, 0.1)*$P$9+EQ270/MAX(EP270+EH270+EQ270, 0.1)*$Q$9))/($B$11+$C$11+$F$11)</f>
        <v>0</v>
      </c>
      <c r="CV270">
        <v>6</v>
      </c>
      <c r="CW270">
        <v>0.5</v>
      </c>
      <c r="CX270" t="s">
        <v>418</v>
      </c>
      <c r="CY270">
        <v>2</v>
      </c>
      <c r="CZ270" t="b">
        <v>1</v>
      </c>
      <c r="DA270">
        <v>1659118663.714286</v>
      </c>
      <c r="DB270">
        <v>934.4326071428569</v>
      </c>
      <c r="DC270">
        <v>993.4105714285715</v>
      </c>
      <c r="DD270">
        <v>23.26520714285714</v>
      </c>
      <c r="DE270">
        <v>16.69015</v>
      </c>
      <c r="DF270">
        <v>938.0017142857143</v>
      </c>
      <c r="DG270">
        <v>23.34589285714286</v>
      </c>
      <c r="DH270">
        <v>500.0596428571429</v>
      </c>
      <c r="DI270">
        <v>90.68452857142857</v>
      </c>
      <c r="DJ270">
        <v>0.09999228214285714</v>
      </c>
      <c r="DK270">
        <v>27.20754285714286</v>
      </c>
      <c r="DL270">
        <v>27.15669642857143</v>
      </c>
      <c r="DM270">
        <v>999.9000000000002</v>
      </c>
      <c r="DN270">
        <v>0</v>
      </c>
      <c r="DO270">
        <v>0</v>
      </c>
      <c r="DP270">
        <v>10008.90892857143</v>
      </c>
      <c r="DQ270">
        <v>0</v>
      </c>
      <c r="DR270">
        <v>8.420140714285713</v>
      </c>
      <c r="DS270">
        <v>-58.97782857142857</v>
      </c>
      <c r="DT270">
        <v>956.6901785714288</v>
      </c>
      <c r="DU270">
        <v>1010.272107142857</v>
      </c>
      <c r="DV270">
        <v>6.575048928571428</v>
      </c>
      <c r="DW270">
        <v>993.4105714285715</v>
      </c>
      <c r="DX270">
        <v>16.69015</v>
      </c>
      <c r="DY270">
        <v>2.109793571428571</v>
      </c>
      <c r="DZ270">
        <v>1.513538571428571</v>
      </c>
      <c r="EA270">
        <v>18.29331071428572</v>
      </c>
      <c r="EB270">
        <v>13.10561785714286</v>
      </c>
      <c r="EC270">
        <v>2000.007857142857</v>
      </c>
      <c r="ED270">
        <v>0.9800049999999997</v>
      </c>
      <c r="EE270">
        <v>0.0199947</v>
      </c>
      <c r="EF270">
        <v>0</v>
      </c>
      <c r="EG270">
        <v>695.4366428571429</v>
      </c>
      <c r="EH270">
        <v>5.00097</v>
      </c>
      <c r="EI270">
        <v>13923.75714285714</v>
      </c>
      <c r="EJ270">
        <v>16707.67142857143</v>
      </c>
      <c r="EK270">
        <v>38.75</v>
      </c>
      <c r="EL270">
        <v>39.25</v>
      </c>
      <c r="EM270">
        <v>38.66485714285714</v>
      </c>
      <c r="EN270">
        <v>39.00442857142857</v>
      </c>
      <c r="EO270">
        <v>39.375</v>
      </c>
      <c r="EP270">
        <v>1955.117857142857</v>
      </c>
      <c r="EQ270">
        <v>39.89000000000001</v>
      </c>
      <c r="ER270">
        <v>0</v>
      </c>
      <c r="ES270">
        <v>1659118671.8</v>
      </c>
      <c r="ET270">
        <v>0</v>
      </c>
      <c r="EU270">
        <v>695.4822</v>
      </c>
      <c r="EV270">
        <v>0.5638461573417174</v>
      </c>
      <c r="EW270">
        <v>-4.500000013790761</v>
      </c>
      <c r="EX270">
        <v>13923.62</v>
      </c>
      <c r="EY270">
        <v>15</v>
      </c>
      <c r="EZ270">
        <v>0</v>
      </c>
      <c r="FA270" t="s">
        <v>419</v>
      </c>
      <c r="FB270">
        <v>1658962562</v>
      </c>
      <c r="FC270">
        <v>1658962559</v>
      </c>
      <c r="FD270">
        <v>0</v>
      </c>
      <c r="FE270">
        <v>0.025</v>
      </c>
      <c r="FF270">
        <v>-0.013</v>
      </c>
      <c r="FG270">
        <v>-1.97</v>
      </c>
      <c r="FH270">
        <v>-0.111</v>
      </c>
      <c r="FI270">
        <v>420</v>
      </c>
      <c r="FJ270">
        <v>18</v>
      </c>
      <c r="FK270">
        <v>0.6899999999999999</v>
      </c>
      <c r="FL270">
        <v>0.5</v>
      </c>
      <c r="FM270">
        <v>-58.96612195121952</v>
      </c>
      <c r="FN270">
        <v>-0.1247163763065956</v>
      </c>
      <c r="FO270">
        <v>0.04754705762584804</v>
      </c>
      <c r="FP270">
        <v>1</v>
      </c>
      <c r="FQ270">
        <v>695.4824411764705</v>
      </c>
      <c r="FR270">
        <v>-0.1088311691868594</v>
      </c>
      <c r="FS270">
        <v>0.2113383391593038</v>
      </c>
      <c r="FT270">
        <v>1</v>
      </c>
      <c r="FU270">
        <v>6.584858292682927</v>
      </c>
      <c r="FV270">
        <v>-0.1512332404181106</v>
      </c>
      <c r="FW270">
        <v>0.0156721158162591</v>
      </c>
      <c r="FX270">
        <v>0</v>
      </c>
      <c r="FY270">
        <v>2</v>
      </c>
      <c r="FZ270">
        <v>3</v>
      </c>
      <c r="GA270" t="s">
        <v>431</v>
      </c>
      <c r="GB270">
        <v>2.98337</v>
      </c>
      <c r="GC270">
        <v>2.71575</v>
      </c>
      <c r="GD270">
        <v>0.169056</v>
      </c>
      <c r="GE270">
        <v>0.173482</v>
      </c>
      <c r="GF270">
        <v>0.105435</v>
      </c>
      <c r="GG270">
        <v>0.0818749</v>
      </c>
      <c r="GH270">
        <v>26299.9</v>
      </c>
      <c r="GI270">
        <v>26287.2</v>
      </c>
      <c r="GJ270">
        <v>29415.5</v>
      </c>
      <c r="GK270">
        <v>29412.9</v>
      </c>
      <c r="GL270">
        <v>34849.3</v>
      </c>
      <c r="GM270">
        <v>35905.1</v>
      </c>
      <c r="GN270">
        <v>41425.2</v>
      </c>
      <c r="GO270">
        <v>41912.3</v>
      </c>
      <c r="GP270">
        <v>1.92813</v>
      </c>
      <c r="GQ270">
        <v>1.9015</v>
      </c>
      <c r="GR270">
        <v>0.110142</v>
      </c>
      <c r="GS270">
        <v>0</v>
      </c>
      <c r="GT270">
        <v>25.3577</v>
      </c>
      <c r="GU270">
        <v>999.9</v>
      </c>
      <c r="GV270">
        <v>48</v>
      </c>
      <c r="GW270">
        <v>31.5</v>
      </c>
      <c r="GX270">
        <v>24.5692</v>
      </c>
      <c r="GY270">
        <v>63.4194</v>
      </c>
      <c r="GZ270">
        <v>33.754</v>
      </c>
      <c r="HA270">
        <v>1</v>
      </c>
      <c r="HB270">
        <v>-0.0631453</v>
      </c>
      <c r="HC270">
        <v>0.386084</v>
      </c>
      <c r="HD270">
        <v>20.3302</v>
      </c>
      <c r="HE270">
        <v>5.21714</v>
      </c>
      <c r="HF270">
        <v>12.0099</v>
      </c>
      <c r="HG270">
        <v>4.98895</v>
      </c>
      <c r="HH270">
        <v>3.28838</v>
      </c>
      <c r="HI270">
        <v>9999</v>
      </c>
      <c r="HJ270">
        <v>9999</v>
      </c>
      <c r="HK270">
        <v>9999</v>
      </c>
      <c r="HL270">
        <v>174</v>
      </c>
      <c r="HM270">
        <v>1.86783</v>
      </c>
      <c r="HN270">
        <v>1.86688</v>
      </c>
      <c r="HO270">
        <v>1.8663</v>
      </c>
      <c r="HP270">
        <v>1.86619</v>
      </c>
      <c r="HQ270">
        <v>1.86809</v>
      </c>
      <c r="HR270">
        <v>1.87049</v>
      </c>
      <c r="HS270">
        <v>1.86919</v>
      </c>
      <c r="HT270">
        <v>1.87058</v>
      </c>
      <c r="HU270">
        <v>0</v>
      </c>
      <c r="HV270">
        <v>0</v>
      </c>
      <c r="HW270">
        <v>0</v>
      </c>
      <c r="HX270">
        <v>0</v>
      </c>
      <c r="HY270" t="s">
        <v>421</v>
      </c>
      <c r="HZ270" t="s">
        <v>422</v>
      </c>
      <c r="IA270" t="s">
        <v>423</v>
      </c>
      <c r="IB270" t="s">
        <v>423</v>
      </c>
      <c r="IC270" t="s">
        <v>423</v>
      </c>
      <c r="ID270" t="s">
        <v>423</v>
      </c>
      <c r="IE270">
        <v>0</v>
      </c>
      <c r="IF270">
        <v>100</v>
      </c>
      <c r="IG270">
        <v>100</v>
      </c>
      <c r="IH270">
        <v>-3.618</v>
      </c>
      <c r="II270">
        <v>-0.08069999999999999</v>
      </c>
      <c r="IJ270">
        <v>-1.577111384215205</v>
      </c>
      <c r="IK270">
        <v>-0.002609718516926934</v>
      </c>
      <c r="IL270">
        <v>7.477057286243006E-07</v>
      </c>
      <c r="IM270">
        <v>-2.446628426827821E-10</v>
      </c>
      <c r="IN270">
        <v>-0.2036813970316619</v>
      </c>
      <c r="IO270">
        <v>-0.007460779758470672</v>
      </c>
      <c r="IP270">
        <v>0.0009378809001863145</v>
      </c>
      <c r="IQ270">
        <v>-1.681860573090938E-05</v>
      </c>
      <c r="IR270">
        <v>18</v>
      </c>
      <c r="IS270">
        <v>2242</v>
      </c>
      <c r="IT270">
        <v>1</v>
      </c>
      <c r="IU270">
        <v>24</v>
      </c>
      <c r="IV270">
        <v>2601.8</v>
      </c>
      <c r="IW270">
        <v>2601.9</v>
      </c>
      <c r="IX270">
        <v>2.13989</v>
      </c>
      <c r="IY270">
        <v>2.21069</v>
      </c>
      <c r="IZ270">
        <v>1.39648</v>
      </c>
      <c r="JA270">
        <v>2.34009</v>
      </c>
      <c r="JB270">
        <v>1.49536</v>
      </c>
      <c r="JC270">
        <v>2.40112</v>
      </c>
      <c r="JD270">
        <v>38.062</v>
      </c>
      <c r="JE270">
        <v>23.9824</v>
      </c>
      <c r="JF270">
        <v>18</v>
      </c>
      <c r="JG270">
        <v>500.088</v>
      </c>
      <c r="JH270">
        <v>439.273</v>
      </c>
      <c r="JI270">
        <v>24.9998</v>
      </c>
      <c r="JJ270">
        <v>26.5406</v>
      </c>
      <c r="JK270">
        <v>30.0002</v>
      </c>
      <c r="JL270">
        <v>26.4973</v>
      </c>
      <c r="JM270">
        <v>26.4368</v>
      </c>
      <c r="JN270">
        <v>42.9438</v>
      </c>
      <c r="JO270">
        <v>31.3972</v>
      </c>
      <c r="JP270">
        <v>53.7037</v>
      </c>
      <c r="JQ270">
        <v>25</v>
      </c>
      <c r="JR270">
        <v>1042</v>
      </c>
      <c r="JS270">
        <v>16.7731</v>
      </c>
      <c r="JT270">
        <v>100.579</v>
      </c>
      <c r="JU270">
        <v>100.661</v>
      </c>
    </row>
    <row r="271" spans="1:281">
      <c r="A271">
        <v>255</v>
      </c>
      <c r="B271">
        <v>1659118676.5</v>
      </c>
      <c r="C271">
        <v>6318.400000095367</v>
      </c>
      <c r="D271" t="s">
        <v>935</v>
      </c>
      <c r="E271" t="s">
        <v>936</v>
      </c>
      <c r="F271">
        <v>5</v>
      </c>
      <c r="G271" t="s">
        <v>812</v>
      </c>
      <c r="H271" t="s">
        <v>416</v>
      </c>
      <c r="I271">
        <v>1659118669</v>
      </c>
      <c r="J271">
        <f>(K271)/1000</f>
        <v>0</v>
      </c>
      <c r="K271">
        <f>IF(CZ271, AN271, AH271)</f>
        <v>0</v>
      </c>
      <c r="L271">
        <f>IF(CZ271, AI271, AG271)</f>
        <v>0</v>
      </c>
      <c r="M271">
        <f>DB271 - IF(AU271&gt;1, L271*CV271*100.0/(AW271*DP271), 0)</f>
        <v>0</v>
      </c>
      <c r="N271">
        <f>((T271-J271/2)*M271-L271)/(T271+J271/2)</f>
        <v>0</v>
      </c>
      <c r="O271">
        <f>N271*(DI271+DJ271)/1000.0</f>
        <v>0</v>
      </c>
      <c r="P271">
        <f>(DB271 - IF(AU271&gt;1, L271*CV271*100.0/(AW271*DP271), 0))*(DI271+DJ271)/1000.0</f>
        <v>0</v>
      </c>
      <c r="Q271">
        <f>2.0/((1/S271-1/R271)+SIGN(S271)*SQRT((1/S271-1/R271)*(1/S271-1/R271) + 4*CW271/((CW271+1)*(CW271+1))*(2*1/S271*1/R271-1/R271*1/R271)))</f>
        <v>0</v>
      </c>
      <c r="R271">
        <f>IF(LEFT(CX271,1)&lt;&gt;"0",IF(LEFT(CX271,1)="1",3.0,CY271),$D$5+$E$5*(DP271*DI271/($K$5*1000))+$F$5*(DP271*DI271/($K$5*1000))*MAX(MIN(CV271,$J$5),$I$5)*MAX(MIN(CV271,$J$5),$I$5)+$G$5*MAX(MIN(CV271,$J$5),$I$5)*(DP271*DI271/($K$5*1000))+$H$5*(DP271*DI271/($K$5*1000))*(DP271*DI271/($K$5*1000)))</f>
        <v>0</v>
      </c>
      <c r="S271">
        <f>J271*(1000-(1000*0.61365*exp(17.502*W271/(240.97+W271))/(DI271+DJ271)+DD271)/2)/(1000*0.61365*exp(17.502*W271/(240.97+W271))/(DI271+DJ271)-DD271)</f>
        <v>0</v>
      </c>
      <c r="T271">
        <f>1/((CW271+1)/(Q271/1.6)+1/(R271/1.37)) + CW271/((CW271+1)/(Q271/1.6) + CW271/(R271/1.37))</f>
        <v>0</v>
      </c>
      <c r="U271">
        <f>(CR271*CU271)</f>
        <v>0</v>
      </c>
      <c r="V271">
        <f>(DK271+(U271+2*0.95*5.67E-8*(((DK271+$B$7)+273)^4-(DK271+273)^4)-44100*J271)/(1.84*29.3*R271+8*0.95*5.67E-8*(DK271+273)^3))</f>
        <v>0</v>
      </c>
      <c r="W271">
        <f>($C$7*DL271+$D$7*DM271+$E$7*V271)</f>
        <v>0</v>
      </c>
      <c r="X271">
        <f>0.61365*exp(17.502*W271/(240.97+W271))</f>
        <v>0</v>
      </c>
      <c r="Y271">
        <f>(Z271/AA271*100)</f>
        <v>0</v>
      </c>
      <c r="Z271">
        <f>DD271*(DI271+DJ271)/1000</f>
        <v>0</v>
      </c>
      <c r="AA271">
        <f>0.61365*exp(17.502*DK271/(240.97+DK271))</f>
        <v>0</v>
      </c>
      <c r="AB271">
        <f>(X271-DD271*(DI271+DJ271)/1000)</f>
        <v>0</v>
      </c>
      <c r="AC271">
        <f>(-J271*44100)</f>
        <v>0</v>
      </c>
      <c r="AD271">
        <f>2*29.3*R271*0.92*(DK271-W271)</f>
        <v>0</v>
      </c>
      <c r="AE271">
        <f>2*0.95*5.67E-8*(((DK271+$B$7)+273)^4-(W271+273)^4)</f>
        <v>0</v>
      </c>
      <c r="AF271">
        <f>U271+AE271+AC271+AD271</f>
        <v>0</v>
      </c>
      <c r="AG271">
        <f>DH271*AU271*(DC271-DB271*(1000-AU271*DE271)/(1000-AU271*DD271))/(100*CV271)</f>
        <v>0</v>
      </c>
      <c r="AH271">
        <f>1000*DH271*AU271*(DD271-DE271)/(100*CV271*(1000-AU271*DD271))</f>
        <v>0</v>
      </c>
      <c r="AI271">
        <f>(AJ271 - AK271 - DI271*1E3/(8.314*(DK271+273.15)) * AM271/DH271 * AL271) * DH271/(100*CV271) * (1000 - DE271)/1000</f>
        <v>0</v>
      </c>
      <c r="AJ271">
        <v>1044.30625016785</v>
      </c>
      <c r="AK271">
        <v>998.7603212121211</v>
      </c>
      <c r="AL271">
        <v>3.429711509183424</v>
      </c>
      <c r="AM271">
        <v>65.05149679079638</v>
      </c>
      <c r="AN271">
        <f>(AP271 - AO271 + DI271*1E3/(8.314*(DK271+273.15)) * AR271/DH271 * AQ271) * DH271/(100*CV271) * 1000/(1000 - AP271)</f>
        <v>0</v>
      </c>
      <c r="AO271">
        <v>16.71629366894222</v>
      </c>
      <c r="AP271">
        <v>23.2550890909091</v>
      </c>
      <c r="AQ271">
        <v>-0.0001177001740774696</v>
      </c>
      <c r="AR271">
        <v>88.7385490388201</v>
      </c>
      <c r="AS271">
        <v>9</v>
      </c>
      <c r="AT271">
        <v>2</v>
      </c>
      <c r="AU271">
        <f>IF(AS271*$H$13&gt;=AW271,1.0,(AW271/(AW271-AS271*$H$13)))</f>
        <v>0</v>
      </c>
      <c r="AV271">
        <f>(AU271-1)*100</f>
        <v>0</v>
      </c>
      <c r="AW271">
        <f>MAX(0,($B$13+$C$13*DP271)/(1+$D$13*DP271)*DI271/(DK271+273)*$E$13)</f>
        <v>0</v>
      </c>
      <c r="AX271" t="s">
        <v>417</v>
      </c>
      <c r="AY271" t="s">
        <v>417</v>
      </c>
      <c r="AZ271">
        <v>0</v>
      </c>
      <c r="BA271">
        <v>0</v>
      </c>
      <c r="BB271">
        <f>1-AZ271/BA271</f>
        <v>0</v>
      </c>
      <c r="BC271">
        <v>0</v>
      </c>
      <c r="BD271" t="s">
        <v>417</v>
      </c>
      <c r="BE271" t="s">
        <v>417</v>
      </c>
      <c r="BF271">
        <v>0</v>
      </c>
      <c r="BG271">
        <v>0</v>
      </c>
      <c r="BH271">
        <f>1-BF271/BG271</f>
        <v>0</v>
      </c>
      <c r="BI271">
        <v>0.5</v>
      </c>
      <c r="BJ271">
        <f>CS271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417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f>$B$11*DQ271+$C$11*DR271+$F$11*EC271*(1-EF271)</f>
        <v>0</v>
      </c>
      <c r="CS271">
        <f>CR271*CT271</f>
        <v>0</v>
      </c>
      <c r="CT271">
        <f>($B$11*$D$9+$C$11*$D$9+$F$11*((EP271+EH271)/MAX(EP271+EH271+EQ271, 0.1)*$I$9+EQ271/MAX(EP271+EH271+EQ271, 0.1)*$J$9))/($B$11+$C$11+$F$11)</f>
        <v>0</v>
      </c>
      <c r="CU271">
        <f>($B$11*$K$9+$C$11*$K$9+$F$11*((EP271+EH271)/MAX(EP271+EH271+EQ271, 0.1)*$P$9+EQ271/MAX(EP271+EH271+EQ271, 0.1)*$Q$9))/($B$11+$C$11+$F$11)</f>
        <v>0</v>
      </c>
      <c r="CV271">
        <v>6</v>
      </c>
      <c r="CW271">
        <v>0.5</v>
      </c>
      <c r="CX271" t="s">
        <v>418</v>
      </c>
      <c r="CY271">
        <v>2</v>
      </c>
      <c r="CZ271" t="b">
        <v>1</v>
      </c>
      <c r="DA271">
        <v>1659118669</v>
      </c>
      <c r="DB271">
        <v>952.1167037037038</v>
      </c>
      <c r="DC271">
        <v>1011.20562962963</v>
      </c>
      <c r="DD271">
        <v>23.25931481481481</v>
      </c>
      <c r="DE271">
        <v>16.70067037037037</v>
      </c>
      <c r="DF271">
        <v>955.7185555555554</v>
      </c>
      <c r="DG271">
        <v>23.34004814814815</v>
      </c>
      <c r="DH271">
        <v>500.0608888888889</v>
      </c>
      <c r="DI271">
        <v>90.68431111111113</v>
      </c>
      <c r="DJ271">
        <v>0.09998650000000001</v>
      </c>
      <c r="DK271">
        <v>27.20764814814815</v>
      </c>
      <c r="DL271">
        <v>27.1569962962963</v>
      </c>
      <c r="DM271">
        <v>999.9000000000001</v>
      </c>
      <c r="DN271">
        <v>0</v>
      </c>
      <c r="DO271">
        <v>0</v>
      </c>
      <c r="DP271">
        <v>10006.22407407407</v>
      </c>
      <c r="DQ271">
        <v>0</v>
      </c>
      <c r="DR271">
        <v>8.420826666666667</v>
      </c>
      <c r="DS271">
        <v>-59.08896296296296</v>
      </c>
      <c r="DT271">
        <v>974.7895185185184</v>
      </c>
      <c r="DU271">
        <v>1028.38</v>
      </c>
      <c r="DV271">
        <v>6.558626296296296</v>
      </c>
      <c r="DW271">
        <v>1011.20562962963</v>
      </c>
      <c r="DX271">
        <v>16.70067037037037</v>
      </c>
      <c r="DY271">
        <v>2.109253333333333</v>
      </c>
      <c r="DZ271">
        <v>1.514489259259259</v>
      </c>
      <c r="EA271">
        <v>18.28922592592593</v>
      </c>
      <c r="EB271">
        <v>13.11522962962963</v>
      </c>
      <c r="EC271">
        <v>2000.011111111111</v>
      </c>
      <c r="ED271">
        <v>0.9800049999999998</v>
      </c>
      <c r="EE271">
        <v>0.0199947</v>
      </c>
      <c r="EF271">
        <v>0</v>
      </c>
      <c r="EG271">
        <v>695.4046666666668</v>
      </c>
      <c r="EH271">
        <v>5.00097</v>
      </c>
      <c r="EI271">
        <v>13923.12592592592</v>
      </c>
      <c r="EJ271">
        <v>16707.69259259259</v>
      </c>
      <c r="EK271">
        <v>38.75</v>
      </c>
      <c r="EL271">
        <v>39.25</v>
      </c>
      <c r="EM271">
        <v>38.65944444444444</v>
      </c>
      <c r="EN271">
        <v>39</v>
      </c>
      <c r="EO271">
        <v>39.375</v>
      </c>
      <c r="EP271">
        <v>1955.121111111111</v>
      </c>
      <c r="EQ271">
        <v>39.89000000000001</v>
      </c>
      <c r="ER271">
        <v>0</v>
      </c>
      <c r="ES271">
        <v>1659118676.6</v>
      </c>
      <c r="ET271">
        <v>0</v>
      </c>
      <c r="EU271">
        <v>695.4098400000001</v>
      </c>
      <c r="EV271">
        <v>-0.5480000059836398</v>
      </c>
      <c r="EW271">
        <v>-10.76153848523382</v>
      </c>
      <c r="EX271">
        <v>13923.044</v>
      </c>
      <c r="EY271">
        <v>15</v>
      </c>
      <c r="EZ271">
        <v>0</v>
      </c>
      <c r="FA271" t="s">
        <v>419</v>
      </c>
      <c r="FB271">
        <v>1658962562</v>
      </c>
      <c r="FC271">
        <v>1658962559</v>
      </c>
      <c r="FD271">
        <v>0</v>
      </c>
      <c r="FE271">
        <v>0.025</v>
      </c>
      <c r="FF271">
        <v>-0.013</v>
      </c>
      <c r="FG271">
        <v>-1.97</v>
      </c>
      <c r="FH271">
        <v>-0.111</v>
      </c>
      <c r="FI271">
        <v>420</v>
      </c>
      <c r="FJ271">
        <v>18</v>
      </c>
      <c r="FK271">
        <v>0.6899999999999999</v>
      </c>
      <c r="FL271">
        <v>0.5</v>
      </c>
      <c r="FM271">
        <v>-59.04565</v>
      </c>
      <c r="FN271">
        <v>-1.1401530956847</v>
      </c>
      <c r="FO271">
        <v>0.1394897935334339</v>
      </c>
      <c r="FP271">
        <v>0</v>
      </c>
      <c r="FQ271">
        <v>695.4484117647058</v>
      </c>
      <c r="FR271">
        <v>-0.1602444609366148</v>
      </c>
      <c r="FS271">
        <v>0.2263420261523856</v>
      </c>
      <c r="FT271">
        <v>1</v>
      </c>
      <c r="FU271">
        <v>6.56730025</v>
      </c>
      <c r="FV271">
        <v>-0.1622128705441095</v>
      </c>
      <c r="FW271">
        <v>0.01765191696211769</v>
      </c>
      <c r="FX271">
        <v>0</v>
      </c>
      <c r="FY271">
        <v>1</v>
      </c>
      <c r="FZ271">
        <v>3</v>
      </c>
      <c r="GA271" t="s">
        <v>426</v>
      </c>
      <c r="GB271">
        <v>2.98312</v>
      </c>
      <c r="GC271">
        <v>2.71551</v>
      </c>
      <c r="GD271">
        <v>0.170953</v>
      </c>
      <c r="GE271">
        <v>0.175319</v>
      </c>
      <c r="GF271">
        <v>0.105431</v>
      </c>
      <c r="GG271">
        <v>0.0820142</v>
      </c>
      <c r="GH271">
        <v>26239.7</v>
      </c>
      <c r="GI271">
        <v>26228.9</v>
      </c>
      <c r="GJ271">
        <v>29415.4</v>
      </c>
      <c r="GK271">
        <v>29413.1</v>
      </c>
      <c r="GL271">
        <v>34849.3</v>
      </c>
      <c r="GM271">
        <v>35899.7</v>
      </c>
      <c r="GN271">
        <v>41425</v>
      </c>
      <c r="GO271">
        <v>41912.4</v>
      </c>
      <c r="GP271">
        <v>1.92795</v>
      </c>
      <c r="GQ271">
        <v>1.9015</v>
      </c>
      <c r="GR271">
        <v>0.110008</v>
      </c>
      <c r="GS271">
        <v>0</v>
      </c>
      <c r="GT271">
        <v>25.3555</v>
      </c>
      <c r="GU271">
        <v>999.9</v>
      </c>
      <c r="GV271">
        <v>48</v>
      </c>
      <c r="GW271">
        <v>31.5</v>
      </c>
      <c r="GX271">
        <v>24.5669</v>
      </c>
      <c r="GY271">
        <v>63.6394</v>
      </c>
      <c r="GZ271">
        <v>33.8822</v>
      </c>
      <c r="HA271">
        <v>1</v>
      </c>
      <c r="HB271">
        <v>-0.0629802</v>
      </c>
      <c r="HC271">
        <v>0.386029</v>
      </c>
      <c r="HD271">
        <v>20.3303</v>
      </c>
      <c r="HE271">
        <v>5.21804</v>
      </c>
      <c r="HF271">
        <v>12.0099</v>
      </c>
      <c r="HG271">
        <v>4.9893</v>
      </c>
      <c r="HH271">
        <v>3.28858</v>
      </c>
      <c r="HI271">
        <v>9999</v>
      </c>
      <c r="HJ271">
        <v>9999</v>
      </c>
      <c r="HK271">
        <v>9999</v>
      </c>
      <c r="HL271">
        <v>174</v>
      </c>
      <c r="HM271">
        <v>1.86783</v>
      </c>
      <c r="HN271">
        <v>1.86686</v>
      </c>
      <c r="HO271">
        <v>1.8663</v>
      </c>
      <c r="HP271">
        <v>1.86618</v>
      </c>
      <c r="HQ271">
        <v>1.86806</v>
      </c>
      <c r="HR271">
        <v>1.87048</v>
      </c>
      <c r="HS271">
        <v>1.86919</v>
      </c>
      <c r="HT271">
        <v>1.8706</v>
      </c>
      <c r="HU271">
        <v>0</v>
      </c>
      <c r="HV271">
        <v>0</v>
      </c>
      <c r="HW271">
        <v>0</v>
      </c>
      <c r="HX271">
        <v>0</v>
      </c>
      <c r="HY271" t="s">
        <v>421</v>
      </c>
      <c r="HZ271" t="s">
        <v>422</v>
      </c>
      <c r="IA271" t="s">
        <v>423</v>
      </c>
      <c r="IB271" t="s">
        <v>423</v>
      </c>
      <c r="IC271" t="s">
        <v>423</v>
      </c>
      <c r="ID271" t="s">
        <v>423</v>
      </c>
      <c r="IE271">
        <v>0</v>
      </c>
      <c r="IF271">
        <v>100</v>
      </c>
      <c r="IG271">
        <v>100</v>
      </c>
      <c r="IH271">
        <v>-3.648</v>
      </c>
      <c r="II271">
        <v>-0.0808</v>
      </c>
      <c r="IJ271">
        <v>-1.577111384215205</v>
      </c>
      <c r="IK271">
        <v>-0.002609718516926934</v>
      </c>
      <c r="IL271">
        <v>7.477057286243006E-07</v>
      </c>
      <c r="IM271">
        <v>-2.446628426827821E-10</v>
      </c>
      <c r="IN271">
        <v>-0.2036813970316619</v>
      </c>
      <c r="IO271">
        <v>-0.007460779758470672</v>
      </c>
      <c r="IP271">
        <v>0.0009378809001863145</v>
      </c>
      <c r="IQ271">
        <v>-1.681860573090938E-05</v>
      </c>
      <c r="IR271">
        <v>18</v>
      </c>
      <c r="IS271">
        <v>2242</v>
      </c>
      <c r="IT271">
        <v>1</v>
      </c>
      <c r="IU271">
        <v>24</v>
      </c>
      <c r="IV271">
        <v>2601.9</v>
      </c>
      <c r="IW271">
        <v>2602</v>
      </c>
      <c r="IX271">
        <v>2.17041</v>
      </c>
      <c r="IY271">
        <v>2.21069</v>
      </c>
      <c r="IZ271">
        <v>1.39648</v>
      </c>
      <c r="JA271">
        <v>2.34009</v>
      </c>
      <c r="JB271">
        <v>1.49536</v>
      </c>
      <c r="JC271">
        <v>2.41211</v>
      </c>
      <c r="JD271">
        <v>38.062</v>
      </c>
      <c r="JE271">
        <v>23.9824</v>
      </c>
      <c r="JF271">
        <v>18</v>
      </c>
      <c r="JG271">
        <v>499.996</v>
      </c>
      <c r="JH271">
        <v>439.287</v>
      </c>
      <c r="JI271">
        <v>24.9999</v>
      </c>
      <c r="JJ271">
        <v>26.5428</v>
      </c>
      <c r="JK271">
        <v>30.0002</v>
      </c>
      <c r="JL271">
        <v>26.4993</v>
      </c>
      <c r="JM271">
        <v>26.4387</v>
      </c>
      <c r="JN271">
        <v>43.4671</v>
      </c>
      <c r="JO271">
        <v>31.3972</v>
      </c>
      <c r="JP271">
        <v>53.3296</v>
      </c>
      <c r="JQ271">
        <v>25</v>
      </c>
      <c r="JR271">
        <v>1055.4</v>
      </c>
      <c r="JS271">
        <v>16.7684</v>
      </c>
      <c r="JT271">
        <v>100.578</v>
      </c>
      <c r="JU271">
        <v>100.661</v>
      </c>
    </row>
    <row r="272" spans="1:281">
      <c r="A272">
        <v>256</v>
      </c>
      <c r="B272">
        <v>1659118681.5</v>
      </c>
      <c r="C272">
        <v>6323.400000095367</v>
      </c>
      <c r="D272" t="s">
        <v>937</v>
      </c>
      <c r="E272" t="s">
        <v>938</v>
      </c>
      <c r="F272">
        <v>5</v>
      </c>
      <c r="G272" t="s">
        <v>812</v>
      </c>
      <c r="H272" t="s">
        <v>416</v>
      </c>
      <c r="I272">
        <v>1659118673.714286</v>
      </c>
      <c r="J272">
        <f>(K272)/1000</f>
        <v>0</v>
      </c>
      <c r="K272">
        <f>IF(CZ272, AN272, AH272)</f>
        <v>0</v>
      </c>
      <c r="L272">
        <f>IF(CZ272, AI272, AG272)</f>
        <v>0</v>
      </c>
      <c r="M272">
        <f>DB272 - IF(AU272&gt;1, L272*CV272*100.0/(AW272*DP272), 0)</f>
        <v>0</v>
      </c>
      <c r="N272">
        <f>((T272-J272/2)*M272-L272)/(T272+J272/2)</f>
        <v>0</v>
      </c>
      <c r="O272">
        <f>N272*(DI272+DJ272)/1000.0</f>
        <v>0</v>
      </c>
      <c r="P272">
        <f>(DB272 - IF(AU272&gt;1, L272*CV272*100.0/(AW272*DP272), 0))*(DI272+DJ272)/1000.0</f>
        <v>0</v>
      </c>
      <c r="Q272">
        <f>2.0/((1/S272-1/R272)+SIGN(S272)*SQRT((1/S272-1/R272)*(1/S272-1/R272) + 4*CW272/((CW272+1)*(CW272+1))*(2*1/S272*1/R272-1/R272*1/R272)))</f>
        <v>0</v>
      </c>
      <c r="R272">
        <f>IF(LEFT(CX272,1)&lt;&gt;"0",IF(LEFT(CX272,1)="1",3.0,CY272),$D$5+$E$5*(DP272*DI272/($K$5*1000))+$F$5*(DP272*DI272/($K$5*1000))*MAX(MIN(CV272,$J$5),$I$5)*MAX(MIN(CV272,$J$5),$I$5)+$G$5*MAX(MIN(CV272,$J$5),$I$5)*(DP272*DI272/($K$5*1000))+$H$5*(DP272*DI272/($K$5*1000))*(DP272*DI272/($K$5*1000)))</f>
        <v>0</v>
      </c>
      <c r="S272">
        <f>J272*(1000-(1000*0.61365*exp(17.502*W272/(240.97+W272))/(DI272+DJ272)+DD272)/2)/(1000*0.61365*exp(17.502*W272/(240.97+W272))/(DI272+DJ272)-DD272)</f>
        <v>0</v>
      </c>
      <c r="T272">
        <f>1/((CW272+1)/(Q272/1.6)+1/(R272/1.37)) + CW272/((CW272+1)/(Q272/1.6) + CW272/(R272/1.37))</f>
        <v>0</v>
      </c>
      <c r="U272">
        <f>(CR272*CU272)</f>
        <v>0</v>
      </c>
      <c r="V272">
        <f>(DK272+(U272+2*0.95*5.67E-8*(((DK272+$B$7)+273)^4-(DK272+273)^4)-44100*J272)/(1.84*29.3*R272+8*0.95*5.67E-8*(DK272+273)^3))</f>
        <v>0</v>
      </c>
      <c r="W272">
        <f>($C$7*DL272+$D$7*DM272+$E$7*V272)</f>
        <v>0</v>
      </c>
      <c r="X272">
        <f>0.61365*exp(17.502*W272/(240.97+W272))</f>
        <v>0</v>
      </c>
      <c r="Y272">
        <f>(Z272/AA272*100)</f>
        <v>0</v>
      </c>
      <c r="Z272">
        <f>DD272*(DI272+DJ272)/1000</f>
        <v>0</v>
      </c>
      <c r="AA272">
        <f>0.61365*exp(17.502*DK272/(240.97+DK272))</f>
        <v>0</v>
      </c>
      <c r="AB272">
        <f>(X272-DD272*(DI272+DJ272)/1000)</f>
        <v>0</v>
      </c>
      <c r="AC272">
        <f>(-J272*44100)</f>
        <v>0</v>
      </c>
      <c r="AD272">
        <f>2*29.3*R272*0.92*(DK272-W272)</f>
        <v>0</v>
      </c>
      <c r="AE272">
        <f>2*0.95*5.67E-8*(((DK272+$B$7)+273)^4-(W272+273)^4)</f>
        <v>0</v>
      </c>
      <c r="AF272">
        <f>U272+AE272+AC272+AD272</f>
        <v>0</v>
      </c>
      <c r="AG272">
        <f>DH272*AU272*(DC272-DB272*(1000-AU272*DE272)/(1000-AU272*DD272))/(100*CV272)</f>
        <v>0</v>
      </c>
      <c r="AH272">
        <f>1000*DH272*AU272*(DD272-DE272)/(100*CV272*(1000-AU272*DD272))</f>
        <v>0</v>
      </c>
      <c r="AI272">
        <f>(AJ272 - AK272 - DI272*1E3/(8.314*(DK272+273.15)) * AM272/DH272 * AL272) * DH272/(100*CV272) * (1000 - DE272)/1000</f>
        <v>0</v>
      </c>
      <c r="AJ272">
        <v>1061.251416998026</v>
      </c>
      <c r="AK272">
        <v>1015.820909090909</v>
      </c>
      <c r="AL272">
        <v>3.414385890604286</v>
      </c>
      <c r="AM272">
        <v>65.05149679079638</v>
      </c>
      <c r="AN272">
        <f>(AP272 - AO272 + DI272*1E3/(8.314*(DK272+273.15)) * AR272/DH272 * AQ272) * DH272/(100*CV272) * 1000/(1000 - AP272)</f>
        <v>0</v>
      </c>
      <c r="AO272">
        <v>16.7359983363588</v>
      </c>
      <c r="AP272">
        <v>23.26124909090909</v>
      </c>
      <c r="AQ272">
        <v>0.0001137184566634272</v>
      </c>
      <c r="AR272">
        <v>88.7385490388201</v>
      </c>
      <c r="AS272">
        <v>9</v>
      </c>
      <c r="AT272">
        <v>2</v>
      </c>
      <c r="AU272">
        <f>IF(AS272*$H$13&gt;=AW272,1.0,(AW272/(AW272-AS272*$H$13)))</f>
        <v>0</v>
      </c>
      <c r="AV272">
        <f>(AU272-1)*100</f>
        <v>0</v>
      </c>
      <c r="AW272">
        <f>MAX(0,($B$13+$C$13*DP272)/(1+$D$13*DP272)*DI272/(DK272+273)*$E$13)</f>
        <v>0</v>
      </c>
      <c r="AX272" t="s">
        <v>417</v>
      </c>
      <c r="AY272" t="s">
        <v>417</v>
      </c>
      <c r="AZ272">
        <v>0</v>
      </c>
      <c r="BA272">
        <v>0</v>
      </c>
      <c r="BB272">
        <f>1-AZ272/BA272</f>
        <v>0</v>
      </c>
      <c r="BC272">
        <v>0</v>
      </c>
      <c r="BD272" t="s">
        <v>417</v>
      </c>
      <c r="BE272" t="s">
        <v>417</v>
      </c>
      <c r="BF272">
        <v>0</v>
      </c>
      <c r="BG272">
        <v>0</v>
      </c>
      <c r="BH272">
        <f>1-BF272/BG272</f>
        <v>0</v>
      </c>
      <c r="BI272">
        <v>0.5</v>
      </c>
      <c r="BJ272">
        <f>CS272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417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f>$B$11*DQ272+$C$11*DR272+$F$11*EC272*(1-EF272)</f>
        <v>0</v>
      </c>
      <c r="CS272">
        <f>CR272*CT272</f>
        <v>0</v>
      </c>
      <c r="CT272">
        <f>($B$11*$D$9+$C$11*$D$9+$F$11*((EP272+EH272)/MAX(EP272+EH272+EQ272, 0.1)*$I$9+EQ272/MAX(EP272+EH272+EQ272, 0.1)*$J$9))/($B$11+$C$11+$F$11)</f>
        <v>0</v>
      </c>
      <c r="CU272">
        <f>($B$11*$K$9+$C$11*$K$9+$F$11*((EP272+EH272)/MAX(EP272+EH272+EQ272, 0.1)*$P$9+EQ272/MAX(EP272+EH272+EQ272, 0.1)*$Q$9))/($B$11+$C$11+$F$11)</f>
        <v>0</v>
      </c>
      <c r="CV272">
        <v>6</v>
      </c>
      <c r="CW272">
        <v>0.5</v>
      </c>
      <c r="CX272" t="s">
        <v>418</v>
      </c>
      <c r="CY272">
        <v>2</v>
      </c>
      <c r="CZ272" t="b">
        <v>1</v>
      </c>
      <c r="DA272">
        <v>1659118673.714286</v>
      </c>
      <c r="DB272">
        <v>967.8712857142857</v>
      </c>
      <c r="DC272">
        <v>1027.049642857143</v>
      </c>
      <c r="DD272">
        <v>23.25808928571428</v>
      </c>
      <c r="DE272">
        <v>16.71329285714286</v>
      </c>
      <c r="DF272">
        <v>971.5022500000001</v>
      </c>
      <c r="DG272">
        <v>23.33885</v>
      </c>
      <c r="DH272">
        <v>500.0523571428571</v>
      </c>
      <c r="DI272">
        <v>90.68481071428573</v>
      </c>
      <c r="DJ272">
        <v>0.09997323214285715</v>
      </c>
      <c r="DK272">
        <v>27.20783571428572</v>
      </c>
      <c r="DL272">
        <v>27.15819642857143</v>
      </c>
      <c r="DM272">
        <v>999.9000000000002</v>
      </c>
      <c r="DN272">
        <v>0</v>
      </c>
      <c r="DO272">
        <v>0</v>
      </c>
      <c r="DP272">
        <v>10006.65</v>
      </c>
      <c r="DQ272">
        <v>0</v>
      </c>
      <c r="DR272">
        <v>8.424506428571428</v>
      </c>
      <c r="DS272">
        <v>-59.17856428571429</v>
      </c>
      <c r="DT272">
        <v>990.9181071428568</v>
      </c>
      <c r="DU272">
        <v>1044.507142857143</v>
      </c>
      <c r="DV272">
        <v>6.544793928571429</v>
      </c>
      <c r="DW272">
        <v>1027.049642857143</v>
      </c>
      <c r="DX272">
        <v>16.71329285714286</v>
      </c>
      <c r="DY272">
        <v>2.109155714285714</v>
      </c>
      <c r="DZ272">
        <v>1.515642142857143</v>
      </c>
      <c r="EA272">
        <v>18.28848571428572</v>
      </c>
      <c r="EB272">
        <v>13.126875</v>
      </c>
      <c r="EC272">
        <v>2000.011071428572</v>
      </c>
      <c r="ED272">
        <v>0.9800049999999997</v>
      </c>
      <c r="EE272">
        <v>0.0199947</v>
      </c>
      <c r="EF272">
        <v>0</v>
      </c>
      <c r="EG272">
        <v>695.4120357142855</v>
      </c>
      <c r="EH272">
        <v>5.00097</v>
      </c>
      <c r="EI272">
        <v>13922.2</v>
      </c>
      <c r="EJ272">
        <v>16707.68928571429</v>
      </c>
      <c r="EK272">
        <v>38.75</v>
      </c>
      <c r="EL272">
        <v>39.25</v>
      </c>
      <c r="EM272">
        <v>38.66264285714285</v>
      </c>
      <c r="EN272">
        <v>39</v>
      </c>
      <c r="EO272">
        <v>39.375</v>
      </c>
      <c r="EP272">
        <v>1955.121071428571</v>
      </c>
      <c r="EQ272">
        <v>39.89000000000001</v>
      </c>
      <c r="ER272">
        <v>0</v>
      </c>
      <c r="ES272">
        <v>1659118682</v>
      </c>
      <c r="ET272">
        <v>0</v>
      </c>
      <c r="EU272">
        <v>695.4175384615386</v>
      </c>
      <c r="EV272">
        <v>-1.560136748363547</v>
      </c>
      <c r="EW272">
        <v>-12.79316238172081</v>
      </c>
      <c r="EX272">
        <v>13922.03846153846</v>
      </c>
      <c r="EY272">
        <v>15</v>
      </c>
      <c r="EZ272">
        <v>0</v>
      </c>
      <c r="FA272" t="s">
        <v>419</v>
      </c>
      <c r="FB272">
        <v>1658962562</v>
      </c>
      <c r="FC272">
        <v>1658962559</v>
      </c>
      <c r="FD272">
        <v>0</v>
      </c>
      <c r="FE272">
        <v>0.025</v>
      </c>
      <c r="FF272">
        <v>-0.013</v>
      </c>
      <c r="FG272">
        <v>-1.97</v>
      </c>
      <c r="FH272">
        <v>-0.111</v>
      </c>
      <c r="FI272">
        <v>420</v>
      </c>
      <c r="FJ272">
        <v>18</v>
      </c>
      <c r="FK272">
        <v>0.6899999999999999</v>
      </c>
      <c r="FL272">
        <v>0.5</v>
      </c>
      <c r="FM272">
        <v>-59.1296</v>
      </c>
      <c r="FN272">
        <v>-1.267605574912957</v>
      </c>
      <c r="FO272">
        <v>0.1487651791804298</v>
      </c>
      <c r="FP272">
        <v>0</v>
      </c>
      <c r="FQ272">
        <v>695.4099117647058</v>
      </c>
      <c r="FR272">
        <v>-0.6249197895582671</v>
      </c>
      <c r="FS272">
        <v>0.2265335149398524</v>
      </c>
      <c r="FT272">
        <v>1</v>
      </c>
      <c r="FU272">
        <v>6.552477073170732</v>
      </c>
      <c r="FV272">
        <v>-0.1944142160278672</v>
      </c>
      <c r="FW272">
        <v>0.02141280688631791</v>
      </c>
      <c r="FX272">
        <v>0</v>
      </c>
      <c r="FY272">
        <v>1</v>
      </c>
      <c r="FZ272">
        <v>3</v>
      </c>
      <c r="GA272" t="s">
        <v>426</v>
      </c>
      <c r="GB272">
        <v>2.98337</v>
      </c>
      <c r="GC272">
        <v>2.71584</v>
      </c>
      <c r="GD272">
        <v>0.172824</v>
      </c>
      <c r="GE272">
        <v>0.177121</v>
      </c>
      <c r="GF272">
        <v>0.105447</v>
      </c>
      <c r="GG272">
        <v>0.08195230000000001</v>
      </c>
      <c r="GH272">
        <v>26180.2</v>
      </c>
      <c r="GI272">
        <v>26171.6</v>
      </c>
      <c r="GJ272">
        <v>29415</v>
      </c>
      <c r="GK272">
        <v>29413.1</v>
      </c>
      <c r="GL272">
        <v>34848.4</v>
      </c>
      <c r="GM272">
        <v>35902.3</v>
      </c>
      <c r="GN272">
        <v>41424.6</v>
      </c>
      <c r="GO272">
        <v>41912.6</v>
      </c>
      <c r="GP272">
        <v>1.92822</v>
      </c>
      <c r="GQ272">
        <v>1.90125</v>
      </c>
      <c r="GR272">
        <v>0.110008</v>
      </c>
      <c r="GS272">
        <v>0</v>
      </c>
      <c r="GT272">
        <v>25.3539</v>
      </c>
      <c r="GU272">
        <v>999.9</v>
      </c>
      <c r="GV272">
        <v>48</v>
      </c>
      <c r="GW272">
        <v>31.5</v>
      </c>
      <c r="GX272">
        <v>24.5679</v>
      </c>
      <c r="GY272">
        <v>63.5894</v>
      </c>
      <c r="GZ272">
        <v>33.6659</v>
      </c>
      <c r="HA272">
        <v>1</v>
      </c>
      <c r="HB272">
        <v>-0.0626118</v>
      </c>
      <c r="HC272">
        <v>0.387042</v>
      </c>
      <c r="HD272">
        <v>20.3302</v>
      </c>
      <c r="HE272">
        <v>5.21819</v>
      </c>
      <c r="HF272">
        <v>12.0099</v>
      </c>
      <c r="HG272">
        <v>4.98935</v>
      </c>
      <c r="HH272">
        <v>3.28863</v>
      </c>
      <c r="HI272">
        <v>9999</v>
      </c>
      <c r="HJ272">
        <v>9999</v>
      </c>
      <c r="HK272">
        <v>9999</v>
      </c>
      <c r="HL272">
        <v>174</v>
      </c>
      <c r="HM272">
        <v>1.86783</v>
      </c>
      <c r="HN272">
        <v>1.86687</v>
      </c>
      <c r="HO272">
        <v>1.8663</v>
      </c>
      <c r="HP272">
        <v>1.8662</v>
      </c>
      <c r="HQ272">
        <v>1.8681</v>
      </c>
      <c r="HR272">
        <v>1.87048</v>
      </c>
      <c r="HS272">
        <v>1.86919</v>
      </c>
      <c r="HT272">
        <v>1.87058</v>
      </c>
      <c r="HU272">
        <v>0</v>
      </c>
      <c r="HV272">
        <v>0</v>
      </c>
      <c r="HW272">
        <v>0</v>
      </c>
      <c r="HX272">
        <v>0</v>
      </c>
      <c r="HY272" t="s">
        <v>421</v>
      </c>
      <c r="HZ272" t="s">
        <v>422</v>
      </c>
      <c r="IA272" t="s">
        <v>423</v>
      </c>
      <c r="IB272" t="s">
        <v>423</v>
      </c>
      <c r="IC272" t="s">
        <v>423</v>
      </c>
      <c r="ID272" t="s">
        <v>423</v>
      </c>
      <c r="IE272">
        <v>0</v>
      </c>
      <c r="IF272">
        <v>100</v>
      </c>
      <c r="IG272">
        <v>100</v>
      </c>
      <c r="IH272">
        <v>-3.679</v>
      </c>
      <c r="II272">
        <v>-0.08069999999999999</v>
      </c>
      <c r="IJ272">
        <v>-1.577111384215205</v>
      </c>
      <c r="IK272">
        <v>-0.002609718516926934</v>
      </c>
      <c r="IL272">
        <v>7.477057286243006E-07</v>
      </c>
      <c r="IM272">
        <v>-2.446628426827821E-10</v>
      </c>
      <c r="IN272">
        <v>-0.2036813970316619</v>
      </c>
      <c r="IO272">
        <v>-0.007460779758470672</v>
      </c>
      <c r="IP272">
        <v>0.0009378809001863145</v>
      </c>
      <c r="IQ272">
        <v>-1.681860573090938E-05</v>
      </c>
      <c r="IR272">
        <v>18</v>
      </c>
      <c r="IS272">
        <v>2242</v>
      </c>
      <c r="IT272">
        <v>1</v>
      </c>
      <c r="IU272">
        <v>24</v>
      </c>
      <c r="IV272">
        <v>2602</v>
      </c>
      <c r="IW272">
        <v>2602</v>
      </c>
      <c r="IX272">
        <v>2.19604</v>
      </c>
      <c r="IY272">
        <v>2.20947</v>
      </c>
      <c r="IZ272">
        <v>1.39648</v>
      </c>
      <c r="JA272">
        <v>2.34009</v>
      </c>
      <c r="JB272">
        <v>1.49536</v>
      </c>
      <c r="JC272">
        <v>2.40356</v>
      </c>
      <c r="JD272">
        <v>38.062</v>
      </c>
      <c r="JE272">
        <v>23.9824</v>
      </c>
      <c r="JF272">
        <v>18</v>
      </c>
      <c r="JG272">
        <v>500.176</v>
      </c>
      <c r="JH272">
        <v>439.139</v>
      </c>
      <c r="JI272">
        <v>25.0001</v>
      </c>
      <c r="JJ272">
        <v>26.5436</v>
      </c>
      <c r="JK272">
        <v>30.0003</v>
      </c>
      <c r="JL272">
        <v>26.5001</v>
      </c>
      <c r="JM272">
        <v>26.4391</v>
      </c>
      <c r="JN272">
        <v>44.0554</v>
      </c>
      <c r="JO272">
        <v>31.3972</v>
      </c>
      <c r="JP272">
        <v>53.3296</v>
      </c>
      <c r="JQ272">
        <v>25</v>
      </c>
      <c r="JR272">
        <v>1075.43</v>
      </c>
      <c r="JS272">
        <v>16.7702</v>
      </c>
      <c r="JT272">
        <v>100.577</v>
      </c>
      <c r="JU272">
        <v>100.662</v>
      </c>
    </row>
    <row r="273" spans="1:281">
      <c r="A273">
        <v>257</v>
      </c>
      <c r="B273">
        <v>1659118686.5</v>
      </c>
      <c r="C273">
        <v>6328.400000095367</v>
      </c>
      <c r="D273" t="s">
        <v>939</v>
      </c>
      <c r="E273" t="s">
        <v>940</v>
      </c>
      <c r="F273">
        <v>5</v>
      </c>
      <c r="G273" t="s">
        <v>812</v>
      </c>
      <c r="H273" t="s">
        <v>416</v>
      </c>
      <c r="I273">
        <v>1659118679</v>
      </c>
      <c r="J273">
        <f>(K273)/1000</f>
        <v>0</v>
      </c>
      <c r="K273">
        <f>IF(CZ273, AN273, AH273)</f>
        <v>0</v>
      </c>
      <c r="L273">
        <f>IF(CZ273, AI273, AG273)</f>
        <v>0</v>
      </c>
      <c r="M273">
        <f>DB273 - IF(AU273&gt;1, L273*CV273*100.0/(AW273*DP273), 0)</f>
        <v>0</v>
      </c>
      <c r="N273">
        <f>((T273-J273/2)*M273-L273)/(T273+J273/2)</f>
        <v>0</v>
      </c>
      <c r="O273">
        <f>N273*(DI273+DJ273)/1000.0</f>
        <v>0</v>
      </c>
      <c r="P273">
        <f>(DB273 - IF(AU273&gt;1, L273*CV273*100.0/(AW273*DP273), 0))*(DI273+DJ273)/1000.0</f>
        <v>0</v>
      </c>
      <c r="Q273">
        <f>2.0/((1/S273-1/R273)+SIGN(S273)*SQRT((1/S273-1/R273)*(1/S273-1/R273) + 4*CW273/((CW273+1)*(CW273+1))*(2*1/S273*1/R273-1/R273*1/R273)))</f>
        <v>0</v>
      </c>
      <c r="R273">
        <f>IF(LEFT(CX273,1)&lt;&gt;"0",IF(LEFT(CX273,1)="1",3.0,CY273),$D$5+$E$5*(DP273*DI273/($K$5*1000))+$F$5*(DP273*DI273/($K$5*1000))*MAX(MIN(CV273,$J$5),$I$5)*MAX(MIN(CV273,$J$5),$I$5)+$G$5*MAX(MIN(CV273,$J$5),$I$5)*(DP273*DI273/($K$5*1000))+$H$5*(DP273*DI273/($K$5*1000))*(DP273*DI273/($K$5*1000)))</f>
        <v>0</v>
      </c>
      <c r="S273">
        <f>J273*(1000-(1000*0.61365*exp(17.502*W273/(240.97+W273))/(DI273+DJ273)+DD273)/2)/(1000*0.61365*exp(17.502*W273/(240.97+W273))/(DI273+DJ273)-DD273)</f>
        <v>0</v>
      </c>
      <c r="T273">
        <f>1/((CW273+1)/(Q273/1.6)+1/(R273/1.37)) + CW273/((CW273+1)/(Q273/1.6) + CW273/(R273/1.37))</f>
        <v>0</v>
      </c>
      <c r="U273">
        <f>(CR273*CU273)</f>
        <v>0</v>
      </c>
      <c r="V273">
        <f>(DK273+(U273+2*0.95*5.67E-8*(((DK273+$B$7)+273)^4-(DK273+273)^4)-44100*J273)/(1.84*29.3*R273+8*0.95*5.67E-8*(DK273+273)^3))</f>
        <v>0</v>
      </c>
      <c r="W273">
        <f>($C$7*DL273+$D$7*DM273+$E$7*V273)</f>
        <v>0</v>
      </c>
      <c r="X273">
        <f>0.61365*exp(17.502*W273/(240.97+W273))</f>
        <v>0</v>
      </c>
      <c r="Y273">
        <f>(Z273/AA273*100)</f>
        <v>0</v>
      </c>
      <c r="Z273">
        <f>DD273*(DI273+DJ273)/1000</f>
        <v>0</v>
      </c>
      <c r="AA273">
        <f>0.61365*exp(17.502*DK273/(240.97+DK273))</f>
        <v>0</v>
      </c>
      <c r="AB273">
        <f>(X273-DD273*(DI273+DJ273)/1000)</f>
        <v>0</v>
      </c>
      <c r="AC273">
        <f>(-J273*44100)</f>
        <v>0</v>
      </c>
      <c r="AD273">
        <f>2*29.3*R273*0.92*(DK273-W273)</f>
        <v>0</v>
      </c>
      <c r="AE273">
        <f>2*0.95*5.67E-8*(((DK273+$B$7)+273)^4-(W273+273)^4)</f>
        <v>0</v>
      </c>
      <c r="AF273">
        <f>U273+AE273+AC273+AD273</f>
        <v>0</v>
      </c>
      <c r="AG273">
        <f>DH273*AU273*(DC273-DB273*(1000-AU273*DE273)/(1000-AU273*DD273))/(100*CV273)</f>
        <v>0</v>
      </c>
      <c r="AH273">
        <f>1000*DH273*AU273*(DD273-DE273)/(100*CV273*(1000-AU273*DD273))</f>
        <v>0</v>
      </c>
      <c r="AI273">
        <f>(AJ273 - AK273 - DI273*1E3/(8.314*(DK273+273.15)) * AM273/DH273 * AL273) * DH273/(100*CV273) * (1000 - DE273)/1000</f>
        <v>0</v>
      </c>
      <c r="AJ273">
        <v>1078.358842688132</v>
      </c>
      <c r="AK273">
        <v>1033.155939393939</v>
      </c>
      <c r="AL273">
        <v>3.473080053654563</v>
      </c>
      <c r="AM273">
        <v>65.05149679079638</v>
      </c>
      <c r="AN273">
        <f>(AP273 - AO273 + DI273*1E3/(8.314*(DK273+273.15)) * AR273/DH273 * AQ273) * DH273/(100*CV273) * 1000/(1000 - AP273)</f>
        <v>0</v>
      </c>
      <c r="AO273">
        <v>16.70902006553008</v>
      </c>
      <c r="AP273">
        <v>23.25095454545454</v>
      </c>
      <c r="AQ273">
        <v>-0.0001043783355037404</v>
      </c>
      <c r="AR273">
        <v>88.7385490388201</v>
      </c>
      <c r="AS273">
        <v>9</v>
      </c>
      <c r="AT273">
        <v>2</v>
      </c>
      <c r="AU273">
        <f>IF(AS273*$H$13&gt;=AW273,1.0,(AW273/(AW273-AS273*$H$13)))</f>
        <v>0</v>
      </c>
      <c r="AV273">
        <f>(AU273-1)*100</f>
        <v>0</v>
      </c>
      <c r="AW273">
        <f>MAX(0,($B$13+$C$13*DP273)/(1+$D$13*DP273)*DI273/(DK273+273)*$E$13)</f>
        <v>0</v>
      </c>
      <c r="AX273" t="s">
        <v>417</v>
      </c>
      <c r="AY273" t="s">
        <v>417</v>
      </c>
      <c r="AZ273">
        <v>0</v>
      </c>
      <c r="BA273">
        <v>0</v>
      </c>
      <c r="BB273">
        <f>1-AZ273/BA273</f>
        <v>0</v>
      </c>
      <c r="BC273">
        <v>0</v>
      </c>
      <c r="BD273" t="s">
        <v>417</v>
      </c>
      <c r="BE273" t="s">
        <v>417</v>
      </c>
      <c r="BF273">
        <v>0</v>
      </c>
      <c r="BG273">
        <v>0</v>
      </c>
      <c r="BH273">
        <f>1-BF273/BG273</f>
        <v>0</v>
      </c>
      <c r="BI273">
        <v>0.5</v>
      </c>
      <c r="BJ273">
        <f>CS273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417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f>$B$11*DQ273+$C$11*DR273+$F$11*EC273*(1-EF273)</f>
        <v>0</v>
      </c>
      <c r="CS273">
        <f>CR273*CT273</f>
        <v>0</v>
      </c>
      <c r="CT273">
        <f>($B$11*$D$9+$C$11*$D$9+$F$11*((EP273+EH273)/MAX(EP273+EH273+EQ273, 0.1)*$I$9+EQ273/MAX(EP273+EH273+EQ273, 0.1)*$J$9))/($B$11+$C$11+$F$11)</f>
        <v>0</v>
      </c>
      <c r="CU273">
        <f>($B$11*$K$9+$C$11*$K$9+$F$11*((EP273+EH273)/MAX(EP273+EH273+EQ273, 0.1)*$P$9+EQ273/MAX(EP273+EH273+EQ273, 0.1)*$Q$9))/($B$11+$C$11+$F$11)</f>
        <v>0</v>
      </c>
      <c r="CV273">
        <v>6</v>
      </c>
      <c r="CW273">
        <v>0.5</v>
      </c>
      <c r="CX273" t="s">
        <v>418</v>
      </c>
      <c r="CY273">
        <v>2</v>
      </c>
      <c r="CZ273" t="b">
        <v>1</v>
      </c>
      <c r="DA273">
        <v>1659118679</v>
      </c>
      <c r="DB273">
        <v>985.5653333333333</v>
      </c>
      <c r="DC273">
        <v>1044.850740740741</v>
      </c>
      <c r="DD273">
        <v>23.25642592592592</v>
      </c>
      <c r="DE273">
        <v>16.7201</v>
      </c>
      <c r="DF273">
        <v>989.2294444444444</v>
      </c>
      <c r="DG273">
        <v>23.3372074074074</v>
      </c>
      <c r="DH273">
        <v>500.0531111111111</v>
      </c>
      <c r="DI273">
        <v>90.68498148148147</v>
      </c>
      <c r="DJ273">
        <v>0.09999599259259259</v>
      </c>
      <c r="DK273">
        <v>27.20877407407407</v>
      </c>
      <c r="DL273">
        <v>27.1576037037037</v>
      </c>
      <c r="DM273">
        <v>999.9000000000001</v>
      </c>
      <c r="DN273">
        <v>0</v>
      </c>
      <c r="DO273">
        <v>0</v>
      </c>
      <c r="DP273">
        <v>10002.43259259259</v>
      </c>
      <c r="DQ273">
        <v>0</v>
      </c>
      <c r="DR273">
        <v>8.416663703703703</v>
      </c>
      <c r="DS273">
        <v>-59.28545925925927</v>
      </c>
      <c r="DT273">
        <v>1009.031962962963</v>
      </c>
      <c r="DU273">
        <v>1062.618148148148</v>
      </c>
      <c r="DV273">
        <v>6.536326666666667</v>
      </c>
      <c r="DW273">
        <v>1044.850740740741</v>
      </c>
      <c r="DX273">
        <v>16.7201</v>
      </c>
      <c r="DY273">
        <v>2.109008888888889</v>
      </c>
      <c r="DZ273">
        <v>1.516262222222222</v>
      </c>
      <c r="EA273">
        <v>18.28738518518518</v>
      </c>
      <c r="EB273">
        <v>13.13314814814815</v>
      </c>
      <c r="EC273">
        <v>2000.006296296296</v>
      </c>
      <c r="ED273">
        <v>0.9800049999999998</v>
      </c>
      <c r="EE273">
        <v>0.0199947</v>
      </c>
      <c r="EF273">
        <v>0</v>
      </c>
      <c r="EG273">
        <v>695.3559259259258</v>
      </c>
      <c r="EH273">
        <v>5.00097</v>
      </c>
      <c r="EI273">
        <v>13920.9</v>
      </c>
      <c r="EJ273">
        <v>16707.65555555555</v>
      </c>
      <c r="EK273">
        <v>38.75</v>
      </c>
      <c r="EL273">
        <v>39.25</v>
      </c>
      <c r="EM273">
        <v>38.64566666666666</v>
      </c>
      <c r="EN273">
        <v>39</v>
      </c>
      <c r="EO273">
        <v>39.375</v>
      </c>
      <c r="EP273">
        <v>1955.116296296296</v>
      </c>
      <c r="EQ273">
        <v>39.89000000000001</v>
      </c>
      <c r="ER273">
        <v>0</v>
      </c>
      <c r="ES273">
        <v>1659118686.8</v>
      </c>
      <c r="ET273">
        <v>0</v>
      </c>
      <c r="EU273">
        <v>695.3481538461539</v>
      </c>
      <c r="EV273">
        <v>0.08738461612727066</v>
      </c>
      <c r="EW273">
        <v>-15.31623933247353</v>
      </c>
      <c r="EX273">
        <v>13920.84615384616</v>
      </c>
      <c r="EY273">
        <v>15</v>
      </c>
      <c r="EZ273">
        <v>0</v>
      </c>
      <c r="FA273" t="s">
        <v>419</v>
      </c>
      <c r="FB273">
        <v>1658962562</v>
      </c>
      <c r="FC273">
        <v>1658962559</v>
      </c>
      <c r="FD273">
        <v>0</v>
      </c>
      <c r="FE273">
        <v>0.025</v>
      </c>
      <c r="FF273">
        <v>-0.013</v>
      </c>
      <c r="FG273">
        <v>-1.97</v>
      </c>
      <c r="FH273">
        <v>-0.111</v>
      </c>
      <c r="FI273">
        <v>420</v>
      </c>
      <c r="FJ273">
        <v>18</v>
      </c>
      <c r="FK273">
        <v>0.6899999999999999</v>
      </c>
      <c r="FL273">
        <v>0.5</v>
      </c>
      <c r="FM273">
        <v>-59.19120487804878</v>
      </c>
      <c r="FN273">
        <v>-1.248039721254296</v>
      </c>
      <c r="FO273">
        <v>0.1466242583849489</v>
      </c>
      <c r="FP273">
        <v>0</v>
      </c>
      <c r="FQ273">
        <v>695.3994705882352</v>
      </c>
      <c r="FR273">
        <v>-0.6190068767843309</v>
      </c>
      <c r="FS273">
        <v>0.2138972039107359</v>
      </c>
      <c r="FT273">
        <v>1</v>
      </c>
      <c r="FU273">
        <v>6.546666829268293</v>
      </c>
      <c r="FV273">
        <v>-0.1123505226480853</v>
      </c>
      <c r="FW273">
        <v>0.01786409117086831</v>
      </c>
      <c r="FX273">
        <v>0</v>
      </c>
      <c r="FY273">
        <v>1</v>
      </c>
      <c r="FZ273">
        <v>3</v>
      </c>
      <c r="GA273" t="s">
        <v>426</v>
      </c>
      <c r="GB273">
        <v>2.98309</v>
      </c>
      <c r="GC273">
        <v>2.71566</v>
      </c>
      <c r="GD273">
        <v>0.174704</v>
      </c>
      <c r="GE273">
        <v>0.178909</v>
      </c>
      <c r="GF273">
        <v>0.105413</v>
      </c>
      <c r="GG273">
        <v>0.0819238</v>
      </c>
      <c r="GH273">
        <v>26120.4</v>
      </c>
      <c r="GI273">
        <v>26114.5</v>
      </c>
      <c r="GJ273">
        <v>29414.7</v>
      </c>
      <c r="GK273">
        <v>29412.9</v>
      </c>
      <c r="GL273">
        <v>34849.1</v>
      </c>
      <c r="GM273">
        <v>35903.2</v>
      </c>
      <c r="GN273">
        <v>41423.9</v>
      </c>
      <c r="GO273">
        <v>41912.2</v>
      </c>
      <c r="GP273">
        <v>1.92815</v>
      </c>
      <c r="GQ273">
        <v>1.9014</v>
      </c>
      <c r="GR273">
        <v>0.110585</v>
      </c>
      <c r="GS273">
        <v>0</v>
      </c>
      <c r="GT273">
        <v>25.3524</v>
      </c>
      <c r="GU273">
        <v>999.9</v>
      </c>
      <c r="GV273">
        <v>47.9</v>
      </c>
      <c r="GW273">
        <v>31.5</v>
      </c>
      <c r="GX273">
        <v>24.5165</v>
      </c>
      <c r="GY273">
        <v>63.9594</v>
      </c>
      <c r="GZ273">
        <v>33.8942</v>
      </c>
      <c r="HA273">
        <v>1</v>
      </c>
      <c r="HB273">
        <v>-0.0625965</v>
      </c>
      <c r="HC273">
        <v>0.389028</v>
      </c>
      <c r="HD273">
        <v>20.3301</v>
      </c>
      <c r="HE273">
        <v>5.21744</v>
      </c>
      <c r="HF273">
        <v>12.0099</v>
      </c>
      <c r="HG273">
        <v>4.98905</v>
      </c>
      <c r="HH273">
        <v>3.28848</v>
      </c>
      <c r="HI273">
        <v>9999</v>
      </c>
      <c r="HJ273">
        <v>9999</v>
      </c>
      <c r="HK273">
        <v>9999</v>
      </c>
      <c r="HL273">
        <v>174</v>
      </c>
      <c r="HM273">
        <v>1.86783</v>
      </c>
      <c r="HN273">
        <v>1.86682</v>
      </c>
      <c r="HO273">
        <v>1.8663</v>
      </c>
      <c r="HP273">
        <v>1.86618</v>
      </c>
      <c r="HQ273">
        <v>1.86805</v>
      </c>
      <c r="HR273">
        <v>1.87047</v>
      </c>
      <c r="HS273">
        <v>1.86919</v>
      </c>
      <c r="HT273">
        <v>1.87058</v>
      </c>
      <c r="HU273">
        <v>0</v>
      </c>
      <c r="HV273">
        <v>0</v>
      </c>
      <c r="HW273">
        <v>0</v>
      </c>
      <c r="HX273">
        <v>0</v>
      </c>
      <c r="HY273" t="s">
        <v>421</v>
      </c>
      <c r="HZ273" t="s">
        <v>422</v>
      </c>
      <c r="IA273" t="s">
        <v>423</v>
      </c>
      <c r="IB273" t="s">
        <v>423</v>
      </c>
      <c r="IC273" t="s">
        <v>423</v>
      </c>
      <c r="ID273" t="s">
        <v>423</v>
      </c>
      <c r="IE273">
        <v>0</v>
      </c>
      <c r="IF273">
        <v>100</v>
      </c>
      <c r="IG273">
        <v>100</v>
      </c>
      <c r="IH273">
        <v>-3.71</v>
      </c>
      <c r="II273">
        <v>-0.0808</v>
      </c>
      <c r="IJ273">
        <v>-1.577111384215205</v>
      </c>
      <c r="IK273">
        <v>-0.002609718516926934</v>
      </c>
      <c r="IL273">
        <v>7.477057286243006E-07</v>
      </c>
      <c r="IM273">
        <v>-2.446628426827821E-10</v>
      </c>
      <c r="IN273">
        <v>-0.2036813970316619</v>
      </c>
      <c r="IO273">
        <v>-0.007460779758470672</v>
      </c>
      <c r="IP273">
        <v>0.0009378809001863145</v>
      </c>
      <c r="IQ273">
        <v>-1.681860573090938E-05</v>
      </c>
      <c r="IR273">
        <v>18</v>
      </c>
      <c r="IS273">
        <v>2242</v>
      </c>
      <c r="IT273">
        <v>1</v>
      </c>
      <c r="IU273">
        <v>24</v>
      </c>
      <c r="IV273">
        <v>2602.1</v>
      </c>
      <c r="IW273">
        <v>2602.1</v>
      </c>
      <c r="IX273">
        <v>2.22534</v>
      </c>
      <c r="IY273">
        <v>2.20825</v>
      </c>
      <c r="IZ273">
        <v>1.39648</v>
      </c>
      <c r="JA273">
        <v>2.33887</v>
      </c>
      <c r="JB273">
        <v>1.49536</v>
      </c>
      <c r="JC273">
        <v>2.40967</v>
      </c>
      <c r="JD273">
        <v>38.062</v>
      </c>
      <c r="JE273">
        <v>23.9824</v>
      </c>
      <c r="JF273">
        <v>18</v>
      </c>
      <c r="JG273">
        <v>500.141</v>
      </c>
      <c r="JH273">
        <v>439.247</v>
      </c>
      <c r="JI273">
        <v>25.0002</v>
      </c>
      <c r="JJ273">
        <v>26.5451</v>
      </c>
      <c r="JK273">
        <v>30.0002</v>
      </c>
      <c r="JL273">
        <v>26.5015</v>
      </c>
      <c r="JM273">
        <v>26.4413</v>
      </c>
      <c r="JN273">
        <v>44.5796</v>
      </c>
      <c r="JO273">
        <v>31.3972</v>
      </c>
      <c r="JP273">
        <v>53.3296</v>
      </c>
      <c r="JQ273">
        <v>25</v>
      </c>
      <c r="JR273">
        <v>1088.82</v>
      </c>
      <c r="JS273">
        <v>16.7836</v>
      </c>
      <c r="JT273">
        <v>100.576</v>
      </c>
      <c r="JU273">
        <v>100.661</v>
      </c>
    </row>
    <row r="274" spans="1:281">
      <c r="A274">
        <v>258</v>
      </c>
      <c r="B274">
        <v>1659118691.5</v>
      </c>
      <c r="C274">
        <v>6333.400000095367</v>
      </c>
      <c r="D274" t="s">
        <v>941</v>
      </c>
      <c r="E274" t="s">
        <v>942</v>
      </c>
      <c r="F274">
        <v>5</v>
      </c>
      <c r="G274" t="s">
        <v>812</v>
      </c>
      <c r="H274" t="s">
        <v>416</v>
      </c>
      <c r="I274">
        <v>1659118683.714286</v>
      </c>
      <c r="J274">
        <f>(K274)/1000</f>
        <v>0</v>
      </c>
      <c r="K274">
        <f>IF(CZ274, AN274, AH274)</f>
        <v>0</v>
      </c>
      <c r="L274">
        <f>IF(CZ274, AI274, AG274)</f>
        <v>0</v>
      </c>
      <c r="M274">
        <f>DB274 - IF(AU274&gt;1, L274*CV274*100.0/(AW274*DP274), 0)</f>
        <v>0</v>
      </c>
      <c r="N274">
        <f>((T274-J274/2)*M274-L274)/(T274+J274/2)</f>
        <v>0</v>
      </c>
      <c r="O274">
        <f>N274*(DI274+DJ274)/1000.0</f>
        <v>0</v>
      </c>
      <c r="P274">
        <f>(DB274 - IF(AU274&gt;1, L274*CV274*100.0/(AW274*DP274), 0))*(DI274+DJ274)/1000.0</f>
        <v>0</v>
      </c>
      <c r="Q274">
        <f>2.0/((1/S274-1/R274)+SIGN(S274)*SQRT((1/S274-1/R274)*(1/S274-1/R274) + 4*CW274/((CW274+1)*(CW274+1))*(2*1/S274*1/R274-1/R274*1/R274)))</f>
        <v>0</v>
      </c>
      <c r="R274">
        <f>IF(LEFT(CX274,1)&lt;&gt;"0",IF(LEFT(CX274,1)="1",3.0,CY274),$D$5+$E$5*(DP274*DI274/($K$5*1000))+$F$5*(DP274*DI274/($K$5*1000))*MAX(MIN(CV274,$J$5),$I$5)*MAX(MIN(CV274,$J$5),$I$5)+$G$5*MAX(MIN(CV274,$J$5),$I$5)*(DP274*DI274/($K$5*1000))+$H$5*(DP274*DI274/($K$5*1000))*(DP274*DI274/($K$5*1000)))</f>
        <v>0</v>
      </c>
      <c r="S274">
        <f>J274*(1000-(1000*0.61365*exp(17.502*W274/(240.97+W274))/(DI274+DJ274)+DD274)/2)/(1000*0.61365*exp(17.502*W274/(240.97+W274))/(DI274+DJ274)-DD274)</f>
        <v>0</v>
      </c>
      <c r="T274">
        <f>1/((CW274+1)/(Q274/1.6)+1/(R274/1.37)) + CW274/((CW274+1)/(Q274/1.6) + CW274/(R274/1.37))</f>
        <v>0</v>
      </c>
      <c r="U274">
        <f>(CR274*CU274)</f>
        <v>0</v>
      </c>
      <c r="V274">
        <f>(DK274+(U274+2*0.95*5.67E-8*(((DK274+$B$7)+273)^4-(DK274+273)^4)-44100*J274)/(1.84*29.3*R274+8*0.95*5.67E-8*(DK274+273)^3))</f>
        <v>0</v>
      </c>
      <c r="W274">
        <f>($C$7*DL274+$D$7*DM274+$E$7*V274)</f>
        <v>0</v>
      </c>
      <c r="X274">
        <f>0.61365*exp(17.502*W274/(240.97+W274))</f>
        <v>0</v>
      </c>
      <c r="Y274">
        <f>(Z274/AA274*100)</f>
        <v>0</v>
      </c>
      <c r="Z274">
        <f>DD274*(DI274+DJ274)/1000</f>
        <v>0</v>
      </c>
      <c r="AA274">
        <f>0.61365*exp(17.502*DK274/(240.97+DK274))</f>
        <v>0</v>
      </c>
      <c r="AB274">
        <f>(X274-DD274*(DI274+DJ274)/1000)</f>
        <v>0</v>
      </c>
      <c r="AC274">
        <f>(-J274*44100)</f>
        <v>0</v>
      </c>
      <c r="AD274">
        <f>2*29.3*R274*0.92*(DK274-W274)</f>
        <v>0</v>
      </c>
      <c r="AE274">
        <f>2*0.95*5.67E-8*(((DK274+$B$7)+273)^4-(W274+273)^4)</f>
        <v>0</v>
      </c>
      <c r="AF274">
        <f>U274+AE274+AC274+AD274</f>
        <v>0</v>
      </c>
      <c r="AG274">
        <f>DH274*AU274*(DC274-DB274*(1000-AU274*DE274)/(1000-AU274*DD274))/(100*CV274)</f>
        <v>0</v>
      </c>
      <c r="AH274">
        <f>1000*DH274*AU274*(DD274-DE274)/(100*CV274*(1000-AU274*DD274))</f>
        <v>0</v>
      </c>
      <c r="AI274">
        <f>(AJ274 - AK274 - DI274*1E3/(8.314*(DK274+273.15)) * AM274/DH274 * AL274) * DH274/(100*CV274) * (1000 - DE274)/1000</f>
        <v>0</v>
      </c>
      <c r="AJ274">
        <v>1095.176392642045</v>
      </c>
      <c r="AK274">
        <v>1050.086303030303</v>
      </c>
      <c r="AL274">
        <v>3.375042815286159</v>
      </c>
      <c r="AM274">
        <v>65.05149679079638</v>
      </c>
      <c r="AN274">
        <f>(AP274 - AO274 + DI274*1E3/(8.314*(DK274+273.15)) * AR274/DH274 * AQ274) * DH274/(100*CV274) * 1000/(1000 - AP274)</f>
        <v>0</v>
      </c>
      <c r="AO274">
        <v>16.71016475648328</v>
      </c>
      <c r="AP274">
        <v>23.23361030303031</v>
      </c>
      <c r="AQ274">
        <v>-0.0002219572909877638</v>
      </c>
      <c r="AR274">
        <v>88.7385490388201</v>
      </c>
      <c r="AS274">
        <v>9</v>
      </c>
      <c r="AT274">
        <v>2</v>
      </c>
      <c r="AU274">
        <f>IF(AS274*$H$13&gt;=AW274,1.0,(AW274/(AW274-AS274*$H$13)))</f>
        <v>0</v>
      </c>
      <c r="AV274">
        <f>(AU274-1)*100</f>
        <v>0</v>
      </c>
      <c r="AW274">
        <f>MAX(0,($B$13+$C$13*DP274)/(1+$D$13*DP274)*DI274/(DK274+273)*$E$13)</f>
        <v>0</v>
      </c>
      <c r="AX274" t="s">
        <v>417</v>
      </c>
      <c r="AY274" t="s">
        <v>417</v>
      </c>
      <c r="AZ274">
        <v>0</v>
      </c>
      <c r="BA274">
        <v>0</v>
      </c>
      <c r="BB274">
        <f>1-AZ274/BA274</f>
        <v>0</v>
      </c>
      <c r="BC274">
        <v>0</v>
      </c>
      <c r="BD274" t="s">
        <v>417</v>
      </c>
      <c r="BE274" t="s">
        <v>417</v>
      </c>
      <c r="BF274">
        <v>0</v>
      </c>
      <c r="BG274">
        <v>0</v>
      </c>
      <c r="BH274">
        <f>1-BF274/BG274</f>
        <v>0</v>
      </c>
      <c r="BI274">
        <v>0.5</v>
      </c>
      <c r="BJ274">
        <f>CS274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417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f>$B$11*DQ274+$C$11*DR274+$F$11*EC274*(1-EF274)</f>
        <v>0</v>
      </c>
      <c r="CS274">
        <f>CR274*CT274</f>
        <v>0</v>
      </c>
      <c r="CT274">
        <f>($B$11*$D$9+$C$11*$D$9+$F$11*((EP274+EH274)/MAX(EP274+EH274+EQ274, 0.1)*$I$9+EQ274/MAX(EP274+EH274+EQ274, 0.1)*$J$9))/($B$11+$C$11+$F$11)</f>
        <v>0</v>
      </c>
      <c r="CU274">
        <f>($B$11*$K$9+$C$11*$K$9+$F$11*((EP274+EH274)/MAX(EP274+EH274+EQ274, 0.1)*$P$9+EQ274/MAX(EP274+EH274+EQ274, 0.1)*$Q$9))/($B$11+$C$11+$F$11)</f>
        <v>0</v>
      </c>
      <c r="CV274">
        <v>6</v>
      </c>
      <c r="CW274">
        <v>0.5</v>
      </c>
      <c r="CX274" t="s">
        <v>418</v>
      </c>
      <c r="CY274">
        <v>2</v>
      </c>
      <c r="CZ274" t="b">
        <v>1</v>
      </c>
      <c r="DA274">
        <v>1659118683.714286</v>
      </c>
      <c r="DB274">
        <v>1001.3625</v>
      </c>
      <c r="DC274">
        <v>1060.588928571429</v>
      </c>
      <c r="DD274">
        <v>23.25222142857143</v>
      </c>
      <c r="DE274">
        <v>16.71650714285715</v>
      </c>
      <c r="DF274">
        <v>1005.055035714286</v>
      </c>
      <c r="DG274">
        <v>23.33304285714286</v>
      </c>
      <c r="DH274">
        <v>500.0521428571429</v>
      </c>
      <c r="DI274">
        <v>90.6855607142857</v>
      </c>
      <c r="DJ274">
        <v>0.09999774642857143</v>
      </c>
      <c r="DK274">
        <v>27.20961428571429</v>
      </c>
      <c r="DL274">
        <v>27.16083928571428</v>
      </c>
      <c r="DM274">
        <v>999.9000000000002</v>
      </c>
      <c r="DN274">
        <v>0</v>
      </c>
      <c r="DO274">
        <v>0</v>
      </c>
      <c r="DP274">
        <v>10002.25571428571</v>
      </c>
      <c r="DQ274">
        <v>0</v>
      </c>
      <c r="DR274">
        <v>8.413115714285714</v>
      </c>
      <c r="DS274">
        <v>-59.22638928571428</v>
      </c>
      <c r="DT274">
        <v>1025.19975</v>
      </c>
      <c r="DU274">
        <v>1078.62</v>
      </c>
      <c r="DV274">
        <v>6.535724642857142</v>
      </c>
      <c r="DW274">
        <v>1060.588928571429</v>
      </c>
      <c r="DX274">
        <v>16.71650714285715</v>
      </c>
      <c r="DY274">
        <v>2.108641428571429</v>
      </c>
      <c r="DZ274">
        <v>1.515945714285714</v>
      </c>
      <c r="EA274">
        <v>18.28461071428571</v>
      </c>
      <c r="EB274">
        <v>13.12995</v>
      </c>
      <c r="EC274">
        <v>2000.003571428572</v>
      </c>
      <c r="ED274">
        <v>0.9800049999999997</v>
      </c>
      <c r="EE274">
        <v>0.0199947</v>
      </c>
      <c r="EF274">
        <v>0</v>
      </c>
      <c r="EG274">
        <v>695.3282142857141</v>
      </c>
      <c r="EH274">
        <v>5.00097</v>
      </c>
      <c r="EI274">
        <v>13919.83571428572</v>
      </c>
      <c r="EJ274">
        <v>16707.63928571428</v>
      </c>
      <c r="EK274">
        <v>38.75</v>
      </c>
      <c r="EL274">
        <v>39.25</v>
      </c>
      <c r="EM274">
        <v>38.63828571428571</v>
      </c>
      <c r="EN274">
        <v>39</v>
      </c>
      <c r="EO274">
        <v>39.36825</v>
      </c>
      <c r="EP274">
        <v>1955.113571428572</v>
      </c>
      <c r="EQ274">
        <v>39.89000000000001</v>
      </c>
      <c r="ER274">
        <v>0</v>
      </c>
      <c r="ES274">
        <v>1659118691.6</v>
      </c>
      <c r="ET274">
        <v>0</v>
      </c>
      <c r="EU274">
        <v>695.3298076923077</v>
      </c>
      <c r="EV274">
        <v>0.2363418834717074</v>
      </c>
      <c r="EW274">
        <v>-12.8478632381055</v>
      </c>
      <c r="EX274">
        <v>13919.8</v>
      </c>
      <c r="EY274">
        <v>15</v>
      </c>
      <c r="EZ274">
        <v>0</v>
      </c>
      <c r="FA274" t="s">
        <v>419</v>
      </c>
      <c r="FB274">
        <v>1658962562</v>
      </c>
      <c r="FC274">
        <v>1658962559</v>
      </c>
      <c r="FD274">
        <v>0</v>
      </c>
      <c r="FE274">
        <v>0.025</v>
      </c>
      <c r="FF274">
        <v>-0.013</v>
      </c>
      <c r="FG274">
        <v>-1.97</v>
      </c>
      <c r="FH274">
        <v>-0.111</v>
      </c>
      <c r="FI274">
        <v>420</v>
      </c>
      <c r="FJ274">
        <v>18</v>
      </c>
      <c r="FK274">
        <v>0.6899999999999999</v>
      </c>
      <c r="FL274">
        <v>0.5</v>
      </c>
      <c r="FM274">
        <v>-59.2371725</v>
      </c>
      <c r="FN274">
        <v>0.4506720450282432</v>
      </c>
      <c r="FO274">
        <v>0.08975593848737809</v>
      </c>
      <c r="FP274">
        <v>1</v>
      </c>
      <c r="FQ274">
        <v>695.3594117647058</v>
      </c>
      <c r="FR274">
        <v>-0.3549274258456135</v>
      </c>
      <c r="FS274">
        <v>0.1821135905460969</v>
      </c>
      <c r="FT274">
        <v>1</v>
      </c>
      <c r="FU274">
        <v>6.537319500000001</v>
      </c>
      <c r="FV274">
        <v>-0.007683377110694127</v>
      </c>
      <c r="FW274">
        <v>0.01134881534566501</v>
      </c>
      <c r="FX274">
        <v>1</v>
      </c>
      <c r="FY274">
        <v>3</v>
      </c>
      <c r="FZ274">
        <v>3</v>
      </c>
      <c r="GA274" t="s">
        <v>420</v>
      </c>
      <c r="GB274">
        <v>2.98314</v>
      </c>
      <c r="GC274">
        <v>2.71572</v>
      </c>
      <c r="GD274">
        <v>0.176534</v>
      </c>
      <c r="GE274">
        <v>0.180688</v>
      </c>
      <c r="GF274">
        <v>0.10536</v>
      </c>
      <c r="GG274">
        <v>0.08187120000000001</v>
      </c>
      <c r="GH274">
        <v>26062</v>
      </c>
      <c r="GI274">
        <v>26057.5</v>
      </c>
      <c r="GJ274">
        <v>29414.1</v>
      </c>
      <c r="GK274">
        <v>29412.3</v>
      </c>
      <c r="GL274">
        <v>34850.7</v>
      </c>
      <c r="GM274">
        <v>35904.7</v>
      </c>
      <c r="GN274">
        <v>41423.1</v>
      </c>
      <c r="GO274">
        <v>41911.5</v>
      </c>
      <c r="GP274">
        <v>1.9281</v>
      </c>
      <c r="GQ274">
        <v>1.9012</v>
      </c>
      <c r="GR274">
        <v>0.110865</v>
      </c>
      <c r="GS274">
        <v>0</v>
      </c>
      <c r="GT274">
        <v>25.3526</v>
      </c>
      <c r="GU274">
        <v>999.9</v>
      </c>
      <c r="GV274">
        <v>47.9</v>
      </c>
      <c r="GW274">
        <v>31.5</v>
      </c>
      <c r="GX274">
        <v>24.516</v>
      </c>
      <c r="GY274">
        <v>63.7294</v>
      </c>
      <c r="GZ274">
        <v>33.7099</v>
      </c>
      <c r="HA274">
        <v>1</v>
      </c>
      <c r="HB274">
        <v>-0.0625203</v>
      </c>
      <c r="HC274">
        <v>0.390297</v>
      </c>
      <c r="HD274">
        <v>20.33</v>
      </c>
      <c r="HE274">
        <v>5.21699</v>
      </c>
      <c r="HF274">
        <v>12.0099</v>
      </c>
      <c r="HG274">
        <v>4.9892</v>
      </c>
      <c r="HH274">
        <v>3.2885</v>
      </c>
      <c r="HI274">
        <v>9999</v>
      </c>
      <c r="HJ274">
        <v>9999</v>
      </c>
      <c r="HK274">
        <v>9999</v>
      </c>
      <c r="HL274">
        <v>174.1</v>
      </c>
      <c r="HM274">
        <v>1.86783</v>
      </c>
      <c r="HN274">
        <v>1.86678</v>
      </c>
      <c r="HO274">
        <v>1.86628</v>
      </c>
      <c r="HP274">
        <v>1.86616</v>
      </c>
      <c r="HQ274">
        <v>1.86803</v>
      </c>
      <c r="HR274">
        <v>1.87046</v>
      </c>
      <c r="HS274">
        <v>1.8692</v>
      </c>
      <c r="HT274">
        <v>1.87058</v>
      </c>
      <c r="HU274">
        <v>0</v>
      </c>
      <c r="HV274">
        <v>0</v>
      </c>
      <c r="HW274">
        <v>0</v>
      </c>
      <c r="HX274">
        <v>0</v>
      </c>
      <c r="HY274" t="s">
        <v>421</v>
      </c>
      <c r="HZ274" t="s">
        <v>422</v>
      </c>
      <c r="IA274" t="s">
        <v>423</v>
      </c>
      <c r="IB274" t="s">
        <v>423</v>
      </c>
      <c r="IC274" t="s">
        <v>423</v>
      </c>
      <c r="ID274" t="s">
        <v>423</v>
      </c>
      <c r="IE274">
        <v>0</v>
      </c>
      <c r="IF274">
        <v>100</v>
      </c>
      <c r="IG274">
        <v>100</v>
      </c>
      <c r="IH274">
        <v>-3.74</v>
      </c>
      <c r="II274">
        <v>-0.081</v>
      </c>
      <c r="IJ274">
        <v>-1.577111384215205</v>
      </c>
      <c r="IK274">
        <v>-0.002609718516926934</v>
      </c>
      <c r="IL274">
        <v>7.477057286243006E-07</v>
      </c>
      <c r="IM274">
        <v>-2.446628426827821E-10</v>
      </c>
      <c r="IN274">
        <v>-0.2036813970316619</v>
      </c>
      <c r="IO274">
        <v>-0.007460779758470672</v>
      </c>
      <c r="IP274">
        <v>0.0009378809001863145</v>
      </c>
      <c r="IQ274">
        <v>-1.681860573090938E-05</v>
      </c>
      <c r="IR274">
        <v>18</v>
      </c>
      <c r="IS274">
        <v>2242</v>
      </c>
      <c r="IT274">
        <v>1</v>
      </c>
      <c r="IU274">
        <v>24</v>
      </c>
      <c r="IV274">
        <v>2602.2</v>
      </c>
      <c r="IW274">
        <v>2602.2</v>
      </c>
      <c r="IX274">
        <v>2.25098</v>
      </c>
      <c r="IY274">
        <v>2.20825</v>
      </c>
      <c r="IZ274">
        <v>1.39648</v>
      </c>
      <c r="JA274">
        <v>2.33887</v>
      </c>
      <c r="JB274">
        <v>1.49536</v>
      </c>
      <c r="JC274">
        <v>2.38525</v>
      </c>
      <c r="JD274">
        <v>38.0863</v>
      </c>
      <c r="JE274">
        <v>23.9824</v>
      </c>
      <c r="JF274">
        <v>18</v>
      </c>
      <c r="JG274">
        <v>500.126</v>
      </c>
      <c r="JH274">
        <v>439.127</v>
      </c>
      <c r="JI274">
        <v>25.0002</v>
      </c>
      <c r="JJ274">
        <v>26.5473</v>
      </c>
      <c r="JK274">
        <v>30.0002</v>
      </c>
      <c r="JL274">
        <v>26.5035</v>
      </c>
      <c r="JM274">
        <v>26.4414</v>
      </c>
      <c r="JN274">
        <v>45.1633</v>
      </c>
      <c r="JO274">
        <v>31.1102</v>
      </c>
      <c r="JP274">
        <v>52.9553</v>
      </c>
      <c r="JQ274">
        <v>25</v>
      </c>
      <c r="JR274">
        <v>1108.86</v>
      </c>
      <c r="JS274">
        <v>16.802</v>
      </c>
      <c r="JT274">
        <v>100.574</v>
      </c>
      <c r="JU274">
        <v>100.659</v>
      </c>
    </row>
    <row r="275" spans="1:281">
      <c r="A275">
        <v>259</v>
      </c>
      <c r="B275">
        <v>1659118696.5</v>
      </c>
      <c r="C275">
        <v>6338.400000095367</v>
      </c>
      <c r="D275" t="s">
        <v>943</v>
      </c>
      <c r="E275" t="s">
        <v>944</v>
      </c>
      <c r="F275">
        <v>5</v>
      </c>
      <c r="G275" t="s">
        <v>812</v>
      </c>
      <c r="H275" t="s">
        <v>416</v>
      </c>
      <c r="I275">
        <v>1659118689</v>
      </c>
      <c r="J275">
        <f>(K275)/1000</f>
        <v>0</v>
      </c>
      <c r="K275">
        <f>IF(CZ275, AN275, AH275)</f>
        <v>0</v>
      </c>
      <c r="L275">
        <f>IF(CZ275, AI275, AG275)</f>
        <v>0</v>
      </c>
      <c r="M275">
        <f>DB275 - IF(AU275&gt;1, L275*CV275*100.0/(AW275*DP275), 0)</f>
        <v>0</v>
      </c>
      <c r="N275">
        <f>((T275-J275/2)*M275-L275)/(T275+J275/2)</f>
        <v>0</v>
      </c>
      <c r="O275">
        <f>N275*(DI275+DJ275)/1000.0</f>
        <v>0</v>
      </c>
      <c r="P275">
        <f>(DB275 - IF(AU275&gt;1, L275*CV275*100.0/(AW275*DP275), 0))*(DI275+DJ275)/1000.0</f>
        <v>0</v>
      </c>
      <c r="Q275">
        <f>2.0/((1/S275-1/R275)+SIGN(S275)*SQRT((1/S275-1/R275)*(1/S275-1/R275) + 4*CW275/((CW275+1)*(CW275+1))*(2*1/S275*1/R275-1/R275*1/R275)))</f>
        <v>0</v>
      </c>
      <c r="R275">
        <f>IF(LEFT(CX275,1)&lt;&gt;"0",IF(LEFT(CX275,1)="1",3.0,CY275),$D$5+$E$5*(DP275*DI275/($K$5*1000))+$F$5*(DP275*DI275/($K$5*1000))*MAX(MIN(CV275,$J$5),$I$5)*MAX(MIN(CV275,$J$5),$I$5)+$G$5*MAX(MIN(CV275,$J$5),$I$5)*(DP275*DI275/($K$5*1000))+$H$5*(DP275*DI275/($K$5*1000))*(DP275*DI275/($K$5*1000)))</f>
        <v>0</v>
      </c>
      <c r="S275">
        <f>J275*(1000-(1000*0.61365*exp(17.502*W275/(240.97+W275))/(DI275+DJ275)+DD275)/2)/(1000*0.61365*exp(17.502*W275/(240.97+W275))/(DI275+DJ275)-DD275)</f>
        <v>0</v>
      </c>
      <c r="T275">
        <f>1/((CW275+1)/(Q275/1.6)+1/(R275/1.37)) + CW275/((CW275+1)/(Q275/1.6) + CW275/(R275/1.37))</f>
        <v>0</v>
      </c>
      <c r="U275">
        <f>(CR275*CU275)</f>
        <v>0</v>
      </c>
      <c r="V275">
        <f>(DK275+(U275+2*0.95*5.67E-8*(((DK275+$B$7)+273)^4-(DK275+273)^4)-44100*J275)/(1.84*29.3*R275+8*0.95*5.67E-8*(DK275+273)^3))</f>
        <v>0</v>
      </c>
      <c r="W275">
        <f>($C$7*DL275+$D$7*DM275+$E$7*V275)</f>
        <v>0</v>
      </c>
      <c r="X275">
        <f>0.61365*exp(17.502*W275/(240.97+W275))</f>
        <v>0</v>
      </c>
      <c r="Y275">
        <f>(Z275/AA275*100)</f>
        <v>0</v>
      </c>
      <c r="Z275">
        <f>DD275*(DI275+DJ275)/1000</f>
        <v>0</v>
      </c>
      <c r="AA275">
        <f>0.61365*exp(17.502*DK275/(240.97+DK275))</f>
        <v>0</v>
      </c>
      <c r="AB275">
        <f>(X275-DD275*(DI275+DJ275)/1000)</f>
        <v>0</v>
      </c>
      <c r="AC275">
        <f>(-J275*44100)</f>
        <v>0</v>
      </c>
      <c r="AD275">
        <f>2*29.3*R275*0.92*(DK275-W275)</f>
        <v>0</v>
      </c>
      <c r="AE275">
        <f>2*0.95*5.67E-8*(((DK275+$B$7)+273)^4-(W275+273)^4)</f>
        <v>0</v>
      </c>
      <c r="AF275">
        <f>U275+AE275+AC275+AD275</f>
        <v>0</v>
      </c>
      <c r="AG275">
        <f>DH275*AU275*(DC275-DB275*(1000-AU275*DE275)/(1000-AU275*DD275))/(100*CV275)</f>
        <v>0</v>
      </c>
      <c r="AH275">
        <f>1000*DH275*AU275*(DD275-DE275)/(100*CV275*(1000-AU275*DD275))</f>
        <v>0</v>
      </c>
      <c r="AI275">
        <f>(AJ275 - AK275 - DI275*1E3/(8.314*(DK275+273.15)) * AM275/DH275 * AL275) * DH275/(100*CV275) * (1000 - DE275)/1000</f>
        <v>0</v>
      </c>
      <c r="AJ275">
        <v>1112.427751979526</v>
      </c>
      <c r="AK275">
        <v>1067.327575757575</v>
      </c>
      <c r="AL275">
        <v>3.464360594408261</v>
      </c>
      <c r="AM275">
        <v>65.05149679079638</v>
      </c>
      <c r="AN275">
        <f>(AP275 - AO275 + DI275*1E3/(8.314*(DK275+273.15)) * AR275/DH275 * AQ275) * DH275/(100*CV275) * 1000/(1000 - AP275)</f>
        <v>0</v>
      </c>
      <c r="AO275">
        <v>16.69573866625548</v>
      </c>
      <c r="AP275">
        <v>23.21854303030303</v>
      </c>
      <c r="AQ275">
        <v>-0.0001861775980194678</v>
      </c>
      <c r="AR275">
        <v>88.7385490388201</v>
      </c>
      <c r="AS275">
        <v>9</v>
      </c>
      <c r="AT275">
        <v>2</v>
      </c>
      <c r="AU275">
        <f>IF(AS275*$H$13&gt;=AW275,1.0,(AW275/(AW275-AS275*$H$13)))</f>
        <v>0</v>
      </c>
      <c r="AV275">
        <f>(AU275-1)*100</f>
        <v>0</v>
      </c>
      <c r="AW275">
        <f>MAX(0,($B$13+$C$13*DP275)/(1+$D$13*DP275)*DI275/(DK275+273)*$E$13)</f>
        <v>0</v>
      </c>
      <c r="AX275" t="s">
        <v>417</v>
      </c>
      <c r="AY275" t="s">
        <v>417</v>
      </c>
      <c r="AZ275">
        <v>0</v>
      </c>
      <c r="BA275">
        <v>0</v>
      </c>
      <c r="BB275">
        <f>1-AZ275/BA275</f>
        <v>0</v>
      </c>
      <c r="BC275">
        <v>0</v>
      </c>
      <c r="BD275" t="s">
        <v>417</v>
      </c>
      <c r="BE275" t="s">
        <v>417</v>
      </c>
      <c r="BF275">
        <v>0</v>
      </c>
      <c r="BG275">
        <v>0</v>
      </c>
      <c r="BH275">
        <f>1-BF275/BG275</f>
        <v>0</v>
      </c>
      <c r="BI275">
        <v>0.5</v>
      </c>
      <c r="BJ275">
        <f>CS275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417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f>$B$11*DQ275+$C$11*DR275+$F$11*EC275*(1-EF275)</f>
        <v>0</v>
      </c>
      <c r="CS275">
        <f>CR275*CT275</f>
        <v>0</v>
      </c>
      <c r="CT275">
        <f>($B$11*$D$9+$C$11*$D$9+$F$11*((EP275+EH275)/MAX(EP275+EH275+EQ275, 0.1)*$I$9+EQ275/MAX(EP275+EH275+EQ275, 0.1)*$J$9))/($B$11+$C$11+$F$11)</f>
        <v>0</v>
      </c>
      <c r="CU275">
        <f>($B$11*$K$9+$C$11*$K$9+$F$11*((EP275+EH275)/MAX(EP275+EH275+EQ275, 0.1)*$P$9+EQ275/MAX(EP275+EH275+EQ275, 0.1)*$Q$9))/($B$11+$C$11+$F$11)</f>
        <v>0</v>
      </c>
      <c r="CV275">
        <v>6</v>
      </c>
      <c r="CW275">
        <v>0.5</v>
      </c>
      <c r="CX275" t="s">
        <v>418</v>
      </c>
      <c r="CY275">
        <v>2</v>
      </c>
      <c r="CZ275" t="b">
        <v>1</v>
      </c>
      <c r="DA275">
        <v>1659118689</v>
      </c>
      <c r="DB275">
        <v>1019.066037037037</v>
      </c>
      <c r="DC275">
        <v>1078.324444444444</v>
      </c>
      <c r="DD275">
        <v>23.24037777777778</v>
      </c>
      <c r="DE275">
        <v>16.70847407407408</v>
      </c>
      <c r="DF275">
        <v>1022.791703703704</v>
      </c>
      <c r="DG275">
        <v>23.32128518518518</v>
      </c>
      <c r="DH275">
        <v>500.0541851851852</v>
      </c>
      <c r="DI275">
        <v>90.68564444444445</v>
      </c>
      <c r="DJ275">
        <v>0.09999587777777777</v>
      </c>
      <c r="DK275">
        <v>27.21075555555556</v>
      </c>
      <c r="DL275">
        <v>27.16246296296296</v>
      </c>
      <c r="DM275">
        <v>999.9000000000001</v>
      </c>
      <c r="DN275">
        <v>0</v>
      </c>
      <c r="DO275">
        <v>0</v>
      </c>
      <c r="DP275">
        <v>9999.926666666668</v>
      </c>
      <c r="DQ275">
        <v>0</v>
      </c>
      <c r="DR275">
        <v>8.401624814814815</v>
      </c>
      <c r="DS275">
        <v>-59.25831851851852</v>
      </c>
      <c r="DT275">
        <v>1043.312592592593</v>
      </c>
      <c r="DU275">
        <v>1096.648148148148</v>
      </c>
      <c r="DV275">
        <v>6.531902222222222</v>
      </c>
      <c r="DW275">
        <v>1078.324444444444</v>
      </c>
      <c r="DX275">
        <v>16.70847407407408</v>
      </c>
      <c r="DY275">
        <v>2.107568148148149</v>
      </c>
      <c r="DZ275">
        <v>1.515218148148148</v>
      </c>
      <c r="EA275">
        <v>18.2765</v>
      </c>
      <c r="EB275">
        <v>13.12260740740741</v>
      </c>
      <c r="EC275">
        <v>1999.997037037037</v>
      </c>
      <c r="ED275">
        <v>0.9800049999999998</v>
      </c>
      <c r="EE275">
        <v>0.0199947</v>
      </c>
      <c r="EF275">
        <v>0</v>
      </c>
      <c r="EG275">
        <v>695.2879259259258</v>
      </c>
      <c r="EH275">
        <v>5.00097</v>
      </c>
      <c r="EI275">
        <v>13918.74814814815</v>
      </c>
      <c r="EJ275">
        <v>16707.58888888888</v>
      </c>
      <c r="EK275">
        <v>38.74533333333333</v>
      </c>
      <c r="EL275">
        <v>39.25</v>
      </c>
      <c r="EM275">
        <v>38.62959259259259</v>
      </c>
      <c r="EN275">
        <v>39</v>
      </c>
      <c r="EO275">
        <v>39.36333333333333</v>
      </c>
      <c r="EP275">
        <v>1955.107037037037</v>
      </c>
      <c r="EQ275">
        <v>39.89000000000001</v>
      </c>
      <c r="ER275">
        <v>0</v>
      </c>
      <c r="ES275">
        <v>1659118696.4</v>
      </c>
      <c r="ET275">
        <v>0</v>
      </c>
      <c r="EU275">
        <v>695.3414615384614</v>
      </c>
      <c r="EV275">
        <v>-0.4327521298452348</v>
      </c>
      <c r="EW275">
        <v>-10.96068374718204</v>
      </c>
      <c r="EX275">
        <v>13918.80769230769</v>
      </c>
      <c r="EY275">
        <v>15</v>
      </c>
      <c r="EZ275">
        <v>0</v>
      </c>
      <c r="FA275" t="s">
        <v>419</v>
      </c>
      <c r="FB275">
        <v>1658962562</v>
      </c>
      <c r="FC275">
        <v>1658962559</v>
      </c>
      <c r="FD275">
        <v>0</v>
      </c>
      <c r="FE275">
        <v>0.025</v>
      </c>
      <c r="FF275">
        <v>-0.013</v>
      </c>
      <c r="FG275">
        <v>-1.97</v>
      </c>
      <c r="FH275">
        <v>-0.111</v>
      </c>
      <c r="FI275">
        <v>420</v>
      </c>
      <c r="FJ275">
        <v>18</v>
      </c>
      <c r="FK275">
        <v>0.6899999999999999</v>
      </c>
      <c r="FL275">
        <v>0.5</v>
      </c>
      <c r="FM275">
        <v>-59.25987</v>
      </c>
      <c r="FN275">
        <v>-0.07128855534685186</v>
      </c>
      <c r="FO275">
        <v>0.1012363526604942</v>
      </c>
      <c r="FP275">
        <v>1</v>
      </c>
      <c r="FQ275">
        <v>695.3105882352941</v>
      </c>
      <c r="FR275">
        <v>0.2476088656247314</v>
      </c>
      <c r="FS275">
        <v>0.1828607824109548</v>
      </c>
      <c r="FT275">
        <v>1</v>
      </c>
      <c r="FU275">
        <v>6.532789249999999</v>
      </c>
      <c r="FV275">
        <v>-0.02712664165105731</v>
      </c>
      <c r="FW275">
        <v>0.01336482872832645</v>
      </c>
      <c r="FX275">
        <v>1</v>
      </c>
      <c r="FY275">
        <v>3</v>
      </c>
      <c r="FZ275">
        <v>3</v>
      </c>
      <c r="GA275" t="s">
        <v>420</v>
      </c>
      <c r="GB275">
        <v>2.98314</v>
      </c>
      <c r="GC275">
        <v>2.71562</v>
      </c>
      <c r="GD275">
        <v>0.178372</v>
      </c>
      <c r="GE275">
        <v>0.182461</v>
      </c>
      <c r="GF275">
        <v>0.105314</v>
      </c>
      <c r="GG275">
        <v>0.0820795</v>
      </c>
      <c r="GH275">
        <v>26003.7</v>
      </c>
      <c r="GI275">
        <v>26001.1</v>
      </c>
      <c r="GJ275">
        <v>29414</v>
      </c>
      <c r="GK275">
        <v>29412.2</v>
      </c>
      <c r="GL275">
        <v>34852.5</v>
      </c>
      <c r="GM275">
        <v>35896.3</v>
      </c>
      <c r="GN275">
        <v>41423.1</v>
      </c>
      <c r="GO275">
        <v>41911.3</v>
      </c>
      <c r="GP275">
        <v>1.92815</v>
      </c>
      <c r="GQ275">
        <v>1.9011</v>
      </c>
      <c r="GR275">
        <v>0.110008</v>
      </c>
      <c r="GS275">
        <v>0</v>
      </c>
      <c r="GT275">
        <v>25.3546</v>
      </c>
      <c r="GU275">
        <v>999.9</v>
      </c>
      <c r="GV275">
        <v>47.8</v>
      </c>
      <c r="GW275">
        <v>31.5</v>
      </c>
      <c r="GX275">
        <v>24.465</v>
      </c>
      <c r="GY275">
        <v>63.7694</v>
      </c>
      <c r="GZ275">
        <v>33.9944</v>
      </c>
      <c r="HA275">
        <v>1</v>
      </c>
      <c r="HB275">
        <v>-0.0623374</v>
      </c>
      <c r="HC275">
        <v>0.391043</v>
      </c>
      <c r="HD275">
        <v>20.3298</v>
      </c>
      <c r="HE275">
        <v>5.21744</v>
      </c>
      <c r="HF275">
        <v>12.0099</v>
      </c>
      <c r="HG275">
        <v>4.9893</v>
      </c>
      <c r="HH275">
        <v>3.2885</v>
      </c>
      <c r="HI275">
        <v>9999</v>
      </c>
      <c r="HJ275">
        <v>9999</v>
      </c>
      <c r="HK275">
        <v>9999</v>
      </c>
      <c r="HL275">
        <v>174.1</v>
      </c>
      <c r="HM275">
        <v>1.86783</v>
      </c>
      <c r="HN275">
        <v>1.8668</v>
      </c>
      <c r="HO275">
        <v>1.8663</v>
      </c>
      <c r="HP275">
        <v>1.86621</v>
      </c>
      <c r="HQ275">
        <v>1.86803</v>
      </c>
      <c r="HR275">
        <v>1.87047</v>
      </c>
      <c r="HS275">
        <v>1.86919</v>
      </c>
      <c r="HT275">
        <v>1.8706</v>
      </c>
      <c r="HU275">
        <v>0</v>
      </c>
      <c r="HV275">
        <v>0</v>
      </c>
      <c r="HW275">
        <v>0</v>
      </c>
      <c r="HX275">
        <v>0</v>
      </c>
      <c r="HY275" t="s">
        <v>421</v>
      </c>
      <c r="HZ275" t="s">
        <v>422</v>
      </c>
      <c r="IA275" t="s">
        <v>423</v>
      </c>
      <c r="IB275" t="s">
        <v>423</v>
      </c>
      <c r="IC275" t="s">
        <v>423</v>
      </c>
      <c r="ID275" t="s">
        <v>423</v>
      </c>
      <c r="IE275">
        <v>0</v>
      </c>
      <c r="IF275">
        <v>100</v>
      </c>
      <c r="IG275">
        <v>100</v>
      </c>
      <c r="IH275">
        <v>-3.78</v>
      </c>
      <c r="II275">
        <v>-0.08110000000000001</v>
      </c>
      <c r="IJ275">
        <v>-1.577111384215205</v>
      </c>
      <c r="IK275">
        <v>-0.002609718516926934</v>
      </c>
      <c r="IL275">
        <v>7.477057286243006E-07</v>
      </c>
      <c r="IM275">
        <v>-2.446628426827821E-10</v>
      </c>
      <c r="IN275">
        <v>-0.2036813970316619</v>
      </c>
      <c r="IO275">
        <v>-0.007460779758470672</v>
      </c>
      <c r="IP275">
        <v>0.0009378809001863145</v>
      </c>
      <c r="IQ275">
        <v>-1.681860573090938E-05</v>
      </c>
      <c r="IR275">
        <v>18</v>
      </c>
      <c r="IS275">
        <v>2242</v>
      </c>
      <c r="IT275">
        <v>1</v>
      </c>
      <c r="IU275">
        <v>24</v>
      </c>
      <c r="IV275">
        <v>2602.2</v>
      </c>
      <c r="IW275">
        <v>2602.3</v>
      </c>
      <c r="IX275">
        <v>2.28027</v>
      </c>
      <c r="IY275">
        <v>2.20581</v>
      </c>
      <c r="IZ275">
        <v>1.39648</v>
      </c>
      <c r="JA275">
        <v>2.33887</v>
      </c>
      <c r="JB275">
        <v>1.49536</v>
      </c>
      <c r="JC275">
        <v>2.42188</v>
      </c>
      <c r="JD275">
        <v>38.0863</v>
      </c>
      <c r="JE275">
        <v>23.9824</v>
      </c>
      <c r="JF275">
        <v>18</v>
      </c>
      <c r="JG275">
        <v>500.16</v>
      </c>
      <c r="JH275">
        <v>439.083</v>
      </c>
      <c r="JI275">
        <v>25.0002</v>
      </c>
      <c r="JJ275">
        <v>26.5487</v>
      </c>
      <c r="JK275">
        <v>30.0003</v>
      </c>
      <c r="JL275">
        <v>26.5038</v>
      </c>
      <c r="JM275">
        <v>26.4435</v>
      </c>
      <c r="JN275">
        <v>45.6832</v>
      </c>
      <c r="JO275">
        <v>31.1102</v>
      </c>
      <c r="JP275">
        <v>52.9553</v>
      </c>
      <c r="JQ275">
        <v>25</v>
      </c>
      <c r="JR275">
        <v>1122.24</v>
      </c>
      <c r="JS275">
        <v>16.8242</v>
      </c>
      <c r="JT275">
        <v>100.574</v>
      </c>
      <c r="JU275">
        <v>100.658</v>
      </c>
    </row>
    <row r="276" spans="1:281">
      <c r="A276">
        <v>260</v>
      </c>
      <c r="B276">
        <v>1659118701.5</v>
      </c>
      <c r="C276">
        <v>6343.400000095367</v>
      </c>
      <c r="D276" t="s">
        <v>945</v>
      </c>
      <c r="E276" t="s">
        <v>946</v>
      </c>
      <c r="F276">
        <v>5</v>
      </c>
      <c r="G276" t="s">
        <v>812</v>
      </c>
      <c r="H276" t="s">
        <v>416</v>
      </c>
      <c r="I276">
        <v>1659118693.714286</v>
      </c>
      <c r="J276">
        <f>(K276)/1000</f>
        <v>0</v>
      </c>
      <c r="K276">
        <f>IF(CZ276, AN276, AH276)</f>
        <v>0</v>
      </c>
      <c r="L276">
        <f>IF(CZ276, AI276, AG276)</f>
        <v>0</v>
      </c>
      <c r="M276">
        <f>DB276 - IF(AU276&gt;1, L276*CV276*100.0/(AW276*DP276), 0)</f>
        <v>0</v>
      </c>
      <c r="N276">
        <f>((T276-J276/2)*M276-L276)/(T276+J276/2)</f>
        <v>0</v>
      </c>
      <c r="O276">
        <f>N276*(DI276+DJ276)/1000.0</f>
        <v>0</v>
      </c>
      <c r="P276">
        <f>(DB276 - IF(AU276&gt;1, L276*CV276*100.0/(AW276*DP276), 0))*(DI276+DJ276)/1000.0</f>
        <v>0</v>
      </c>
      <c r="Q276">
        <f>2.0/((1/S276-1/R276)+SIGN(S276)*SQRT((1/S276-1/R276)*(1/S276-1/R276) + 4*CW276/((CW276+1)*(CW276+1))*(2*1/S276*1/R276-1/R276*1/R276)))</f>
        <v>0</v>
      </c>
      <c r="R276">
        <f>IF(LEFT(CX276,1)&lt;&gt;"0",IF(LEFT(CX276,1)="1",3.0,CY276),$D$5+$E$5*(DP276*DI276/($K$5*1000))+$F$5*(DP276*DI276/($K$5*1000))*MAX(MIN(CV276,$J$5),$I$5)*MAX(MIN(CV276,$J$5),$I$5)+$G$5*MAX(MIN(CV276,$J$5),$I$5)*(DP276*DI276/($K$5*1000))+$H$5*(DP276*DI276/($K$5*1000))*(DP276*DI276/($K$5*1000)))</f>
        <v>0</v>
      </c>
      <c r="S276">
        <f>J276*(1000-(1000*0.61365*exp(17.502*W276/(240.97+W276))/(DI276+DJ276)+DD276)/2)/(1000*0.61365*exp(17.502*W276/(240.97+W276))/(DI276+DJ276)-DD276)</f>
        <v>0</v>
      </c>
      <c r="T276">
        <f>1/((CW276+1)/(Q276/1.6)+1/(R276/1.37)) + CW276/((CW276+1)/(Q276/1.6) + CW276/(R276/1.37))</f>
        <v>0</v>
      </c>
      <c r="U276">
        <f>(CR276*CU276)</f>
        <v>0</v>
      </c>
      <c r="V276">
        <f>(DK276+(U276+2*0.95*5.67E-8*(((DK276+$B$7)+273)^4-(DK276+273)^4)-44100*J276)/(1.84*29.3*R276+8*0.95*5.67E-8*(DK276+273)^3))</f>
        <v>0</v>
      </c>
      <c r="W276">
        <f>($C$7*DL276+$D$7*DM276+$E$7*V276)</f>
        <v>0</v>
      </c>
      <c r="X276">
        <f>0.61365*exp(17.502*W276/(240.97+W276))</f>
        <v>0</v>
      </c>
      <c r="Y276">
        <f>(Z276/AA276*100)</f>
        <v>0</v>
      </c>
      <c r="Z276">
        <f>DD276*(DI276+DJ276)/1000</f>
        <v>0</v>
      </c>
      <c r="AA276">
        <f>0.61365*exp(17.502*DK276/(240.97+DK276))</f>
        <v>0</v>
      </c>
      <c r="AB276">
        <f>(X276-DD276*(DI276+DJ276)/1000)</f>
        <v>0</v>
      </c>
      <c r="AC276">
        <f>(-J276*44100)</f>
        <v>0</v>
      </c>
      <c r="AD276">
        <f>2*29.3*R276*0.92*(DK276-W276)</f>
        <v>0</v>
      </c>
      <c r="AE276">
        <f>2*0.95*5.67E-8*(((DK276+$B$7)+273)^4-(W276+273)^4)</f>
        <v>0</v>
      </c>
      <c r="AF276">
        <f>U276+AE276+AC276+AD276</f>
        <v>0</v>
      </c>
      <c r="AG276">
        <f>DH276*AU276*(DC276-DB276*(1000-AU276*DE276)/(1000-AU276*DD276))/(100*CV276)</f>
        <v>0</v>
      </c>
      <c r="AH276">
        <f>1000*DH276*AU276*(DD276-DE276)/(100*CV276*(1000-AU276*DD276))</f>
        <v>0</v>
      </c>
      <c r="AI276">
        <f>(AJ276 - AK276 - DI276*1E3/(8.314*(DK276+273.15)) * AM276/DH276 * AL276) * DH276/(100*CV276) * (1000 - DE276)/1000</f>
        <v>0</v>
      </c>
      <c r="AJ276">
        <v>1129.468674240297</v>
      </c>
      <c r="AK276">
        <v>1084.379454545454</v>
      </c>
      <c r="AL276">
        <v>3.413353287919601</v>
      </c>
      <c r="AM276">
        <v>65.05149679079638</v>
      </c>
      <c r="AN276">
        <f>(AP276 - AO276 + DI276*1E3/(8.314*(DK276+273.15)) * AR276/DH276 * AQ276) * DH276/(100*CV276) * 1000/(1000 - AP276)</f>
        <v>0</v>
      </c>
      <c r="AO276">
        <v>16.76698203437799</v>
      </c>
      <c r="AP276">
        <v>23.22827818181817</v>
      </c>
      <c r="AQ276">
        <v>0.000116659571872486</v>
      </c>
      <c r="AR276">
        <v>88.7385490388201</v>
      </c>
      <c r="AS276">
        <v>9</v>
      </c>
      <c r="AT276">
        <v>2</v>
      </c>
      <c r="AU276">
        <f>IF(AS276*$H$13&gt;=AW276,1.0,(AW276/(AW276-AS276*$H$13)))</f>
        <v>0</v>
      </c>
      <c r="AV276">
        <f>(AU276-1)*100</f>
        <v>0</v>
      </c>
      <c r="AW276">
        <f>MAX(0,($B$13+$C$13*DP276)/(1+$D$13*DP276)*DI276/(DK276+273)*$E$13)</f>
        <v>0</v>
      </c>
      <c r="AX276" t="s">
        <v>417</v>
      </c>
      <c r="AY276" t="s">
        <v>417</v>
      </c>
      <c r="AZ276">
        <v>0</v>
      </c>
      <c r="BA276">
        <v>0</v>
      </c>
      <c r="BB276">
        <f>1-AZ276/BA276</f>
        <v>0</v>
      </c>
      <c r="BC276">
        <v>0</v>
      </c>
      <c r="BD276" t="s">
        <v>417</v>
      </c>
      <c r="BE276" t="s">
        <v>417</v>
      </c>
      <c r="BF276">
        <v>0</v>
      </c>
      <c r="BG276">
        <v>0</v>
      </c>
      <c r="BH276">
        <f>1-BF276/BG276</f>
        <v>0</v>
      </c>
      <c r="BI276">
        <v>0.5</v>
      </c>
      <c r="BJ276">
        <f>CS276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417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f>$B$11*DQ276+$C$11*DR276+$F$11*EC276*(1-EF276)</f>
        <v>0</v>
      </c>
      <c r="CS276">
        <f>CR276*CT276</f>
        <v>0</v>
      </c>
      <c r="CT276">
        <f>($B$11*$D$9+$C$11*$D$9+$F$11*((EP276+EH276)/MAX(EP276+EH276+EQ276, 0.1)*$I$9+EQ276/MAX(EP276+EH276+EQ276, 0.1)*$J$9))/($B$11+$C$11+$F$11)</f>
        <v>0</v>
      </c>
      <c r="CU276">
        <f>($B$11*$K$9+$C$11*$K$9+$F$11*((EP276+EH276)/MAX(EP276+EH276+EQ276, 0.1)*$P$9+EQ276/MAX(EP276+EH276+EQ276, 0.1)*$Q$9))/($B$11+$C$11+$F$11)</f>
        <v>0</v>
      </c>
      <c r="CV276">
        <v>6</v>
      </c>
      <c r="CW276">
        <v>0.5</v>
      </c>
      <c r="CX276" t="s">
        <v>418</v>
      </c>
      <c r="CY276">
        <v>2</v>
      </c>
      <c r="CZ276" t="b">
        <v>1</v>
      </c>
      <c r="DA276">
        <v>1659118693.714286</v>
      </c>
      <c r="DB276">
        <v>1034.8425</v>
      </c>
      <c r="DC276">
        <v>1094.111428571429</v>
      </c>
      <c r="DD276">
        <v>23.23053571428571</v>
      </c>
      <c r="DE276">
        <v>16.72725714285714</v>
      </c>
      <c r="DF276">
        <v>1038.5975</v>
      </c>
      <c r="DG276">
        <v>23.311525</v>
      </c>
      <c r="DH276">
        <v>500.0428928571428</v>
      </c>
      <c r="DI276">
        <v>90.68591428571426</v>
      </c>
      <c r="DJ276">
        <v>0.09994939999999999</v>
      </c>
      <c r="DK276">
        <v>27.21166071428572</v>
      </c>
      <c r="DL276">
        <v>27.16334285714286</v>
      </c>
      <c r="DM276">
        <v>999.9000000000002</v>
      </c>
      <c r="DN276">
        <v>0</v>
      </c>
      <c r="DO276">
        <v>0</v>
      </c>
      <c r="DP276">
        <v>10003.34428571429</v>
      </c>
      <c r="DQ276">
        <v>0</v>
      </c>
      <c r="DR276">
        <v>8.396506071428572</v>
      </c>
      <c r="DS276">
        <v>-59.26884642857141</v>
      </c>
      <c r="DT276">
        <v>1059.453214285714</v>
      </c>
      <c r="DU276">
        <v>1112.724642857143</v>
      </c>
      <c r="DV276">
        <v>6.503273571428571</v>
      </c>
      <c r="DW276">
        <v>1094.111428571429</v>
      </c>
      <c r="DX276">
        <v>16.72725714285714</v>
      </c>
      <c r="DY276">
        <v>2.106681785714286</v>
      </c>
      <c r="DZ276">
        <v>1.516926785714286</v>
      </c>
      <c r="EA276">
        <v>18.26978928571429</v>
      </c>
      <c r="EB276">
        <v>13.13983214285714</v>
      </c>
      <c r="EC276">
        <v>1999.987857142857</v>
      </c>
      <c r="ED276">
        <v>0.9800049999999997</v>
      </c>
      <c r="EE276">
        <v>0.0199947</v>
      </c>
      <c r="EF276">
        <v>0</v>
      </c>
      <c r="EG276">
        <v>695.2118571428571</v>
      </c>
      <c r="EH276">
        <v>5.00097</v>
      </c>
      <c r="EI276">
        <v>13917.84642857143</v>
      </c>
      <c r="EJ276">
        <v>16707.51785714286</v>
      </c>
      <c r="EK276">
        <v>38.7455</v>
      </c>
      <c r="EL276">
        <v>39.25</v>
      </c>
      <c r="EM276">
        <v>38.64271428571429</v>
      </c>
      <c r="EN276">
        <v>39.00442857142857</v>
      </c>
      <c r="EO276">
        <v>39.36375</v>
      </c>
      <c r="EP276">
        <v>1955.097857142857</v>
      </c>
      <c r="EQ276">
        <v>39.89000000000001</v>
      </c>
      <c r="ER276">
        <v>0</v>
      </c>
      <c r="ES276">
        <v>1659118701.8</v>
      </c>
      <c r="ET276">
        <v>0</v>
      </c>
      <c r="EU276">
        <v>695.2266000000001</v>
      </c>
      <c r="EV276">
        <v>-1.444076917274418</v>
      </c>
      <c r="EW276">
        <v>-13.58461539681213</v>
      </c>
      <c r="EX276">
        <v>13917.708</v>
      </c>
      <c r="EY276">
        <v>15</v>
      </c>
      <c r="EZ276">
        <v>0</v>
      </c>
      <c r="FA276" t="s">
        <v>419</v>
      </c>
      <c r="FB276">
        <v>1658962562</v>
      </c>
      <c r="FC276">
        <v>1658962559</v>
      </c>
      <c r="FD276">
        <v>0</v>
      </c>
      <c r="FE276">
        <v>0.025</v>
      </c>
      <c r="FF276">
        <v>-0.013</v>
      </c>
      <c r="FG276">
        <v>-1.97</v>
      </c>
      <c r="FH276">
        <v>-0.111</v>
      </c>
      <c r="FI276">
        <v>420</v>
      </c>
      <c r="FJ276">
        <v>18</v>
      </c>
      <c r="FK276">
        <v>0.6899999999999999</v>
      </c>
      <c r="FL276">
        <v>0.5</v>
      </c>
      <c r="FM276">
        <v>-59.2754756097561</v>
      </c>
      <c r="FN276">
        <v>-0.3865630662021788</v>
      </c>
      <c r="FO276">
        <v>0.1089297956517209</v>
      </c>
      <c r="FP276">
        <v>1</v>
      </c>
      <c r="FQ276">
        <v>695.2854705882353</v>
      </c>
      <c r="FR276">
        <v>-0.9226279577209315</v>
      </c>
      <c r="FS276">
        <v>0.1801553635540774</v>
      </c>
      <c r="FT276">
        <v>1</v>
      </c>
      <c r="FU276">
        <v>6.514483414634146</v>
      </c>
      <c r="FV276">
        <v>-0.3264380487804932</v>
      </c>
      <c r="FW276">
        <v>0.03639501799260086</v>
      </c>
      <c r="FX276">
        <v>0</v>
      </c>
      <c r="FY276">
        <v>2</v>
      </c>
      <c r="FZ276">
        <v>3</v>
      </c>
      <c r="GA276" t="s">
        <v>431</v>
      </c>
      <c r="GB276">
        <v>2.98309</v>
      </c>
      <c r="GC276">
        <v>2.71566</v>
      </c>
      <c r="GD276">
        <v>0.180177</v>
      </c>
      <c r="GE276">
        <v>0.184215</v>
      </c>
      <c r="GF276">
        <v>0.105345</v>
      </c>
      <c r="GG276">
        <v>0.08214680000000001</v>
      </c>
      <c r="GH276">
        <v>25946.4</v>
      </c>
      <c r="GI276">
        <v>25945</v>
      </c>
      <c r="GJ276">
        <v>29413.7</v>
      </c>
      <c r="GK276">
        <v>29412</v>
      </c>
      <c r="GL276">
        <v>34851</v>
      </c>
      <c r="GM276">
        <v>35893.3</v>
      </c>
      <c r="GN276">
        <v>41422.7</v>
      </c>
      <c r="GO276">
        <v>41910.9</v>
      </c>
      <c r="GP276">
        <v>1.9279</v>
      </c>
      <c r="GQ276">
        <v>1.9011</v>
      </c>
      <c r="GR276">
        <v>0.11066</v>
      </c>
      <c r="GS276">
        <v>0</v>
      </c>
      <c r="GT276">
        <v>25.3546</v>
      </c>
      <c r="GU276">
        <v>999.9</v>
      </c>
      <c r="GV276">
        <v>47.8</v>
      </c>
      <c r="GW276">
        <v>31.5</v>
      </c>
      <c r="GX276">
        <v>24.4648</v>
      </c>
      <c r="GY276">
        <v>63.5394</v>
      </c>
      <c r="GZ276">
        <v>33.9503</v>
      </c>
      <c r="HA276">
        <v>1</v>
      </c>
      <c r="HB276">
        <v>-0.0620097</v>
      </c>
      <c r="HC276">
        <v>0.390223</v>
      </c>
      <c r="HD276">
        <v>20.33</v>
      </c>
      <c r="HE276">
        <v>5.21759</v>
      </c>
      <c r="HF276">
        <v>12.0099</v>
      </c>
      <c r="HG276">
        <v>4.9894</v>
      </c>
      <c r="HH276">
        <v>3.2885</v>
      </c>
      <c r="HI276">
        <v>9999</v>
      </c>
      <c r="HJ276">
        <v>9999</v>
      </c>
      <c r="HK276">
        <v>9999</v>
      </c>
      <c r="HL276">
        <v>174.1</v>
      </c>
      <c r="HM276">
        <v>1.86783</v>
      </c>
      <c r="HN276">
        <v>1.86681</v>
      </c>
      <c r="HO276">
        <v>1.8663</v>
      </c>
      <c r="HP276">
        <v>1.86619</v>
      </c>
      <c r="HQ276">
        <v>1.86804</v>
      </c>
      <c r="HR276">
        <v>1.87047</v>
      </c>
      <c r="HS276">
        <v>1.86919</v>
      </c>
      <c r="HT276">
        <v>1.87059</v>
      </c>
      <c r="HU276">
        <v>0</v>
      </c>
      <c r="HV276">
        <v>0</v>
      </c>
      <c r="HW276">
        <v>0</v>
      </c>
      <c r="HX276">
        <v>0</v>
      </c>
      <c r="HY276" t="s">
        <v>421</v>
      </c>
      <c r="HZ276" t="s">
        <v>422</v>
      </c>
      <c r="IA276" t="s">
        <v>423</v>
      </c>
      <c r="IB276" t="s">
        <v>423</v>
      </c>
      <c r="IC276" t="s">
        <v>423</v>
      </c>
      <c r="ID276" t="s">
        <v>423</v>
      </c>
      <c r="IE276">
        <v>0</v>
      </c>
      <c r="IF276">
        <v>100</v>
      </c>
      <c r="IG276">
        <v>100</v>
      </c>
      <c r="IH276">
        <v>-3.8</v>
      </c>
      <c r="II276">
        <v>-0.081</v>
      </c>
      <c r="IJ276">
        <v>-1.577111384215205</v>
      </c>
      <c r="IK276">
        <v>-0.002609718516926934</v>
      </c>
      <c r="IL276">
        <v>7.477057286243006E-07</v>
      </c>
      <c r="IM276">
        <v>-2.446628426827821E-10</v>
      </c>
      <c r="IN276">
        <v>-0.2036813970316619</v>
      </c>
      <c r="IO276">
        <v>-0.007460779758470672</v>
      </c>
      <c r="IP276">
        <v>0.0009378809001863145</v>
      </c>
      <c r="IQ276">
        <v>-1.681860573090938E-05</v>
      </c>
      <c r="IR276">
        <v>18</v>
      </c>
      <c r="IS276">
        <v>2242</v>
      </c>
      <c r="IT276">
        <v>1</v>
      </c>
      <c r="IU276">
        <v>24</v>
      </c>
      <c r="IV276">
        <v>2602.3</v>
      </c>
      <c r="IW276">
        <v>2602.4</v>
      </c>
      <c r="IX276">
        <v>2.30591</v>
      </c>
      <c r="IY276">
        <v>2.20825</v>
      </c>
      <c r="IZ276">
        <v>1.39648</v>
      </c>
      <c r="JA276">
        <v>2.33887</v>
      </c>
      <c r="JB276">
        <v>1.49536</v>
      </c>
      <c r="JC276">
        <v>2.41089</v>
      </c>
      <c r="JD276">
        <v>38.0863</v>
      </c>
      <c r="JE276">
        <v>23.9824</v>
      </c>
      <c r="JF276">
        <v>18</v>
      </c>
      <c r="JG276">
        <v>500.021</v>
      </c>
      <c r="JH276">
        <v>439.092</v>
      </c>
      <c r="JI276">
        <v>25</v>
      </c>
      <c r="JJ276">
        <v>26.5496</v>
      </c>
      <c r="JK276">
        <v>30.0001</v>
      </c>
      <c r="JL276">
        <v>26.506</v>
      </c>
      <c r="JM276">
        <v>26.4447</v>
      </c>
      <c r="JN276">
        <v>46.179</v>
      </c>
      <c r="JO276">
        <v>31.1102</v>
      </c>
      <c r="JP276">
        <v>52.5794</v>
      </c>
      <c r="JQ276">
        <v>25</v>
      </c>
      <c r="JR276">
        <v>1135.6</v>
      </c>
      <c r="JS276">
        <v>16.8285</v>
      </c>
      <c r="JT276">
        <v>100.573</v>
      </c>
      <c r="JU276">
        <v>100.657</v>
      </c>
    </row>
    <row r="277" spans="1:281">
      <c r="A277">
        <v>261</v>
      </c>
      <c r="B277">
        <v>1659118706.5</v>
      </c>
      <c r="C277">
        <v>6348.400000095367</v>
      </c>
      <c r="D277" t="s">
        <v>947</v>
      </c>
      <c r="E277" t="s">
        <v>948</v>
      </c>
      <c r="F277">
        <v>5</v>
      </c>
      <c r="G277" t="s">
        <v>812</v>
      </c>
      <c r="H277" t="s">
        <v>416</v>
      </c>
      <c r="I277">
        <v>1659118699</v>
      </c>
      <c r="J277">
        <f>(K277)/1000</f>
        <v>0</v>
      </c>
      <c r="K277">
        <f>IF(CZ277, AN277, AH277)</f>
        <v>0</v>
      </c>
      <c r="L277">
        <f>IF(CZ277, AI277, AG277)</f>
        <v>0</v>
      </c>
      <c r="M277">
        <f>DB277 - IF(AU277&gt;1, L277*CV277*100.0/(AW277*DP277), 0)</f>
        <v>0</v>
      </c>
      <c r="N277">
        <f>((T277-J277/2)*M277-L277)/(T277+J277/2)</f>
        <v>0</v>
      </c>
      <c r="O277">
        <f>N277*(DI277+DJ277)/1000.0</f>
        <v>0</v>
      </c>
      <c r="P277">
        <f>(DB277 - IF(AU277&gt;1, L277*CV277*100.0/(AW277*DP277), 0))*(DI277+DJ277)/1000.0</f>
        <v>0</v>
      </c>
      <c r="Q277">
        <f>2.0/((1/S277-1/R277)+SIGN(S277)*SQRT((1/S277-1/R277)*(1/S277-1/R277) + 4*CW277/((CW277+1)*(CW277+1))*(2*1/S277*1/R277-1/R277*1/R277)))</f>
        <v>0</v>
      </c>
      <c r="R277">
        <f>IF(LEFT(CX277,1)&lt;&gt;"0",IF(LEFT(CX277,1)="1",3.0,CY277),$D$5+$E$5*(DP277*DI277/($K$5*1000))+$F$5*(DP277*DI277/($K$5*1000))*MAX(MIN(CV277,$J$5),$I$5)*MAX(MIN(CV277,$J$5),$I$5)+$G$5*MAX(MIN(CV277,$J$5),$I$5)*(DP277*DI277/($K$5*1000))+$H$5*(DP277*DI277/($K$5*1000))*(DP277*DI277/($K$5*1000)))</f>
        <v>0</v>
      </c>
      <c r="S277">
        <f>J277*(1000-(1000*0.61365*exp(17.502*W277/(240.97+W277))/(DI277+DJ277)+DD277)/2)/(1000*0.61365*exp(17.502*W277/(240.97+W277))/(DI277+DJ277)-DD277)</f>
        <v>0</v>
      </c>
      <c r="T277">
        <f>1/((CW277+1)/(Q277/1.6)+1/(R277/1.37)) + CW277/((CW277+1)/(Q277/1.6) + CW277/(R277/1.37))</f>
        <v>0</v>
      </c>
      <c r="U277">
        <f>(CR277*CU277)</f>
        <v>0</v>
      </c>
      <c r="V277">
        <f>(DK277+(U277+2*0.95*5.67E-8*(((DK277+$B$7)+273)^4-(DK277+273)^4)-44100*J277)/(1.84*29.3*R277+8*0.95*5.67E-8*(DK277+273)^3))</f>
        <v>0</v>
      </c>
      <c r="W277">
        <f>($C$7*DL277+$D$7*DM277+$E$7*V277)</f>
        <v>0</v>
      </c>
      <c r="X277">
        <f>0.61365*exp(17.502*W277/(240.97+W277))</f>
        <v>0</v>
      </c>
      <c r="Y277">
        <f>(Z277/AA277*100)</f>
        <v>0</v>
      </c>
      <c r="Z277">
        <f>DD277*(DI277+DJ277)/1000</f>
        <v>0</v>
      </c>
      <c r="AA277">
        <f>0.61365*exp(17.502*DK277/(240.97+DK277))</f>
        <v>0</v>
      </c>
      <c r="AB277">
        <f>(X277-DD277*(DI277+DJ277)/1000)</f>
        <v>0</v>
      </c>
      <c r="AC277">
        <f>(-J277*44100)</f>
        <v>0</v>
      </c>
      <c r="AD277">
        <f>2*29.3*R277*0.92*(DK277-W277)</f>
        <v>0</v>
      </c>
      <c r="AE277">
        <f>2*0.95*5.67E-8*(((DK277+$B$7)+273)^4-(W277+273)^4)</f>
        <v>0</v>
      </c>
      <c r="AF277">
        <f>U277+AE277+AC277+AD277</f>
        <v>0</v>
      </c>
      <c r="AG277">
        <f>DH277*AU277*(DC277-DB277*(1000-AU277*DE277)/(1000-AU277*DD277))/(100*CV277)</f>
        <v>0</v>
      </c>
      <c r="AH277">
        <f>1000*DH277*AU277*(DD277-DE277)/(100*CV277*(1000-AU277*DD277))</f>
        <v>0</v>
      </c>
      <c r="AI277">
        <f>(AJ277 - AK277 - DI277*1E3/(8.314*(DK277+273.15)) * AM277/DH277 * AL277) * DH277/(100*CV277) * (1000 - DE277)/1000</f>
        <v>0</v>
      </c>
      <c r="AJ277">
        <v>1146.675664003453</v>
      </c>
      <c r="AK277">
        <v>1101.569212121212</v>
      </c>
      <c r="AL277">
        <v>3.449839422073765</v>
      </c>
      <c r="AM277">
        <v>65.05149679079638</v>
      </c>
      <c r="AN277">
        <f>(AP277 - AO277 + DI277*1E3/(8.314*(DK277+273.15)) * AR277/DH277 * AQ277) * DH277/(100*CV277) * 1000/(1000 - AP277)</f>
        <v>0</v>
      </c>
      <c r="AO277">
        <v>16.75862340094989</v>
      </c>
      <c r="AP277">
        <v>23.22120484848485</v>
      </c>
      <c r="AQ277">
        <v>-2.500188226761319E-05</v>
      </c>
      <c r="AR277">
        <v>88.7385490388201</v>
      </c>
      <c r="AS277">
        <v>9</v>
      </c>
      <c r="AT277">
        <v>2</v>
      </c>
      <c r="AU277">
        <f>IF(AS277*$H$13&gt;=AW277,1.0,(AW277/(AW277-AS277*$H$13)))</f>
        <v>0</v>
      </c>
      <c r="AV277">
        <f>(AU277-1)*100</f>
        <v>0</v>
      </c>
      <c r="AW277">
        <f>MAX(0,($B$13+$C$13*DP277)/(1+$D$13*DP277)*DI277/(DK277+273)*$E$13)</f>
        <v>0</v>
      </c>
      <c r="AX277" t="s">
        <v>417</v>
      </c>
      <c r="AY277" t="s">
        <v>417</v>
      </c>
      <c r="AZ277">
        <v>0</v>
      </c>
      <c r="BA277">
        <v>0</v>
      </c>
      <c r="BB277">
        <f>1-AZ277/BA277</f>
        <v>0</v>
      </c>
      <c r="BC277">
        <v>0</v>
      </c>
      <c r="BD277" t="s">
        <v>417</v>
      </c>
      <c r="BE277" t="s">
        <v>417</v>
      </c>
      <c r="BF277">
        <v>0</v>
      </c>
      <c r="BG277">
        <v>0</v>
      </c>
      <c r="BH277">
        <f>1-BF277/BG277</f>
        <v>0</v>
      </c>
      <c r="BI277">
        <v>0.5</v>
      </c>
      <c r="BJ277">
        <f>CS277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417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f>$B$11*DQ277+$C$11*DR277+$F$11*EC277*(1-EF277)</f>
        <v>0</v>
      </c>
      <c r="CS277">
        <f>CR277*CT277</f>
        <v>0</v>
      </c>
      <c r="CT277">
        <f>($B$11*$D$9+$C$11*$D$9+$F$11*((EP277+EH277)/MAX(EP277+EH277+EQ277, 0.1)*$I$9+EQ277/MAX(EP277+EH277+EQ277, 0.1)*$J$9))/($B$11+$C$11+$F$11)</f>
        <v>0</v>
      </c>
      <c r="CU277">
        <f>($B$11*$K$9+$C$11*$K$9+$F$11*((EP277+EH277)/MAX(EP277+EH277+EQ277, 0.1)*$P$9+EQ277/MAX(EP277+EH277+EQ277, 0.1)*$Q$9))/($B$11+$C$11+$F$11)</f>
        <v>0</v>
      </c>
      <c r="CV277">
        <v>6</v>
      </c>
      <c r="CW277">
        <v>0.5</v>
      </c>
      <c r="CX277" t="s">
        <v>418</v>
      </c>
      <c r="CY277">
        <v>2</v>
      </c>
      <c r="CZ277" t="b">
        <v>1</v>
      </c>
      <c r="DA277">
        <v>1659118699</v>
      </c>
      <c r="DB277">
        <v>1052.508148148148</v>
      </c>
      <c r="DC277">
        <v>1111.87962962963</v>
      </c>
      <c r="DD277">
        <v>23.22467777777778</v>
      </c>
      <c r="DE277">
        <v>16.74393703703704</v>
      </c>
      <c r="DF277">
        <v>1056.296666666667</v>
      </c>
      <c r="DG277">
        <v>23.30571111111111</v>
      </c>
      <c r="DH277">
        <v>500.0574074074074</v>
      </c>
      <c r="DI277">
        <v>90.68624444444445</v>
      </c>
      <c r="DJ277">
        <v>0.09998787407407407</v>
      </c>
      <c r="DK277">
        <v>27.21174814814815</v>
      </c>
      <c r="DL277">
        <v>27.16301851851852</v>
      </c>
      <c r="DM277">
        <v>999.9000000000001</v>
      </c>
      <c r="DN277">
        <v>0</v>
      </c>
      <c r="DO277">
        <v>0</v>
      </c>
      <c r="DP277">
        <v>10000.48592592593</v>
      </c>
      <c r="DQ277">
        <v>0</v>
      </c>
      <c r="DR277">
        <v>8.383824444444445</v>
      </c>
      <c r="DS277">
        <v>-59.37124814814815</v>
      </c>
      <c r="DT277">
        <v>1077.534814814815</v>
      </c>
      <c r="DU277">
        <v>1130.814074074074</v>
      </c>
      <c r="DV277">
        <v>6.48073</v>
      </c>
      <c r="DW277">
        <v>1111.87962962963</v>
      </c>
      <c r="DX277">
        <v>16.74393703703704</v>
      </c>
      <c r="DY277">
        <v>2.106157777777778</v>
      </c>
      <c r="DZ277">
        <v>1.518445185185185</v>
      </c>
      <c r="EA277">
        <v>18.26582592592592</v>
      </c>
      <c r="EB277">
        <v>13.15514444444444</v>
      </c>
      <c r="EC277">
        <v>1999.998518518519</v>
      </c>
      <c r="ED277">
        <v>0.9800052222222222</v>
      </c>
      <c r="EE277">
        <v>0.01999447777777778</v>
      </c>
      <c r="EF277">
        <v>0</v>
      </c>
      <c r="EG277">
        <v>695.1105925925928</v>
      </c>
      <c r="EH277">
        <v>5.00097</v>
      </c>
      <c r="EI277">
        <v>13916.7074074074</v>
      </c>
      <c r="EJ277">
        <v>16707.60740740741</v>
      </c>
      <c r="EK277">
        <v>38.74533333333333</v>
      </c>
      <c r="EL277">
        <v>39.25</v>
      </c>
      <c r="EM277">
        <v>38.65255555555555</v>
      </c>
      <c r="EN277">
        <v>39.00459259259259</v>
      </c>
      <c r="EO277">
        <v>39.368</v>
      </c>
      <c r="EP277">
        <v>1955.108518518519</v>
      </c>
      <c r="EQ277">
        <v>39.89000000000001</v>
      </c>
      <c r="ER277">
        <v>0</v>
      </c>
      <c r="ES277">
        <v>1659118706.6</v>
      </c>
      <c r="ET277">
        <v>0</v>
      </c>
      <c r="EU277">
        <v>695.1395200000001</v>
      </c>
      <c r="EV277">
        <v>-1.526538458860941</v>
      </c>
      <c r="EW277">
        <v>-15.62307694820664</v>
      </c>
      <c r="EX277">
        <v>13916.54</v>
      </c>
      <c r="EY277">
        <v>15</v>
      </c>
      <c r="EZ277">
        <v>0</v>
      </c>
      <c r="FA277" t="s">
        <v>419</v>
      </c>
      <c r="FB277">
        <v>1658962562</v>
      </c>
      <c r="FC277">
        <v>1658962559</v>
      </c>
      <c r="FD277">
        <v>0</v>
      </c>
      <c r="FE277">
        <v>0.025</v>
      </c>
      <c r="FF277">
        <v>-0.013</v>
      </c>
      <c r="FG277">
        <v>-1.97</v>
      </c>
      <c r="FH277">
        <v>-0.111</v>
      </c>
      <c r="FI277">
        <v>420</v>
      </c>
      <c r="FJ277">
        <v>18</v>
      </c>
      <c r="FK277">
        <v>0.6899999999999999</v>
      </c>
      <c r="FL277">
        <v>0.5</v>
      </c>
      <c r="FM277">
        <v>-59.30308048780487</v>
      </c>
      <c r="FN277">
        <v>-0.9374634146341757</v>
      </c>
      <c r="FO277">
        <v>0.1449690937954</v>
      </c>
      <c r="FP277">
        <v>0</v>
      </c>
      <c r="FQ277">
        <v>695.2003235294118</v>
      </c>
      <c r="FR277">
        <v>-1.408510311092441</v>
      </c>
      <c r="FS277">
        <v>0.2133215910569581</v>
      </c>
      <c r="FT277">
        <v>0</v>
      </c>
      <c r="FU277">
        <v>6.496014146341462</v>
      </c>
      <c r="FV277">
        <v>-0.30079275261323</v>
      </c>
      <c r="FW277">
        <v>0.03538611378297304</v>
      </c>
      <c r="FX277">
        <v>0</v>
      </c>
      <c r="FY277">
        <v>0</v>
      </c>
      <c r="FZ277">
        <v>3</v>
      </c>
      <c r="GA277" t="s">
        <v>462</v>
      </c>
      <c r="GB277">
        <v>2.98317</v>
      </c>
      <c r="GC277">
        <v>2.71565</v>
      </c>
      <c r="GD277">
        <v>0.181987</v>
      </c>
      <c r="GE277">
        <v>0.185914</v>
      </c>
      <c r="GF277">
        <v>0.105315</v>
      </c>
      <c r="GG277">
        <v>0.0820502</v>
      </c>
      <c r="GH277">
        <v>25888.8</v>
      </c>
      <c r="GI277">
        <v>25891.1</v>
      </c>
      <c r="GJ277">
        <v>29413.4</v>
      </c>
      <c r="GK277">
        <v>29412.1</v>
      </c>
      <c r="GL277">
        <v>34851.5</v>
      </c>
      <c r="GM277">
        <v>35897.5</v>
      </c>
      <c r="GN277">
        <v>41421.9</v>
      </c>
      <c r="GO277">
        <v>41911.3</v>
      </c>
      <c r="GP277">
        <v>1.92805</v>
      </c>
      <c r="GQ277">
        <v>1.90093</v>
      </c>
      <c r="GR277">
        <v>0.110883</v>
      </c>
      <c r="GS277">
        <v>0</v>
      </c>
      <c r="GT277">
        <v>25.3546</v>
      </c>
      <c r="GU277">
        <v>999.9</v>
      </c>
      <c r="GV277">
        <v>47.7</v>
      </c>
      <c r="GW277">
        <v>31.5</v>
      </c>
      <c r="GX277">
        <v>24.4145</v>
      </c>
      <c r="GY277">
        <v>63.6694</v>
      </c>
      <c r="GZ277">
        <v>34.0505</v>
      </c>
      <c r="HA277">
        <v>1</v>
      </c>
      <c r="HB277">
        <v>-0.062002</v>
      </c>
      <c r="HC277">
        <v>0.391863</v>
      </c>
      <c r="HD277">
        <v>20.3299</v>
      </c>
      <c r="HE277">
        <v>5.21744</v>
      </c>
      <c r="HF277">
        <v>12.0099</v>
      </c>
      <c r="HG277">
        <v>4.98895</v>
      </c>
      <c r="HH277">
        <v>3.28845</v>
      </c>
      <c r="HI277">
        <v>9999</v>
      </c>
      <c r="HJ277">
        <v>9999</v>
      </c>
      <c r="HK277">
        <v>9999</v>
      </c>
      <c r="HL277">
        <v>174.1</v>
      </c>
      <c r="HM277">
        <v>1.86783</v>
      </c>
      <c r="HN277">
        <v>1.86681</v>
      </c>
      <c r="HO277">
        <v>1.8663</v>
      </c>
      <c r="HP277">
        <v>1.86618</v>
      </c>
      <c r="HQ277">
        <v>1.86803</v>
      </c>
      <c r="HR277">
        <v>1.87046</v>
      </c>
      <c r="HS277">
        <v>1.86917</v>
      </c>
      <c r="HT277">
        <v>1.87058</v>
      </c>
      <c r="HU277">
        <v>0</v>
      </c>
      <c r="HV277">
        <v>0</v>
      </c>
      <c r="HW277">
        <v>0</v>
      </c>
      <c r="HX277">
        <v>0</v>
      </c>
      <c r="HY277" t="s">
        <v>421</v>
      </c>
      <c r="HZ277" t="s">
        <v>422</v>
      </c>
      <c r="IA277" t="s">
        <v>423</v>
      </c>
      <c r="IB277" t="s">
        <v>423</v>
      </c>
      <c r="IC277" t="s">
        <v>423</v>
      </c>
      <c r="ID277" t="s">
        <v>423</v>
      </c>
      <c r="IE277">
        <v>0</v>
      </c>
      <c r="IF277">
        <v>100</v>
      </c>
      <c r="IG277">
        <v>100</v>
      </c>
      <c r="IH277">
        <v>-3.83</v>
      </c>
      <c r="II277">
        <v>-0.08110000000000001</v>
      </c>
      <c r="IJ277">
        <v>-1.577111384215205</v>
      </c>
      <c r="IK277">
        <v>-0.002609718516926934</v>
      </c>
      <c r="IL277">
        <v>7.477057286243006E-07</v>
      </c>
      <c r="IM277">
        <v>-2.446628426827821E-10</v>
      </c>
      <c r="IN277">
        <v>-0.2036813970316619</v>
      </c>
      <c r="IO277">
        <v>-0.007460779758470672</v>
      </c>
      <c r="IP277">
        <v>0.0009378809001863145</v>
      </c>
      <c r="IQ277">
        <v>-1.681860573090938E-05</v>
      </c>
      <c r="IR277">
        <v>18</v>
      </c>
      <c r="IS277">
        <v>2242</v>
      </c>
      <c r="IT277">
        <v>1</v>
      </c>
      <c r="IU277">
        <v>24</v>
      </c>
      <c r="IV277">
        <v>2602.4</v>
      </c>
      <c r="IW277">
        <v>2602.5</v>
      </c>
      <c r="IX277">
        <v>2.33521</v>
      </c>
      <c r="IY277">
        <v>2.20459</v>
      </c>
      <c r="IZ277">
        <v>1.39648</v>
      </c>
      <c r="JA277">
        <v>2.33887</v>
      </c>
      <c r="JB277">
        <v>1.49536</v>
      </c>
      <c r="JC277">
        <v>2.40967</v>
      </c>
      <c r="JD277">
        <v>38.1106</v>
      </c>
      <c r="JE277">
        <v>23.9824</v>
      </c>
      <c r="JF277">
        <v>18</v>
      </c>
      <c r="JG277">
        <v>500.123</v>
      </c>
      <c r="JH277">
        <v>438.995</v>
      </c>
      <c r="JI277">
        <v>25.0001</v>
      </c>
      <c r="JJ277">
        <v>26.5518</v>
      </c>
      <c r="JK277">
        <v>30.0001</v>
      </c>
      <c r="JL277">
        <v>26.5068</v>
      </c>
      <c r="JM277">
        <v>26.4457</v>
      </c>
      <c r="JN277">
        <v>46.7618</v>
      </c>
      <c r="JO277">
        <v>30.8365</v>
      </c>
      <c r="JP277">
        <v>52.5794</v>
      </c>
      <c r="JQ277">
        <v>25</v>
      </c>
      <c r="JR277">
        <v>1155.66</v>
      </c>
      <c r="JS277">
        <v>16.8553</v>
      </c>
      <c r="JT277">
        <v>100.571</v>
      </c>
      <c r="JU277">
        <v>100.658</v>
      </c>
    </row>
    <row r="278" spans="1:281">
      <c r="A278">
        <v>262</v>
      </c>
      <c r="B278">
        <v>1659118711.5</v>
      </c>
      <c r="C278">
        <v>6353.400000095367</v>
      </c>
      <c r="D278" t="s">
        <v>949</v>
      </c>
      <c r="E278" t="s">
        <v>950</v>
      </c>
      <c r="F278">
        <v>5</v>
      </c>
      <c r="G278" t="s">
        <v>812</v>
      </c>
      <c r="H278" t="s">
        <v>416</v>
      </c>
      <c r="I278">
        <v>1659118703.714286</v>
      </c>
      <c r="J278">
        <f>(K278)/1000</f>
        <v>0</v>
      </c>
      <c r="K278">
        <f>IF(CZ278, AN278, AH278)</f>
        <v>0</v>
      </c>
      <c r="L278">
        <f>IF(CZ278, AI278, AG278)</f>
        <v>0</v>
      </c>
      <c r="M278">
        <f>DB278 - IF(AU278&gt;1, L278*CV278*100.0/(AW278*DP278), 0)</f>
        <v>0</v>
      </c>
      <c r="N278">
        <f>((T278-J278/2)*M278-L278)/(T278+J278/2)</f>
        <v>0</v>
      </c>
      <c r="O278">
        <f>N278*(DI278+DJ278)/1000.0</f>
        <v>0</v>
      </c>
      <c r="P278">
        <f>(DB278 - IF(AU278&gt;1, L278*CV278*100.0/(AW278*DP278), 0))*(DI278+DJ278)/1000.0</f>
        <v>0</v>
      </c>
      <c r="Q278">
        <f>2.0/((1/S278-1/R278)+SIGN(S278)*SQRT((1/S278-1/R278)*(1/S278-1/R278) + 4*CW278/((CW278+1)*(CW278+1))*(2*1/S278*1/R278-1/R278*1/R278)))</f>
        <v>0</v>
      </c>
      <c r="R278">
        <f>IF(LEFT(CX278,1)&lt;&gt;"0",IF(LEFT(CX278,1)="1",3.0,CY278),$D$5+$E$5*(DP278*DI278/($K$5*1000))+$F$5*(DP278*DI278/($K$5*1000))*MAX(MIN(CV278,$J$5),$I$5)*MAX(MIN(CV278,$J$5),$I$5)+$G$5*MAX(MIN(CV278,$J$5),$I$5)*(DP278*DI278/($K$5*1000))+$H$5*(DP278*DI278/($K$5*1000))*(DP278*DI278/($K$5*1000)))</f>
        <v>0</v>
      </c>
      <c r="S278">
        <f>J278*(1000-(1000*0.61365*exp(17.502*W278/(240.97+W278))/(DI278+DJ278)+DD278)/2)/(1000*0.61365*exp(17.502*W278/(240.97+W278))/(DI278+DJ278)-DD278)</f>
        <v>0</v>
      </c>
      <c r="T278">
        <f>1/((CW278+1)/(Q278/1.6)+1/(R278/1.37)) + CW278/((CW278+1)/(Q278/1.6) + CW278/(R278/1.37))</f>
        <v>0</v>
      </c>
      <c r="U278">
        <f>(CR278*CU278)</f>
        <v>0</v>
      </c>
      <c r="V278">
        <f>(DK278+(U278+2*0.95*5.67E-8*(((DK278+$B$7)+273)^4-(DK278+273)^4)-44100*J278)/(1.84*29.3*R278+8*0.95*5.67E-8*(DK278+273)^3))</f>
        <v>0</v>
      </c>
      <c r="W278">
        <f>($C$7*DL278+$D$7*DM278+$E$7*V278)</f>
        <v>0</v>
      </c>
      <c r="X278">
        <f>0.61365*exp(17.502*W278/(240.97+W278))</f>
        <v>0</v>
      </c>
      <c r="Y278">
        <f>(Z278/AA278*100)</f>
        <v>0</v>
      </c>
      <c r="Z278">
        <f>DD278*(DI278+DJ278)/1000</f>
        <v>0</v>
      </c>
      <c r="AA278">
        <f>0.61365*exp(17.502*DK278/(240.97+DK278))</f>
        <v>0</v>
      </c>
      <c r="AB278">
        <f>(X278-DD278*(DI278+DJ278)/1000)</f>
        <v>0</v>
      </c>
      <c r="AC278">
        <f>(-J278*44100)</f>
        <v>0</v>
      </c>
      <c r="AD278">
        <f>2*29.3*R278*0.92*(DK278-W278)</f>
        <v>0</v>
      </c>
      <c r="AE278">
        <f>2*0.95*5.67E-8*(((DK278+$B$7)+273)^4-(W278+273)^4)</f>
        <v>0</v>
      </c>
      <c r="AF278">
        <f>U278+AE278+AC278+AD278</f>
        <v>0</v>
      </c>
      <c r="AG278">
        <f>DH278*AU278*(DC278-DB278*(1000-AU278*DE278)/(1000-AU278*DD278))/(100*CV278)</f>
        <v>0</v>
      </c>
      <c r="AH278">
        <f>1000*DH278*AU278*(DD278-DE278)/(100*CV278*(1000-AU278*DD278))</f>
        <v>0</v>
      </c>
      <c r="AI278">
        <f>(AJ278 - AK278 - DI278*1E3/(8.314*(DK278+273.15)) * AM278/DH278 * AL278) * DH278/(100*CV278) * (1000 - DE278)/1000</f>
        <v>0</v>
      </c>
      <c r="AJ278">
        <v>1163.154562529025</v>
      </c>
      <c r="AK278">
        <v>1118.311696969697</v>
      </c>
      <c r="AL278">
        <v>3.356964255893638</v>
      </c>
      <c r="AM278">
        <v>65.05149679079638</v>
      </c>
      <c r="AN278">
        <f>(AP278 - AO278 + DI278*1E3/(8.314*(DK278+273.15)) * AR278/DH278 * AQ278) * DH278/(100*CV278) * 1000/(1000 - AP278)</f>
        <v>0</v>
      </c>
      <c r="AO278">
        <v>16.75947501878803</v>
      </c>
      <c r="AP278">
        <v>23.20164303030303</v>
      </c>
      <c r="AQ278">
        <v>-0.0001449417642898193</v>
      </c>
      <c r="AR278">
        <v>88.7385490388201</v>
      </c>
      <c r="AS278">
        <v>8</v>
      </c>
      <c r="AT278">
        <v>2</v>
      </c>
      <c r="AU278">
        <f>IF(AS278*$H$13&gt;=AW278,1.0,(AW278/(AW278-AS278*$H$13)))</f>
        <v>0</v>
      </c>
      <c r="AV278">
        <f>(AU278-1)*100</f>
        <v>0</v>
      </c>
      <c r="AW278">
        <f>MAX(0,($B$13+$C$13*DP278)/(1+$D$13*DP278)*DI278/(DK278+273)*$E$13)</f>
        <v>0</v>
      </c>
      <c r="AX278" t="s">
        <v>417</v>
      </c>
      <c r="AY278" t="s">
        <v>417</v>
      </c>
      <c r="AZ278">
        <v>0</v>
      </c>
      <c r="BA278">
        <v>0</v>
      </c>
      <c r="BB278">
        <f>1-AZ278/BA278</f>
        <v>0</v>
      </c>
      <c r="BC278">
        <v>0</v>
      </c>
      <c r="BD278" t="s">
        <v>417</v>
      </c>
      <c r="BE278" t="s">
        <v>417</v>
      </c>
      <c r="BF278">
        <v>0</v>
      </c>
      <c r="BG278">
        <v>0</v>
      </c>
      <c r="BH278">
        <f>1-BF278/BG278</f>
        <v>0</v>
      </c>
      <c r="BI278">
        <v>0.5</v>
      </c>
      <c r="BJ278">
        <f>CS278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417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f>$B$11*DQ278+$C$11*DR278+$F$11*EC278*(1-EF278)</f>
        <v>0</v>
      </c>
      <c r="CS278">
        <f>CR278*CT278</f>
        <v>0</v>
      </c>
      <c r="CT278">
        <f>($B$11*$D$9+$C$11*$D$9+$F$11*((EP278+EH278)/MAX(EP278+EH278+EQ278, 0.1)*$I$9+EQ278/MAX(EP278+EH278+EQ278, 0.1)*$J$9))/($B$11+$C$11+$F$11)</f>
        <v>0</v>
      </c>
      <c r="CU278">
        <f>($B$11*$K$9+$C$11*$K$9+$F$11*((EP278+EH278)/MAX(EP278+EH278+EQ278, 0.1)*$P$9+EQ278/MAX(EP278+EH278+EQ278, 0.1)*$Q$9))/($B$11+$C$11+$F$11)</f>
        <v>0</v>
      </c>
      <c r="CV278">
        <v>6</v>
      </c>
      <c r="CW278">
        <v>0.5</v>
      </c>
      <c r="CX278" t="s">
        <v>418</v>
      </c>
      <c r="CY278">
        <v>2</v>
      </c>
      <c r="CZ278" t="b">
        <v>1</v>
      </c>
      <c r="DA278">
        <v>1659118703.714286</v>
      </c>
      <c r="DB278">
        <v>1068.23</v>
      </c>
      <c r="DC278">
        <v>1127.5425</v>
      </c>
      <c r="DD278">
        <v>23.2193</v>
      </c>
      <c r="DE278">
        <v>16.76110357142857</v>
      </c>
      <c r="DF278">
        <v>1072.047857142857</v>
      </c>
      <c r="DG278">
        <v>23.30038928571429</v>
      </c>
      <c r="DH278">
        <v>500.0612857142858</v>
      </c>
      <c r="DI278">
        <v>90.68686428571428</v>
      </c>
      <c r="DJ278">
        <v>0.1000087642857143</v>
      </c>
      <c r="DK278">
        <v>27.21195357142857</v>
      </c>
      <c r="DL278">
        <v>27.16804642857143</v>
      </c>
      <c r="DM278">
        <v>999.9000000000002</v>
      </c>
      <c r="DN278">
        <v>0</v>
      </c>
      <c r="DO278">
        <v>0</v>
      </c>
      <c r="DP278">
        <v>10001.38464285714</v>
      </c>
      <c r="DQ278">
        <v>0</v>
      </c>
      <c r="DR278">
        <v>8.375826428571429</v>
      </c>
      <c r="DS278">
        <v>-59.31241071428571</v>
      </c>
      <c r="DT278">
        <v>1093.623571428571</v>
      </c>
      <c r="DU278">
        <v>1146.763214285714</v>
      </c>
      <c r="DV278">
        <v>6.458198214285715</v>
      </c>
      <c r="DW278">
        <v>1127.5425</v>
      </c>
      <c r="DX278">
        <v>16.76110357142857</v>
      </c>
      <c r="DY278">
        <v>2.105685</v>
      </c>
      <c r="DZ278">
        <v>1.520012142857143</v>
      </c>
      <c r="EA278">
        <v>18.26224642857143</v>
      </c>
      <c r="EB278">
        <v>13.17095714285715</v>
      </c>
      <c r="EC278">
        <v>1999.993214285714</v>
      </c>
      <c r="ED278">
        <v>0.980005214285714</v>
      </c>
      <c r="EE278">
        <v>0.01999448571428572</v>
      </c>
      <c r="EF278">
        <v>0</v>
      </c>
      <c r="EG278">
        <v>695.053</v>
      </c>
      <c r="EH278">
        <v>5.00097</v>
      </c>
      <c r="EI278">
        <v>13915.275</v>
      </c>
      <c r="EJ278">
        <v>16707.55714285715</v>
      </c>
      <c r="EK278">
        <v>38.75</v>
      </c>
      <c r="EL278">
        <v>39.25</v>
      </c>
      <c r="EM278">
        <v>38.66485714285714</v>
      </c>
      <c r="EN278">
        <v>39.00442857142857</v>
      </c>
      <c r="EO278">
        <v>39.37275</v>
      </c>
      <c r="EP278">
        <v>1955.103214285714</v>
      </c>
      <c r="EQ278">
        <v>39.89000000000001</v>
      </c>
      <c r="ER278">
        <v>0</v>
      </c>
      <c r="ES278">
        <v>1659118711.4</v>
      </c>
      <c r="ET278">
        <v>0</v>
      </c>
      <c r="EU278">
        <v>695.04456</v>
      </c>
      <c r="EV278">
        <v>-0.105692310627502</v>
      </c>
      <c r="EW278">
        <v>-19.53846150315713</v>
      </c>
      <c r="EX278">
        <v>13915.1</v>
      </c>
      <c r="EY278">
        <v>15</v>
      </c>
      <c r="EZ278">
        <v>0</v>
      </c>
      <c r="FA278" t="s">
        <v>419</v>
      </c>
      <c r="FB278">
        <v>1658962562</v>
      </c>
      <c r="FC278">
        <v>1658962559</v>
      </c>
      <c r="FD278">
        <v>0</v>
      </c>
      <c r="FE278">
        <v>0.025</v>
      </c>
      <c r="FF278">
        <v>-0.013</v>
      </c>
      <c r="FG278">
        <v>-1.97</v>
      </c>
      <c r="FH278">
        <v>-0.111</v>
      </c>
      <c r="FI278">
        <v>420</v>
      </c>
      <c r="FJ278">
        <v>18</v>
      </c>
      <c r="FK278">
        <v>0.6899999999999999</v>
      </c>
      <c r="FL278">
        <v>0.5</v>
      </c>
      <c r="FM278">
        <v>-59.30812926829268</v>
      </c>
      <c r="FN278">
        <v>0.3209163763064714</v>
      </c>
      <c r="FO278">
        <v>0.1555060680235576</v>
      </c>
      <c r="FP278">
        <v>1</v>
      </c>
      <c r="FQ278">
        <v>695.1292352941175</v>
      </c>
      <c r="FR278">
        <v>-0.9551413253578114</v>
      </c>
      <c r="FS278">
        <v>0.2475997789155505</v>
      </c>
      <c r="FT278">
        <v>1</v>
      </c>
      <c r="FU278">
        <v>6.479782682926829</v>
      </c>
      <c r="FV278">
        <v>-0.253366829268293</v>
      </c>
      <c r="FW278">
        <v>0.03230805397015565</v>
      </c>
      <c r="FX278">
        <v>0</v>
      </c>
      <c r="FY278">
        <v>2</v>
      </c>
      <c r="FZ278">
        <v>3</v>
      </c>
      <c r="GA278" t="s">
        <v>431</v>
      </c>
      <c r="GB278">
        <v>2.98309</v>
      </c>
      <c r="GC278">
        <v>2.71564</v>
      </c>
      <c r="GD278">
        <v>0.183743</v>
      </c>
      <c r="GE278">
        <v>0.187632</v>
      </c>
      <c r="GF278">
        <v>0.105262</v>
      </c>
      <c r="GG278">
        <v>0.08216179999999999</v>
      </c>
      <c r="GH278">
        <v>25833.7</v>
      </c>
      <c r="GI278">
        <v>25836.3</v>
      </c>
      <c r="GJ278">
        <v>29413.9</v>
      </c>
      <c r="GK278">
        <v>29411.9</v>
      </c>
      <c r="GL278">
        <v>34854.3</v>
      </c>
      <c r="GM278">
        <v>35892.8</v>
      </c>
      <c r="GN278">
        <v>41422.7</v>
      </c>
      <c r="GO278">
        <v>41911</v>
      </c>
      <c r="GP278">
        <v>1.92835</v>
      </c>
      <c r="GQ278">
        <v>1.90095</v>
      </c>
      <c r="GR278">
        <v>0.11133</v>
      </c>
      <c r="GS278">
        <v>0</v>
      </c>
      <c r="GT278">
        <v>25.3546</v>
      </c>
      <c r="GU278">
        <v>999.9</v>
      </c>
      <c r="GV278">
        <v>47.7</v>
      </c>
      <c r="GW278">
        <v>31.5</v>
      </c>
      <c r="GX278">
        <v>24.4163</v>
      </c>
      <c r="GY278">
        <v>63.5294</v>
      </c>
      <c r="GZ278">
        <v>34.0304</v>
      </c>
      <c r="HA278">
        <v>1</v>
      </c>
      <c r="HB278">
        <v>-0.0618953</v>
      </c>
      <c r="HC278">
        <v>0.392075</v>
      </c>
      <c r="HD278">
        <v>20.33</v>
      </c>
      <c r="HE278">
        <v>5.21759</v>
      </c>
      <c r="HF278">
        <v>12.0099</v>
      </c>
      <c r="HG278">
        <v>4.9889</v>
      </c>
      <c r="HH278">
        <v>3.28853</v>
      </c>
      <c r="HI278">
        <v>9999</v>
      </c>
      <c r="HJ278">
        <v>9999</v>
      </c>
      <c r="HK278">
        <v>9999</v>
      </c>
      <c r="HL278">
        <v>174.1</v>
      </c>
      <c r="HM278">
        <v>1.86783</v>
      </c>
      <c r="HN278">
        <v>1.86685</v>
      </c>
      <c r="HO278">
        <v>1.8663</v>
      </c>
      <c r="HP278">
        <v>1.86619</v>
      </c>
      <c r="HQ278">
        <v>1.86804</v>
      </c>
      <c r="HR278">
        <v>1.87049</v>
      </c>
      <c r="HS278">
        <v>1.8692</v>
      </c>
      <c r="HT278">
        <v>1.8706</v>
      </c>
      <c r="HU278">
        <v>0</v>
      </c>
      <c r="HV278">
        <v>0</v>
      </c>
      <c r="HW278">
        <v>0</v>
      </c>
      <c r="HX278">
        <v>0</v>
      </c>
      <c r="HY278" t="s">
        <v>421</v>
      </c>
      <c r="HZ278" t="s">
        <v>422</v>
      </c>
      <c r="IA278" t="s">
        <v>423</v>
      </c>
      <c r="IB278" t="s">
        <v>423</v>
      </c>
      <c r="IC278" t="s">
        <v>423</v>
      </c>
      <c r="ID278" t="s">
        <v>423</v>
      </c>
      <c r="IE278">
        <v>0</v>
      </c>
      <c r="IF278">
        <v>100</v>
      </c>
      <c r="IG278">
        <v>100</v>
      </c>
      <c r="IH278">
        <v>-3.86</v>
      </c>
      <c r="II278">
        <v>-0.08119999999999999</v>
      </c>
      <c r="IJ278">
        <v>-1.577111384215205</v>
      </c>
      <c r="IK278">
        <v>-0.002609718516926934</v>
      </c>
      <c r="IL278">
        <v>7.477057286243006E-07</v>
      </c>
      <c r="IM278">
        <v>-2.446628426827821E-10</v>
      </c>
      <c r="IN278">
        <v>-0.2036813970316619</v>
      </c>
      <c r="IO278">
        <v>-0.007460779758470672</v>
      </c>
      <c r="IP278">
        <v>0.0009378809001863145</v>
      </c>
      <c r="IQ278">
        <v>-1.681860573090938E-05</v>
      </c>
      <c r="IR278">
        <v>18</v>
      </c>
      <c r="IS278">
        <v>2242</v>
      </c>
      <c r="IT278">
        <v>1</v>
      </c>
      <c r="IU278">
        <v>24</v>
      </c>
      <c r="IV278">
        <v>2602.5</v>
      </c>
      <c r="IW278">
        <v>2602.5</v>
      </c>
      <c r="IX278">
        <v>2.3584</v>
      </c>
      <c r="IY278">
        <v>2.20459</v>
      </c>
      <c r="IZ278">
        <v>1.39648</v>
      </c>
      <c r="JA278">
        <v>2.33887</v>
      </c>
      <c r="JB278">
        <v>1.49536</v>
      </c>
      <c r="JC278">
        <v>2.39624</v>
      </c>
      <c r="JD278">
        <v>38.0863</v>
      </c>
      <c r="JE278">
        <v>23.9824</v>
      </c>
      <c r="JF278">
        <v>18</v>
      </c>
      <c r="JG278">
        <v>500.325</v>
      </c>
      <c r="JH278">
        <v>439.023</v>
      </c>
      <c r="JI278">
        <v>25.0001</v>
      </c>
      <c r="JJ278">
        <v>26.5526</v>
      </c>
      <c r="JK278">
        <v>30.0003</v>
      </c>
      <c r="JL278">
        <v>26.5082</v>
      </c>
      <c r="JM278">
        <v>26.4475</v>
      </c>
      <c r="JN278">
        <v>47.2221</v>
      </c>
      <c r="JO278">
        <v>30.5507</v>
      </c>
      <c r="JP278">
        <v>52.2027</v>
      </c>
      <c r="JQ278">
        <v>25</v>
      </c>
      <c r="JR278">
        <v>1169.02</v>
      </c>
      <c r="JS278">
        <v>16.8794</v>
      </c>
      <c r="JT278">
        <v>100.573</v>
      </c>
      <c r="JU278">
        <v>100.657</v>
      </c>
    </row>
    <row r="279" spans="1:281">
      <c r="A279">
        <v>263</v>
      </c>
      <c r="B279">
        <v>1659118716.5</v>
      </c>
      <c r="C279">
        <v>6358.400000095367</v>
      </c>
      <c r="D279" t="s">
        <v>951</v>
      </c>
      <c r="E279" t="s">
        <v>952</v>
      </c>
      <c r="F279">
        <v>5</v>
      </c>
      <c r="G279" t="s">
        <v>812</v>
      </c>
      <c r="H279" t="s">
        <v>416</v>
      </c>
      <c r="I279">
        <v>1659118709</v>
      </c>
      <c r="J279">
        <f>(K279)/1000</f>
        <v>0</v>
      </c>
      <c r="K279">
        <f>IF(CZ279, AN279, AH279)</f>
        <v>0</v>
      </c>
      <c r="L279">
        <f>IF(CZ279, AI279, AG279)</f>
        <v>0</v>
      </c>
      <c r="M279">
        <f>DB279 - IF(AU279&gt;1, L279*CV279*100.0/(AW279*DP279), 0)</f>
        <v>0</v>
      </c>
      <c r="N279">
        <f>((T279-J279/2)*M279-L279)/(T279+J279/2)</f>
        <v>0</v>
      </c>
      <c r="O279">
        <f>N279*(DI279+DJ279)/1000.0</f>
        <v>0</v>
      </c>
      <c r="P279">
        <f>(DB279 - IF(AU279&gt;1, L279*CV279*100.0/(AW279*DP279), 0))*(DI279+DJ279)/1000.0</f>
        <v>0</v>
      </c>
      <c r="Q279">
        <f>2.0/((1/S279-1/R279)+SIGN(S279)*SQRT((1/S279-1/R279)*(1/S279-1/R279) + 4*CW279/((CW279+1)*(CW279+1))*(2*1/S279*1/R279-1/R279*1/R279)))</f>
        <v>0</v>
      </c>
      <c r="R279">
        <f>IF(LEFT(CX279,1)&lt;&gt;"0",IF(LEFT(CX279,1)="1",3.0,CY279),$D$5+$E$5*(DP279*DI279/($K$5*1000))+$F$5*(DP279*DI279/($K$5*1000))*MAX(MIN(CV279,$J$5),$I$5)*MAX(MIN(CV279,$J$5),$I$5)+$G$5*MAX(MIN(CV279,$J$5),$I$5)*(DP279*DI279/($K$5*1000))+$H$5*(DP279*DI279/($K$5*1000))*(DP279*DI279/($K$5*1000)))</f>
        <v>0</v>
      </c>
      <c r="S279">
        <f>J279*(1000-(1000*0.61365*exp(17.502*W279/(240.97+W279))/(DI279+DJ279)+DD279)/2)/(1000*0.61365*exp(17.502*W279/(240.97+W279))/(DI279+DJ279)-DD279)</f>
        <v>0</v>
      </c>
      <c r="T279">
        <f>1/((CW279+1)/(Q279/1.6)+1/(R279/1.37)) + CW279/((CW279+1)/(Q279/1.6) + CW279/(R279/1.37))</f>
        <v>0</v>
      </c>
      <c r="U279">
        <f>(CR279*CU279)</f>
        <v>0</v>
      </c>
      <c r="V279">
        <f>(DK279+(U279+2*0.95*5.67E-8*(((DK279+$B$7)+273)^4-(DK279+273)^4)-44100*J279)/(1.84*29.3*R279+8*0.95*5.67E-8*(DK279+273)^3))</f>
        <v>0</v>
      </c>
      <c r="W279">
        <f>($C$7*DL279+$D$7*DM279+$E$7*V279)</f>
        <v>0</v>
      </c>
      <c r="X279">
        <f>0.61365*exp(17.502*W279/(240.97+W279))</f>
        <v>0</v>
      </c>
      <c r="Y279">
        <f>(Z279/AA279*100)</f>
        <v>0</v>
      </c>
      <c r="Z279">
        <f>DD279*(DI279+DJ279)/1000</f>
        <v>0</v>
      </c>
      <c r="AA279">
        <f>0.61365*exp(17.502*DK279/(240.97+DK279))</f>
        <v>0</v>
      </c>
      <c r="AB279">
        <f>(X279-DD279*(DI279+DJ279)/1000)</f>
        <v>0</v>
      </c>
      <c r="AC279">
        <f>(-J279*44100)</f>
        <v>0</v>
      </c>
      <c r="AD279">
        <f>2*29.3*R279*0.92*(DK279-W279)</f>
        <v>0</v>
      </c>
      <c r="AE279">
        <f>2*0.95*5.67E-8*(((DK279+$B$7)+273)^4-(W279+273)^4)</f>
        <v>0</v>
      </c>
      <c r="AF279">
        <f>U279+AE279+AC279+AD279</f>
        <v>0</v>
      </c>
      <c r="AG279">
        <f>DH279*AU279*(DC279-DB279*(1000-AU279*DE279)/(1000-AU279*DD279))/(100*CV279)</f>
        <v>0</v>
      </c>
      <c r="AH279">
        <f>1000*DH279*AU279*(DD279-DE279)/(100*CV279*(1000-AU279*DD279))</f>
        <v>0</v>
      </c>
      <c r="AI279">
        <f>(AJ279 - AK279 - DI279*1E3/(8.314*(DK279+273.15)) * AM279/DH279 * AL279) * DH279/(100*CV279) * (1000 - DE279)/1000</f>
        <v>0</v>
      </c>
      <c r="AJ279">
        <v>1179.403428923635</v>
      </c>
      <c r="AK279">
        <v>1134.936727272727</v>
      </c>
      <c r="AL279">
        <v>3.276412128034126</v>
      </c>
      <c r="AM279">
        <v>65.05149679079638</v>
      </c>
      <c r="AN279">
        <f>(AP279 - AO279 + DI279*1E3/(8.314*(DK279+273.15)) * AR279/DH279 * AQ279) * DH279/(100*CV279) * 1000/(1000 - AP279)</f>
        <v>0</v>
      </c>
      <c r="AO279">
        <v>16.79398957054007</v>
      </c>
      <c r="AP279">
        <v>23.20099939393939</v>
      </c>
      <c r="AQ279">
        <v>7.411360487819949E-07</v>
      </c>
      <c r="AR279">
        <v>88.7385490388201</v>
      </c>
      <c r="AS279">
        <v>9</v>
      </c>
      <c r="AT279">
        <v>2</v>
      </c>
      <c r="AU279">
        <f>IF(AS279*$H$13&gt;=AW279,1.0,(AW279/(AW279-AS279*$H$13)))</f>
        <v>0</v>
      </c>
      <c r="AV279">
        <f>(AU279-1)*100</f>
        <v>0</v>
      </c>
      <c r="AW279">
        <f>MAX(0,($B$13+$C$13*DP279)/(1+$D$13*DP279)*DI279/(DK279+273)*$E$13)</f>
        <v>0</v>
      </c>
      <c r="AX279" t="s">
        <v>417</v>
      </c>
      <c r="AY279" t="s">
        <v>417</v>
      </c>
      <c r="AZ279">
        <v>0</v>
      </c>
      <c r="BA279">
        <v>0</v>
      </c>
      <c r="BB279">
        <f>1-AZ279/BA279</f>
        <v>0</v>
      </c>
      <c r="BC279">
        <v>0</v>
      </c>
      <c r="BD279" t="s">
        <v>417</v>
      </c>
      <c r="BE279" t="s">
        <v>417</v>
      </c>
      <c r="BF279">
        <v>0</v>
      </c>
      <c r="BG279">
        <v>0</v>
      </c>
      <c r="BH279">
        <f>1-BF279/BG279</f>
        <v>0</v>
      </c>
      <c r="BI279">
        <v>0.5</v>
      </c>
      <c r="BJ279">
        <f>CS279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417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f>$B$11*DQ279+$C$11*DR279+$F$11*EC279*(1-EF279)</f>
        <v>0</v>
      </c>
      <c r="CS279">
        <f>CR279*CT279</f>
        <v>0</v>
      </c>
      <c r="CT279">
        <f>($B$11*$D$9+$C$11*$D$9+$F$11*((EP279+EH279)/MAX(EP279+EH279+EQ279, 0.1)*$I$9+EQ279/MAX(EP279+EH279+EQ279, 0.1)*$J$9))/($B$11+$C$11+$F$11)</f>
        <v>0</v>
      </c>
      <c r="CU279">
        <f>($B$11*$K$9+$C$11*$K$9+$F$11*((EP279+EH279)/MAX(EP279+EH279+EQ279, 0.1)*$P$9+EQ279/MAX(EP279+EH279+EQ279, 0.1)*$Q$9))/($B$11+$C$11+$F$11)</f>
        <v>0</v>
      </c>
      <c r="CV279">
        <v>6</v>
      </c>
      <c r="CW279">
        <v>0.5</v>
      </c>
      <c r="CX279" t="s">
        <v>418</v>
      </c>
      <c r="CY279">
        <v>2</v>
      </c>
      <c r="CZ279" t="b">
        <v>1</v>
      </c>
      <c r="DA279">
        <v>1659118709</v>
      </c>
      <c r="DB279">
        <v>1085.750740740741</v>
      </c>
      <c r="DC279">
        <v>1144.837407407407</v>
      </c>
      <c r="DD279">
        <v>23.21199259259259</v>
      </c>
      <c r="DE279">
        <v>16.77221111111111</v>
      </c>
      <c r="DF279">
        <v>1089.601111111111</v>
      </c>
      <c r="DG279">
        <v>23.29314074074075</v>
      </c>
      <c r="DH279">
        <v>500.0608518518518</v>
      </c>
      <c r="DI279">
        <v>90.68706296296295</v>
      </c>
      <c r="DJ279">
        <v>0.09999044814814814</v>
      </c>
      <c r="DK279">
        <v>27.21153333333334</v>
      </c>
      <c r="DL279">
        <v>27.17401851851852</v>
      </c>
      <c r="DM279">
        <v>999.9000000000001</v>
      </c>
      <c r="DN279">
        <v>0</v>
      </c>
      <c r="DO279">
        <v>0</v>
      </c>
      <c r="DP279">
        <v>10003.5637037037</v>
      </c>
      <c r="DQ279">
        <v>0</v>
      </c>
      <c r="DR279">
        <v>8.367114814814816</v>
      </c>
      <c r="DS279">
        <v>-59.08654074074074</v>
      </c>
      <c r="DT279">
        <v>1111.552962962963</v>
      </c>
      <c r="DU279">
        <v>1164.366666666667</v>
      </c>
      <c r="DV279">
        <v>6.43978925925926</v>
      </c>
      <c r="DW279">
        <v>1144.837407407407</v>
      </c>
      <c r="DX279">
        <v>16.77221111111111</v>
      </c>
      <c r="DY279">
        <v>2.105027777777777</v>
      </c>
      <c r="DZ279">
        <v>1.521021851851852</v>
      </c>
      <c r="EA279">
        <v>18.25726666666667</v>
      </c>
      <c r="EB279">
        <v>13.18112592592593</v>
      </c>
      <c r="EC279">
        <v>2000.007037037037</v>
      </c>
      <c r="ED279">
        <v>0.9800053333333332</v>
      </c>
      <c r="EE279">
        <v>0.01999436666666667</v>
      </c>
      <c r="EF279">
        <v>0</v>
      </c>
      <c r="EG279">
        <v>695.0351851851852</v>
      </c>
      <c r="EH279">
        <v>5.00097</v>
      </c>
      <c r="EI279">
        <v>13913.64814814815</v>
      </c>
      <c r="EJ279">
        <v>16707.67407407407</v>
      </c>
      <c r="EK279">
        <v>38.75</v>
      </c>
      <c r="EL279">
        <v>39.25</v>
      </c>
      <c r="EM279">
        <v>38.65944444444444</v>
      </c>
      <c r="EN279">
        <v>39</v>
      </c>
      <c r="EO279">
        <v>39.368</v>
      </c>
      <c r="EP279">
        <v>1955.117037037037</v>
      </c>
      <c r="EQ279">
        <v>39.89000000000001</v>
      </c>
      <c r="ER279">
        <v>0</v>
      </c>
      <c r="ES279">
        <v>1659118716.8</v>
      </c>
      <c r="ET279">
        <v>0</v>
      </c>
      <c r="EU279">
        <v>694.9955000000001</v>
      </c>
      <c r="EV279">
        <v>-0.2102222241055925</v>
      </c>
      <c r="EW279">
        <v>-18.42051285731023</v>
      </c>
      <c r="EX279">
        <v>13913.53846153846</v>
      </c>
      <c r="EY279">
        <v>15</v>
      </c>
      <c r="EZ279">
        <v>0</v>
      </c>
      <c r="FA279" t="s">
        <v>419</v>
      </c>
      <c r="FB279">
        <v>1658962562</v>
      </c>
      <c r="FC279">
        <v>1658962559</v>
      </c>
      <c r="FD279">
        <v>0</v>
      </c>
      <c r="FE279">
        <v>0.025</v>
      </c>
      <c r="FF279">
        <v>-0.013</v>
      </c>
      <c r="FG279">
        <v>-1.97</v>
      </c>
      <c r="FH279">
        <v>-0.111</v>
      </c>
      <c r="FI279">
        <v>420</v>
      </c>
      <c r="FJ279">
        <v>18</v>
      </c>
      <c r="FK279">
        <v>0.6899999999999999</v>
      </c>
      <c r="FL279">
        <v>0.5</v>
      </c>
      <c r="FM279">
        <v>-59.16189756097561</v>
      </c>
      <c r="FN279">
        <v>2.311791637630686</v>
      </c>
      <c r="FO279">
        <v>0.324109428590666</v>
      </c>
      <c r="FP279">
        <v>0</v>
      </c>
      <c r="FQ279">
        <v>695.0489705882352</v>
      </c>
      <c r="FR279">
        <v>-0.3208708948333285</v>
      </c>
      <c r="FS279">
        <v>0.2417547962045209</v>
      </c>
      <c r="FT279">
        <v>1</v>
      </c>
      <c r="FU279">
        <v>6.445624634146342</v>
      </c>
      <c r="FV279">
        <v>-0.2120891289198735</v>
      </c>
      <c r="FW279">
        <v>0.02725569469228089</v>
      </c>
      <c r="FX279">
        <v>0</v>
      </c>
      <c r="FY279">
        <v>1</v>
      </c>
      <c r="FZ279">
        <v>3</v>
      </c>
      <c r="GA279" t="s">
        <v>426</v>
      </c>
      <c r="GB279">
        <v>2.98303</v>
      </c>
      <c r="GC279">
        <v>2.71571</v>
      </c>
      <c r="GD279">
        <v>0.185456</v>
      </c>
      <c r="GE279">
        <v>0.18923</v>
      </c>
      <c r="GF279">
        <v>0.105261</v>
      </c>
      <c r="GG279">
        <v>0.0823082</v>
      </c>
      <c r="GH279">
        <v>25779.1</v>
      </c>
      <c r="GI279">
        <v>25785.5</v>
      </c>
      <c r="GJ279">
        <v>29413.4</v>
      </c>
      <c r="GK279">
        <v>29411.8</v>
      </c>
      <c r="GL279">
        <v>34854.2</v>
      </c>
      <c r="GM279">
        <v>35887</v>
      </c>
      <c r="GN279">
        <v>41422.5</v>
      </c>
      <c r="GO279">
        <v>41911</v>
      </c>
      <c r="GP279">
        <v>1.9279</v>
      </c>
      <c r="GQ279">
        <v>1.90073</v>
      </c>
      <c r="GR279">
        <v>0.111237</v>
      </c>
      <c r="GS279">
        <v>0</v>
      </c>
      <c r="GT279">
        <v>25.3546</v>
      </c>
      <c r="GU279">
        <v>999.9</v>
      </c>
      <c r="GV279">
        <v>47.6</v>
      </c>
      <c r="GW279">
        <v>31.5</v>
      </c>
      <c r="GX279">
        <v>24.3606</v>
      </c>
      <c r="GY279">
        <v>63.5394</v>
      </c>
      <c r="GZ279">
        <v>34.1667</v>
      </c>
      <c r="HA279">
        <v>1</v>
      </c>
      <c r="HB279">
        <v>-0.0615549</v>
      </c>
      <c r="HC279">
        <v>0.393077</v>
      </c>
      <c r="HD279">
        <v>20.3298</v>
      </c>
      <c r="HE279">
        <v>5.21714</v>
      </c>
      <c r="HF279">
        <v>12.0099</v>
      </c>
      <c r="HG279">
        <v>4.98925</v>
      </c>
      <c r="HH279">
        <v>3.28858</v>
      </c>
      <c r="HI279">
        <v>9999</v>
      </c>
      <c r="HJ279">
        <v>9999</v>
      </c>
      <c r="HK279">
        <v>9999</v>
      </c>
      <c r="HL279">
        <v>174.1</v>
      </c>
      <c r="HM279">
        <v>1.86783</v>
      </c>
      <c r="HN279">
        <v>1.86683</v>
      </c>
      <c r="HO279">
        <v>1.8663</v>
      </c>
      <c r="HP279">
        <v>1.86619</v>
      </c>
      <c r="HQ279">
        <v>1.86804</v>
      </c>
      <c r="HR279">
        <v>1.87048</v>
      </c>
      <c r="HS279">
        <v>1.8692</v>
      </c>
      <c r="HT279">
        <v>1.87058</v>
      </c>
      <c r="HU279">
        <v>0</v>
      </c>
      <c r="HV279">
        <v>0</v>
      </c>
      <c r="HW279">
        <v>0</v>
      </c>
      <c r="HX279">
        <v>0</v>
      </c>
      <c r="HY279" t="s">
        <v>421</v>
      </c>
      <c r="HZ279" t="s">
        <v>422</v>
      </c>
      <c r="IA279" t="s">
        <v>423</v>
      </c>
      <c r="IB279" t="s">
        <v>423</v>
      </c>
      <c r="IC279" t="s">
        <v>423</v>
      </c>
      <c r="ID279" t="s">
        <v>423</v>
      </c>
      <c r="IE279">
        <v>0</v>
      </c>
      <c r="IF279">
        <v>100</v>
      </c>
      <c r="IG279">
        <v>100</v>
      </c>
      <c r="IH279">
        <v>-3.9</v>
      </c>
      <c r="II279">
        <v>-0.08119999999999999</v>
      </c>
      <c r="IJ279">
        <v>-1.577111384215205</v>
      </c>
      <c r="IK279">
        <v>-0.002609718516926934</v>
      </c>
      <c r="IL279">
        <v>7.477057286243006E-07</v>
      </c>
      <c r="IM279">
        <v>-2.446628426827821E-10</v>
      </c>
      <c r="IN279">
        <v>-0.2036813970316619</v>
      </c>
      <c r="IO279">
        <v>-0.007460779758470672</v>
      </c>
      <c r="IP279">
        <v>0.0009378809001863145</v>
      </c>
      <c r="IQ279">
        <v>-1.681860573090938E-05</v>
      </c>
      <c r="IR279">
        <v>18</v>
      </c>
      <c r="IS279">
        <v>2242</v>
      </c>
      <c r="IT279">
        <v>1</v>
      </c>
      <c r="IU279">
        <v>24</v>
      </c>
      <c r="IV279">
        <v>2602.6</v>
      </c>
      <c r="IW279">
        <v>2602.6</v>
      </c>
      <c r="IX279">
        <v>2.38647</v>
      </c>
      <c r="IY279">
        <v>2.20215</v>
      </c>
      <c r="IZ279">
        <v>1.39648</v>
      </c>
      <c r="JA279">
        <v>2.33887</v>
      </c>
      <c r="JB279">
        <v>1.49536</v>
      </c>
      <c r="JC279">
        <v>2.40845</v>
      </c>
      <c r="JD279">
        <v>38.0863</v>
      </c>
      <c r="JE279">
        <v>23.9824</v>
      </c>
      <c r="JF279">
        <v>18</v>
      </c>
      <c r="JG279">
        <v>500.052</v>
      </c>
      <c r="JH279">
        <v>438.891</v>
      </c>
      <c r="JI279">
        <v>25.0001</v>
      </c>
      <c r="JJ279">
        <v>26.554</v>
      </c>
      <c r="JK279">
        <v>30.0004</v>
      </c>
      <c r="JL279">
        <v>26.5096</v>
      </c>
      <c r="JM279">
        <v>26.4479</v>
      </c>
      <c r="JN279">
        <v>47.7981</v>
      </c>
      <c r="JO279">
        <v>30.5507</v>
      </c>
      <c r="JP279">
        <v>52.2027</v>
      </c>
      <c r="JQ279">
        <v>25</v>
      </c>
      <c r="JR279">
        <v>1189.08</v>
      </c>
      <c r="JS279">
        <v>16.8982</v>
      </c>
      <c r="JT279">
        <v>100.572</v>
      </c>
      <c r="JU279">
        <v>100.657</v>
      </c>
    </row>
    <row r="280" spans="1:281">
      <c r="A280">
        <v>264</v>
      </c>
      <c r="B280">
        <v>1659118721.5</v>
      </c>
      <c r="C280">
        <v>6363.400000095367</v>
      </c>
      <c r="D280" t="s">
        <v>953</v>
      </c>
      <c r="E280" t="s">
        <v>954</v>
      </c>
      <c r="F280">
        <v>5</v>
      </c>
      <c r="G280" t="s">
        <v>812</v>
      </c>
      <c r="H280" t="s">
        <v>416</v>
      </c>
      <c r="I280">
        <v>1659118713.714286</v>
      </c>
      <c r="J280">
        <f>(K280)/1000</f>
        <v>0</v>
      </c>
      <c r="K280">
        <f>IF(CZ280, AN280, AH280)</f>
        <v>0</v>
      </c>
      <c r="L280">
        <f>IF(CZ280, AI280, AG280)</f>
        <v>0</v>
      </c>
      <c r="M280">
        <f>DB280 - IF(AU280&gt;1, L280*CV280*100.0/(AW280*DP280), 0)</f>
        <v>0</v>
      </c>
      <c r="N280">
        <f>((T280-J280/2)*M280-L280)/(T280+J280/2)</f>
        <v>0</v>
      </c>
      <c r="O280">
        <f>N280*(DI280+DJ280)/1000.0</f>
        <v>0</v>
      </c>
      <c r="P280">
        <f>(DB280 - IF(AU280&gt;1, L280*CV280*100.0/(AW280*DP280), 0))*(DI280+DJ280)/1000.0</f>
        <v>0</v>
      </c>
      <c r="Q280">
        <f>2.0/((1/S280-1/R280)+SIGN(S280)*SQRT((1/S280-1/R280)*(1/S280-1/R280) + 4*CW280/((CW280+1)*(CW280+1))*(2*1/S280*1/R280-1/R280*1/R280)))</f>
        <v>0</v>
      </c>
      <c r="R280">
        <f>IF(LEFT(CX280,1)&lt;&gt;"0",IF(LEFT(CX280,1)="1",3.0,CY280),$D$5+$E$5*(DP280*DI280/($K$5*1000))+$F$5*(DP280*DI280/($K$5*1000))*MAX(MIN(CV280,$J$5),$I$5)*MAX(MIN(CV280,$J$5),$I$5)+$G$5*MAX(MIN(CV280,$J$5),$I$5)*(DP280*DI280/($K$5*1000))+$H$5*(DP280*DI280/($K$5*1000))*(DP280*DI280/($K$5*1000)))</f>
        <v>0</v>
      </c>
      <c r="S280">
        <f>J280*(1000-(1000*0.61365*exp(17.502*W280/(240.97+W280))/(DI280+DJ280)+DD280)/2)/(1000*0.61365*exp(17.502*W280/(240.97+W280))/(DI280+DJ280)-DD280)</f>
        <v>0</v>
      </c>
      <c r="T280">
        <f>1/((CW280+1)/(Q280/1.6)+1/(R280/1.37)) + CW280/((CW280+1)/(Q280/1.6) + CW280/(R280/1.37))</f>
        <v>0</v>
      </c>
      <c r="U280">
        <f>(CR280*CU280)</f>
        <v>0</v>
      </c>
      <c r="V280">
        <f>(DK280+(U280+2*0.95*5.67E-8*(((DK280+$B$7)+273)^4-(DK280+273)^4)-44100*J280)/(1.84*29.3*R280+8*0.95*5.67E-8*(DK280+273)^3))</f>
        <v>0</v>
      </c>
      <c r="W280">
        <f>($C$7*DL280+$D$7*DM280+$E$7*V280)</f>
        <v>0</v>
      </c>
      <c r="X280">
        <f>0.61365*exp(17.502*W280/(240.97+W280))</f>
        <v>0</v>
      </c>
      <c r="Y280">
        <f>(Z280/AA280*100)</f>
        <v>0</v>
      </c>
      <c r="Z280">
        <f>DD280*(DI280+DJ280)/1000</f>
        <v>0</v>
      </c>
      <c r="AA280">
        <f>0.61365*exp(17.502*DK280/(240.97+DK280))</f>
        <v>0</v>
      </c>
      <c r="AB280">
        <f>(X280-DD280*(DI280+DJ280)/1000)</f>
        <v>0</v>
      </c>
      <c r="AC280">
        <f>(-J280*44100)</f>
        <v>0</v>
      </c>
      <c r="AD280">
        <f>2*29.3*R280*0.92*(DK280-W280)</f>
        <v>0</v>
      </c>
      <c r="AE280">
        <f>2*0.95*5.67E-8*(((DK280+$B$7)+273)^4-(W280+273)^4)</f>
        <v>0</v>
      </c>
      <c r="AF280">
        <f>U280+AE280+AC280+AD280</f>
        <v>0</v>
      </c>
      <c r="AG280">
        <f>DH280*AU280*(DC280-DB280*(1000-AU280*DE280)/(1000-AU280*DD280))/(100*CV280)</f>
        <v>0</v>
      </c>
      <c r="AH280">
        <f>1000*DH280*AU280*(DD280-DE280)/(100*CV280*(1000-AU280*DD280))</f>
        <v>0</v>
      </c>
      <c r="AI280">
        <f>(AJ280 - AK280 - DI280*1E3/(8.314*(DK280+273.15)) * AM280/DH280 * AL280) * DH280/(100*CV280) * (1000 - DE280)/1000</f>
        <v>0</v>
      </c>
      <c r="AJ280">
        <v>1196.383229384234</v>
      </c>
      <c r="AK280">
        <v>1151.71709090909</v>
      </c>
      <c r="AL280">
        <v>3.363787100111046</v>
      </c>
      <c r="AM280">
        <v>65.05149679079638</v>
      </c>
      <c r="AN280">
        <f>(AP280 - AO280 + DI280*1E3/(8.314*(DK280+273.15)) * AR280/DH280 * AQ280) * DH280/(100*CV280) * 1000/(1000 - AP280)</f>
        <v>0</v>
      </c>
      <c r="AO280">
        <v>16.80790117239002</v>
      </c>
      <c r="AP280">
        <v>23.19995454545456</v>
      </c>
      <c r="AQ280">
        <v>9.578324544086677E-06</v>
      </c>
      <c r="AR280">
        <v>88.7385490388201</v>
      </c>
      <c r="AS280">
        <v>9</v>
      </c>
      <c r="AT280">
        <v>2</v>
      </c>
      <c r="AU280">
        <f>IF(AS280*$H$13&gt;=AW280,1.0,(AW280/(AW280-AS280*$H$13)))</f>
        <v>0</v>
      </c>
      <c r="AV280">
        <f>(AU280-1)*100</f>
        <v>0</v>
      </c>
      <c r="AW280">
        <f>MAX(0,($B$13+$C$13*DP280)/(1+$D$13*DP280)*DI280/(DK280+273)*$E$13)</f>
        <v>0</v>
      </c>
      <c r="AX280" t="s">
        <v>417</v>
      </c>
      <c r="AY280" t="s">
        <v>417</v>
      </c>
      <c r="AZ280">
        <v>0</v>
      </c>
      <c r="BA280">
        <v>0</v>
      </c>
      <c r="BB280">
        <f>1-AZ280/BA280</f>
        <v>0</v>
      </c>
      <c r="BC280">
        <v>0</v>
      </c>
      <c r="BD280" t="s">
        <v>417</v>
      </c>
      <c r="BE280" t="s">
        <v>417</v>
      </c>
      <c r="BF280">
        <v>0</v>
      </c>
      <c r="BG280">
        <v>0</v>
      </c>
      <c r="BH280">
        <f>1-BF280/BG280</f>
        <v>0</v>
      </c>
      <c r="BI280">
        <v>0.5</v>
      </c>
      <c r="BJ280">
        <f>CS280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417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f>$B$11*DQ280+$C$11*DR280+$F$11*EC280*(1-EF280)</f>
        <v>0</v>
      </c>
      <c r="CS280">
        <f>CR280*CT280</f>
        <v>0</v>
      </c>
      <c r="CT280">
        <f>($B$11*$D$9+$C$11*$D$9+$F$11*((EP280+EH280)/MAX(EP280+EH280+EQ280, 0.1)*$I$9+EQ280/MAX(EP280+EH280+EQ280, 0.1)*$J$9))/($B$11+$C$11+$F$11)</f>
        <v>0</v>
      </c>
      <c r="CU280">
        <f>($B$11*$K$9+$C$11*$K$9+$F$11*((EP280+EH280)/MAX(EP280+EH280+EQ280, 0.1)*$P$9+EQ280/MAX(EP280+EH280+EQ280, 0.1)*$Q$9))/($B$11+$C$11+$F$11)</f>
        <v>0</v>
      </c>
      <c r="CV280">
        <v>6</v>
      </c>
      <c r="CW280">
        <v>0.5</v>
      </c>
      <c r="CX280" t="s">
        <v>418</v>
      </c>
      <c r="CY280">
        <v>2</v>
      </c>
      <c r="CZ280" t="b">
        <v>1</v>
      </c>
      <c r="DA280">
        <v>1659118713.714286</v>
      </c>
      <c r="DB280">
        <v>1101.212857142857</v>
      </c>
      <c r="DC280">
        <v>1160.190714285714</v>
      </c>
      <c r="DD280">
        <v>23.20453928571428</v>
      </c>
      <c r="DE280">
        <v>16.78815357142857</v>
      </c>
      <c r="DF280">
        <v>1105.091785714286</v>
      </c>
      <c r="DG280">
        <v>23.28576071428571</v>
      </c>
      <c r="DH280">
        <v>500.0586428571429</v>
      </c>
      <c r="DI280">
        <v>90.68686428571429</v>
      </c>
      <c r="DJ280">
        <v>0.1000262714285714</v>
      </c>
      <c r="DK280">
        <v>27.21216071428572</v>
      </c>
      <c r="DL280">
        <v>27.17375357142857</v>
      </c>
      <c r="DM280">
        <v>999.9000000000002</v>
      </c>
      <c r="DN280">
        <v>0</v>
      </c>
      <c r="DO280">
        <v>0</v>
      </c>
      <c r="DP280">
        <v>10000.51285714286</v>
      </c>
      <c r="DQ280">
        <v>0</v>
      </c>
      <c r="DR280">
        <v>8.371259642857144</v>
      </c>
      <c r="DS280">
        <v>-58.97786428571427</v>
      </c>
      <c r="DT280">
        <v>1127.373214285714</v>
      </c>
      <c r="DU280">
        <v>1180.001071428571</v>
      </c>
      <c r="DV280">
        <v>6.416390714285714</v>
      </c>
      <c r="DW280">
        <v>1160.190714285714</v>
      </c>
      <c r="DX280">
        <v>16.78815357142857</v>
      </c>
      <c r="DY280">
        <v>2.104347142857143</v>
      </c>
      <c r="DZ280">
        <v>1.522465</v>
      </c>
      <c r="EA280">
        <v>18.25212857142857</v>
      </c>
      <c r="EB280">
        <v>13.19565357142857</v>
      </c>
      <c r="EC280">
        <v>2000.002142857143</v>
      </c>
      <c r="ED280">
        <v>0.980005214285714</v>
      </c>
      <c r="EE280">
        <v>0.01999448571428572</v>
      </c>
      <c r="EF280">
        <v>0</v>
      </c>
      <c r="EG280">
        <v>694.9989642857142</v>
      </c>
      <c r="EH280">
        <v>5.00097</v>
      </c>
      <c r="EI280">
        <v>13912.00357142857</v>
      </c>
      <c r="EJ280">
        <v>16707.63214285714</v>
      </c>
      <c r="EK280">
        <v>38.75</v>
      </c>
      <c r="EL280">
        <v>39.25</v>
      </c>
      <c r="EM280">
        <v>38.65378571428572</v>
      </c>
      <c r="EN280">
        <v>39.00442857142856</v>
      </c>
      <c r="EO280">
        <v>39.3705</v>
      </c>
      <c r="EP280">
        <v>1955.112142857142</v>
      </c>
      <c r="EQ280">
        <v>39.89000000000001</v>
      </c>
      <c r="ER280">
        <v>0</v>
      </c>
      <c r="ES280">
        <v>1659118721.6</v>
      </c>
      <c r="ET280">
        <v>0</v>
      </c>
      <c r="EU280">
        <v>694.974230769231</v>
      </c>
      <c r="EV280">
        <v>-0.5417435886079303</v>
      </c>
      <c r="EW280">
        <v>-19.79145300352366</v>
      </c>
      <c r="EX280">
        <v>13911.84230769231</v>
      </c>
      <c r="EY280">
        <v>15</v>
      </c>
      <c r="EZ280">
        <v>0</v>
      </c>
      <c r="FA280" t="s">
        <v>419</v>
      </c>
      <c r="FB280">
        <v>1658962562</v>
      </c>
      <c r="FC280">
        <v>1658962559</v>
      </c>
      <c r="FD280">
        <v>0</v>
      </c>
      <c r="FE280">
        <v>0.025</v>
      </c>
      <c r="FF280">
        <v>-0.013</v>
      </c>
      <c r="FG280">
        <v>-1.97</v>
      </c>
      <c r="FH280">
        <v>-0.111</v>
      </c>
      <c r="FI280">
        <v>420</v>
      </c>
      <c r="FJ280">
        <v>18</v>
      </c>
      <c r="FK280">
        <v>0.6899999999999999</v>
      </c>
      <c r="FL280">
        <v>0.5</v>
      </c>
      <c r="FM280">
        <v>-59.09342250000001</v>
      </c>
      <c r="FN280">
        <v>2.008963227016744</v>
      </c>
      <c r="FO280">
        <v>0.3263715325265821</v>
      </c>
      <c r="FP280">
        <v>0</v>
      </c>
      <c r="FQ280">
        <v>694.9895294117647</v>
      </c>
      <c r="FR280">
        <v>-0.4046142110917147</v>
      </c>
      <c r="FS280">
        <v>0.2479544829309117</v>
      </c>
      <c r="FT280">
        <v>1</v>
      </c>
      <c r="FU280">
        <v>6.430562500000001</v>
      </c>
      <c r="FV280">
        <v>-0.3163249530956931</v>
      </c>
      <c r="FW280">
        <v>0.03341297882185896</v>
      </c>
      <c r="FX280">
        <v>0</v>
      </c>
      <c r="FY280">
        <v>1</v>
      </c>
      <c r="FZ280">
        <v>3</v>
      </c>
      <c r="GA280" t="s">
        <v>426</v>
      </c>
      <c r="GB280">
        <v>2.98311</v>
      </c>
      <c r="GC280">
        <v>2.71556</v>
      </c>
      <c r="GD280">
        <v>0.187172</v>
      </c>
      <c r="GE280">
        <v>0.190928</v>
      </c>
      <c r="GF280">
        <v>0.105249</v>
      </c>
      <c r="GG280">
        <v>0.0822671</v>
      </c>
      <c r="GH280">
        <v>25725</v>
      </c>
      <c r="GI280">
        <v>25731.2</v>
      </c>
      <c r="GJ280">
        <v>29413.6</v>
      </c>
      <c r="GK280">
        <v>29411.5</v>
      </c>
      <c r="GL280">
        <v>34854.6</v>
      </c>
      <c r="GM280">
        <v>35888.4</v>
      </c>
      <c r="GN280">
        <v>41422.4</v>
      </c>
      <c r="GO280">
        <v>41910.6</v>
      </c>
      <c r="GP280">
        <v>1.9282</v>
      </c>
      <c r="GQ280">
        <v>1.90055</v>
      </c>
      <c r="GR280">
        <v>0.110883</v>
      </c>
      <c r="GS280">
        <v>0</v>
      </c>
      <c r="GT280">
        <v>25.3546</v>
      </c>
      <c r="GU280">
        <v>999.9</v>
      </c>
      <c r="GV280">
        <v>47.6</v>
      </c>
      <c r="GW280">
        <v>31.5</v>
      </c>
      <c r="GX280">
        <v>24.3643</v>
      </c>
      <c r="GY280">
        <v>63.7294</v>
      </c>
      <c r="GZ280">
        <v>34.1186</v>
      </c>
      <c r="HA280">
        <v>1</v>
      </c>
      <c r="HB280">
        <v>-0.0613719</v>
      </c>
      <c r="HC280">
        <v>0.392919</v>
      </c>
      <c r="HD280">
        <v>20.33</v>
      </c>
      <c r="HE280">
        <v>5.21639</v>
      </c>
      <c r="HF280">
        <v>12.0099</v>
      </c>
      <c r="HG280">
        <v>4.98905</v>
      </c>
      <c r="HH280">
        <v>3.2885</v>
      </c>
      <c r="HI280">
        <v>9999</v>
      </c>
      <c r="HJ280">
        <v>9999</v>
      </c>
      <c r="HK280">
        <v>9999</v>
      </c>
      <c r="HL280">
        <v>174.1</v>
      </c>
      <c r="HM280">
        <v>1.86783</v>
      </c>
      <c r="HN280">
        <v>1.86679</v>
      </c>
      <c r="HO280">
        <v>1.8663</v>
      </c>
      <c r="HP280">
        <v>1.86619</v>
      </c>
      <c r="HQ280">
        <v>1.86803</v>
      </c>
      <c r="HR280">
        <v>1.8705</v>
      </c>
      <c r="HS280">
        <v>1.86919</v>
      </c>
      <c r="HT280">
        <v>1.87057</v>
      </c>
      <c r="HU280">
        <v>0</v>
      </c>
      <c r="HV280">
        <v>0</v>
      </c>
      <c r="HW280">
        <v>0</v>
      </c>
      <c r="HX280">
        <v>0</v>
      </c>
      <c r="HY280" t="s">
        <v>421</v>
      </c>
      <c r="HZ280" t="s">
        <v>422</v>
      </c>
      <c r="IA280" t="s">
        <v>423</v>
      </c>
      <c r="IB280" t="s">
        <v>423</v>
      </c>
      <c r="IC280" t="s">
        <v>423</v>
      </c>
      <c r="ID280" t="s">
        <v>423</v>
      </c>
      <c r="IE280">
        <v>0</v>
      </c>
      <c r="IF280">
        <v>100</v>
      </c>
      <c r="IG280">
        <v>100</v>
      </c>
      <c r="IH280">
        <v>-3.92</v>
      </c>
      <c r="II280">
        <v>-0.0813</v>
      </c>
      <c r="IJ280">
        <v>-1.577111384215205</v>
      </c>
      <c r="IK280">
        <v>-0.002609718516926934</v>
      </c>
      <c r="IL280">
        <v>7.477057286243006E-07</v>
      </c>
      <c r="IM280">
        <v>-2.446628426827821E-10</v>
      </c>
      <c r="IN280">
        <v>-0.2036813970316619</v>
      </c>
      <c r="IO280">
        <v>-0.007460779758470672</v>
      </c>
      <c r="IP280">
        <v>0.0009378809001863145</v>
      </c>
      <c r="IQ280">
        <v>-1.681860573090938E-05</v>
      </c>
      <c r="IR280">
        <v>18</v>
      </c>
      <c r="IS280">
        <v>2242</v>
      </c>
      <c r="IT280">
        <v>1</v>
      </c>
      <c r="IU280">
        <v>24</v>
      </c>
      <c r="IV280">
        <v>2602.7</v>
      </c>
      <c r="IW280">
        <v>2602.7</v>
      </c>
      <c r="IX280">
        <v>2.41211</v>
      </c>
      <c r="IY280">
        <v>2.19849</v>
      </c>
      <c r="IZ280">
        <v>1.39648</v>
      </c>
      <c r="JA280">
        <v>2.33765</v>
      </c>
      <c r="JB280">
        <v>1.49536</v>
      </c>
      <c r="JC280">
        <v>2.40723</v>
      </c>
      <c r="JD280">
        <v>38.1106</v>
      </c>
      <c r="JE280">
        <v>23.9824</v>
      </c>
      <c r="JF280">
        <v>18</v>
      </c>
      <c r="JG280">
        <v>500.25</v>
      </c>
      <c r="JH280">
        <v>438.802</v>
      </c>
      <c r="JI280">
        <v>25</v>
      </c>
      <c r="JJ280">
        <v>26.5563</v>
      </c>
      <c r="JK280">
        <v>30.0002</v>
      </c>
      <c r="JL280">
        <v>26.5104</v>
      </c>
      <c r="JM280">
        <v>26.4501</v>
      </c>
      <c r="JN280">
        <v>48.295</v>
      </c>
      <c r="JO280">
        <v>30.2655</v>
      </c>
      <c r="JP280">
        <v>52.2027</v>
      </c>
      <c r="JQ280">
        <v>25</v>
      </c>
      <c r="JR280">
        <v>1202.43</v>
      </c>
      <c r="JS280">
        <v>16.9278</v>
      </c>
      <c r="JT280">
        <v>100.572</v>
      </c>
      <c r="JU280">
        <v>100.656</v>
      </c>
    </row>
    <row r="281" spans="1:281">
      <c r="A281">
        <v>265</v>
      </c>
      <c r="B281">
        <v>1659118726.5</v>
      </c>
      <c r="C281">
        <v>6368.400000095367</v>
      </c>
      <c r="D281" t="s">
        <v>955</v>
      </c>
      <c r="E281" t="s">
        <v>956</v>
      </c>
      <c r="F281">
        <v>5</v>
      </c>
      <c r="G281" t="s">
        <v>812</v>
      </c>
      <c r="H281" t="s">
        <v>416</v>
      </c>
      <c r="I281">
        <v>1659118719</v>
      </c>
      <c r="J281">
        <f>(K281)/1000</f>
        <v>0</v>
      </c>
      <c r="K281">
        <f>IF(CZ281, AN281, AH281)</f>
        <v>0</v>
      </c>
      <c r="L281">
        <f>IF(CZ281, AI281, AG281)</f>
        <v>0</v>
      </c>
      <c r="M281">
        <f>DB281 - IF(AU281&gt;1, L281*CV281*100.0/(AW281*DP281), 0)</f>
        <v>0</v>
      </c>
      <c r="N281">
        <f>((T281-J281/2)*M281-L281)/(T281+J281/2)</f>
        <v>0</v>
      </c>
      <c r="O281">
        <f>N281*(DI281+DJ281)/1000.0</f>
        <v>0</v>
      </c>
      <c r="P281">
        <f>(DB281 - IF(AU281&gt;1, L281*CV281*100.0/(AW281*DP281), 0))*(DI281+DJ281)/1000.0</f>
        <v>0</v>
      </c>
      <c r="Q281">
        <f>2.0/((1/S281-1/R281)+SIGN(S281)*SQRT((1/S281-1/R281)*(1/S281-1/R281) + 4*CW281/((CW281+1)*(CW281+1))*(2*1/S281*1/R281-1/R281*1/R281)))</f>
        <v>0</v>
      </c>
      <c r="R281">
        <f>IF(LEFT(CX281,1)&lt;&gt;"0",IF(LEFT(CX281,1)="1",3.0,CY281),$D$5+$E$5*(DP281*DI281/($K$5*1000))+$F$5*(DP281*DI281/($K$5*1000))*MAX(MIN(CV281,$J$5),$I$5)*MAX(MIN(CV281,$J$5),$I$5)+$G$5*MAX(MIN(CV281,$J$5),$I$5)*(DP281*DI281/($K$5*1000))+$H$5*(DP281*DI281/($K$5*1000))*(DP281*DI281/($K$5*1000)))</f>
        <v>0</v>
      </c>
      <c r="S281">
        <f>J281*(1000-(1000*0.61365*exp(17.502*W281/(240.97+W281))/(DI281+DJ281)+DD281)/2)/(1000*0.61365*exp(17.502*W281/(240.97+W281))/(DI281+DJ281)-DD281)</f>
        <v>0</v>
      </c>
      <c r="T281">
        <f>1/((CW281+1)/(Q281/1.6)+1/(R281/1.37)) + CW281/((CW281+1)/(Q281/1.6) + CW281/(R281/1.37))</f>
        <v>0</v>
      </c>
      <c r="U281">
        <f>(CR281*CU281)</f>
        <v>0</v>
      </c>
      <c r="V281">
        <f>(DK281+(U281+2*0.95*5.67E-8*(((DK281+$B$7)+273)^4-(DK281+273)^4)-44100*J281)/(1.84*29.3*R281+8*0.95*5.67E-8*(DK281+273)^3))</f>
        <v>0</v>
      </c>
      <c r="W281">
        <f>($C$7*DL281+$D$7*DM281+$E$7*V281)</f>
        <v>0</v>
      </c>
      <c r="X281">
        <f>0.61365*exp(17.502*W281/(240.97+W281))</f>
        <v>0</v>
      </c>
      <c r="Y281">
        <f>(Z281/AA281*100)</f>
        <v>0</v>
      </c>
      <c r="Z281">
        <f>DD281*(DI281+DJ281)/1000</f>
        <v>0</v>
      </c>
      <c r="AA281">
        <f>0.61365*exp(17.502*DK281/(240.97+DK281))</f>
        <v>0</v>
      </c>
      <c r="AB281">
        <f>(X281-DD281*(DI281+DJ281)/1000)</f>
        <v>0</v>
      </c>
      <c r="AC281">
        <f>(-J281*44100)</f>
        <v>0</v>
      </c>
      <c r="AD281">
        <f>2*29.3*R281*0.92*(DK281-W281)</f>
        <v>0</v>
      </c>
      <c r="AE281">
        <f>2*0.95*5.67E-8*(((DK281+$B$7)+273)^4-(W281+273)^4)</f>
        <v>0</v>
      </c>
      <c r="AF281">
        <f>U281+AE281+AC281+AD281</f>
        <v>0</v>
      </c>
      <c r="AG281">
        <f>DH281*AU281*(DC281-DB281*(1000-AU281*DE281)/(1000-AU281*DD281))/(100*CV281)</f>
        <v>0</v>
      </c>
      <c r="AH281">
        <f>1000*DH281*AU281*(DD281-DE281)/(100*CV281*(1000-AU281*DD281))</f>
        <v>0</v>
      </c>
      <c r="AI281">
        <f>(AJ281 - AK281 - DI281*1E3/(8.314*(DK281+273.15)) * AM281/DH281 * AL281) * DH281/(100*CV281) * (1000 - DE281)/1000</f>
        <v>0</v>
      </c>
      <c r="AJ281">
        <v>1213.11519780203</v>
      </c>
      <c r="AK281">
        <v>1168.577515151515</v>
      </c>
      <c r="AL281">
        <v>3.38558127140265</v>
      </c>
      <c r="AM281">
        <v>65.05149679079638</v>
      </c>
      <c r="AN281">
        <f>(AP281 - AO281 + DI281*1E3/(8.314*(DK281+273.15)) * AR281/DH281 * AQ281) * DH281/(100*CV281) * 1000/(1000 - AP281)</f>
        <v>0</v>
      </c>
      <c r="AO281">
        <v>16.82217756737283</v>
      </c>
      <c r="AP281">
        <v>23.18301212121211</v>
      </c>
      <c r="AQ281">
        <v>-0.0001285299749915043</v>
      </c>
      <c r="AR281">
        <v>88.7385490388201</v>
      </c>
      <c r="AS281">
        <v>9</v>
      </c>
      <c r="AT281">
        <v>2</v>
      </c>
      <c r="AU281">
        <f>IF(AS281*$H$13&gt;=AW281,1.0,(AW281/(AW281-AS281*$H$13)))</f>
        <v>0</v>
      </c>
      <c r="AV281">
        <f>(AU281-1)*100</f>
        <v>0</v>
      </c>
      <c r="AW281">
        <f>MAX(0,($B$13+$C$13*DP281)/(1+$D$13*DP281)*DI281/(DK281+273)*$E$13)</f>
        <v>0</v>
      </c>
      <c r="AX281" t="s">
        <v>417</v>
      </c>
      <c r="AY281" t="s">
        <v>417</v>
      </c>
      <c r="AZ281">
        <v>0</v>
      </c>
      <c r="BA281">
        <v>0</v>
      </c>
      <c r="BB281">
        <f>1-AZ281/BA281</f>
        <v>0</v>
      </c>
      <c r="BC281">
        <v>0</v>
      </c>
      <c r="BD281" t="s">
        <v>417</v>
      </c>
      <c r="BE281" t="s">
        <v>417</v>
      </c>
      <c r="BF281">
        <v>0</v>
      </c>
      <c r="BG281">
        <v>0</v>
      </c>
      <c r="BH281">
        <f>1-BF281/BG281</f>
        <v>0</v>
      </c>
      <c r="BI281">
        <v>0.5</v>
      </c>
      <c r="BJ281">
        <f>CS281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417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f>$B$11*DQ281+$C$11*DR281+$F$11*EC281*(1-EF281)</f>
        <v>0</v>
      </c>
      <c r="CS281">
        <f>CR281*CT281</f>
        <v>0</v>
      </c>
      <c r="CT281">
        <f>($B$11*$D$9+$C$11*$D$9+$F$11*((EP281+EH281)/MAX(EP281+EH281+EQ281, 0.1)*$I$9+EQ281/MAX(EP281+EH281+EQ281, 0.1)*$J$9))/($B$11+$C$11+$F$11)</f>
        <v>0</v>
      </c>
      <c r="CU281">
        <f>($B$11*$K$9+$C$11*$K$9+$F$11*((EP281+EH281)/MAX(EP281+EH281+EQ281, 0.1)*$P$9+EQ281/MAX(EP281+EH281+EQ281, 0.1)*$Q$9))/($B$11+$C$11+$F$11)</f>
        <v>0</v>
      </c>
      <c r="CV281">
        <v>6</v>
      </c>
      <c r="CW281">
        <v>0.5</v>
      </c>
      <c r="CX281" t="s">
        <v>418</v>
      </c>
      <c r="CY281">
        <v>2</v>
      </c>
      <c r="CZ281" t="b">
        <v>1</v>
      </c>
      <c r="DA281">
        <v>1659118719</v>
      </c>
      <c r="DB281">
        <v>1118.506666666666</v>
      </c>
      <c r="DC281">
        <v>1177.467037037037</v>
      </c>
      <c r="DD281">
        <v>23.19744444444445</v>
      </c>
      <c r="DE281">
        <v>16.81089259259259</v>
      </c>
      <c r="DF281">
        <v>1122.418148148148</v>
      </c>
      <c r="DG281">
        <v>23.27872222222222</v>
      </c>
      <c r="DH281">
        <v>500.057037037037</v>
      </c>
      <c r="DI281">
        <v>90.68599629629631</v>
      </c>
      <c r="DJ281">
        <v>0.09997833333333334</v>
      </c>
      <c r="DK281">
        <v>27.21278888888889</v>
      </c>
      <c r="DL281">
        <v>27.17376296296296</v>
      </c>
      <c r="DM281">
        <v>999.9000000000001</v>
      </c>
      <c r="DN281">
        <v>0</v>
      </c>
      <c r="DO281">
        <v>0</v>
      </c>
      <c r="DP281">
        <v>9999.628888888888</v>
      </c>
      <c r="DQ281">
        <v>0</v>
      </c>
      <c r="DR281">
        <v>8.370811851851853</v>
      </c>
      <c r="DS281">
        <v>-58.95985555555555</v>
      </c>
      <c r="DT281">
        <v>1145.07</v>
      </c>
      <c r="DU281">
        <v>1197.60037037037</v>
      </c>
      <c r="DV281">
        <v>6.386547407407408</v>
      </c>
      <c r="DW281">
        <v>1177.467037037037</v>
      </c>
      <c r="DX281">
        <v>16.81089259259259</v>
      </c>
      <c r="DY281">
        <v>2.103683703703704</v>
      </c>
      <c r="DZ281">
        <v>1.524513333333333</v>
      </c>
      <c r="EA281">
        <v>18.2471037037037</v>
      </c>
      <c r="EB281">
        <v>13.21625555555555</v>
      </c>
      <c r="EC281">
        <v>1999.99037037037</v>
      </c>
      <c r="ED281">
        <v>0.9800051111111109</v>
      </c>
      <c r="EE281">
        <v>0.01999458888888889</v>
      </c>
      <c r="EF281">
        <v>0</v>
      </c>
      <c r="EG281">
        <v>694.9182962962963</v>
      </c>
      <c r="EH281">
        <v>5.00097</v>
      </c>
      <c r="EI281">
        <v>13910.01481481482</v>
      </c>
      <c r="EJ281">
        <v>16707.52962962963</v>
      </c>
      <c r="EK281">
        <v>38.75</v>
      </c>
      <c r="EL281">
        <v>39.25</v>
      </c>
      <c r="EM281">
        <v>38.64337037037036</v>
      </c>
      <c r="EN281">
        <v>39.00918518518519</v>
      </c>
      <c r="EO281">
        <v>39.37033333333333</v>
      </c>
      <c r="EP281">
        <v>1955.10037037037</v>
      </c>
      <c r="EQ281">
        <v>39.89000000000001</v>
      </c>
      <c r="ER281">
        <v>0</v>
      </c>
      <c r="ES281">
        <v>1659118726.4</v>
      </c>
      <c r="ET281">
        <v>0</v>
      </c>
      <c r="EU281">
        <v>694.8773846153846</v>
      </c>
      <c r="EV281">
        <v>-0.8998290609760878</v>
      </c>
      <c r="EW281">
        <v>-21.85982905283685</v>
      </c>
      <c r="EX281">
        <v>13910.20769230769</v>
      </c>
      <c r="EY281">
        <v>15</v>
      </c>
      <c r="EZ281">
        <v>0</v>
      </c>
      <c r="FA281" t="s">
        <v>419</v>
      </c>
      <c r="FB281">
        <v>1658962562</v>
      </c>
      <c r="FC281">
        <v>1658962559</v>
      </c>
      <c r="FD281">
        <v>0</v>
      </c>
      <c r="FE281">
        <v>0.025</v>
      </c>
      <c r="FF281">
        <v>-0.013</v>
      </c>
      <c r="FG281">
        <v>-1.97</v>
      </c>
      <c r="FH281">
        <v>-0.111</v>
      </c>
      <c r="FI281">
        <v>420</v>
      </c>
      <c r="FJ281">
        <v>18</v>
      </c>
      <c r="FK281">
        <v>0.6899999999999999</v>
      </c>
      <c r="FL281">
        <v>0.5</v>
      </c>
      <c r="FM281">
        <v>-59.0154225</v>
      </c>
      <c r="FN281">
        <v>-0.2185384615383595</v>
      </c>
      <c r="FO281">
        <v>0.2579606544489876</v>
      </c>
      <c r="FP281">
        <v>1</v>
      </c>
      <c r="FQ281">
        <v>694.935705882353</v>
      </c>
      <c r="FR281">
        <v>-0.794316270160727</v>
      </c>
      <c r="FS281">
        <v>0.2852835049572451</v>
      </c>
      <c r="FT281">
        <v>1</v>
      </c>
      <c r="FU281">
        <v>6.40650875</v>
      </c>
      <c r="FV281">
        <v>-0.3254243527204591</v>
      </c>
      <c r="FW281">
        <v>0.03353053810987085</v>
      </c>
      <c r="FX281">
        <v>0</v>
      </c>
      <c r="FY281">
        <v>2</v>
      </c>
      <c r="FZ281">
        <v>3</v>
      </c>
      <c r="GA281" t="s">
        <v>431</v>
      </c>
      <c r="GB281">
        <v>2.98303</v>
      </c>
      <c r="GC281">
        <v>2.71552</v>
      </c>
      <c r="GD281">
        <v>0.188892</v>
      </c>
      <c r="GE281">
        <v>0.192601</v>
      </c>
      <c r="GF281">
        <v>0.105201</v>
      </c>
      <c r="GG281">
        <v>0.08238330000000001</v>
      </c>
      <c r="GH281">
        <v>25671.1</v>
      </c>
      <c r="GI281">
        <v>25678.2</v>
      </c>
      <c r="GJ281">
        <v>29414.2</v>
      </c>
      <c r="GK281">
        <v>29411.7</v>
      </c>
      <c r="GL281">
        <v>34857.4</v>
      </c>
      <c r="GM281">
        <v>35883.9</v>
      </c>
      <c r="GN281">
        <v>41423.4</v>
      </c>
      <c r="GO281">
        <v>41910.6</v>
      </c>
      <c r="GP281">
        <v>1.928</v>
      </c>
      <c r="GQ281">
        <v>1.90105</v>
      </c>
      <c r="GR281">
        <v>0.111554</v>
      </c>
      <c r="GS281">
        <v>0</v>
      </c>
      <c r="GT281">
        <v>25.3546</v>
      </c>
      <c r="GU281">
        <v>999.9</v>
      </c>
      <c r="GV281">
        <v>47.5</v>
      </c>
      <c r="GW281">
        <v>31.5</v>
      </c>
      <c r="GX281">
        <v>24.3127</v>
      </c>
      <c r="GY281">
        <v>63.4094</v>
      </c>
      <c r="GZ281">
        <v>34.359</v>
      </c>
      <c r="HA281">
        <v>1</v>
      </c>
      <c r="HB281">
        <v>-0.0613364</v>
      </c>
      <c r="HC281">
        <v>0.392865</v>
      </c>
      <c r="HD281">
        <v>20.33</v>
      </c>
      <c r="HE281">
        <v>5.21609</v>
      </c>
      <c r="HF281">
        <v>12.0099</v>
      </c>
      <c r="HG281">
        <v>4.989</v>
      </c>
      <c r="HH281">
        <v>3.28845</v>
      </c>
      <c r="HI281">
        <v>9999</v>
      </c>
      <c r="HJ281">
        <v>9999</v>
      </c>
      <c r="HK281">
        <v>9999</v>
      </c>
      <c r="HL281">
        <v>174.1</v>
      </c>
      <c r="HM281">
        <v>1.86783</v>
      </c>
      <c r="HN281">
        <v>1.86683</v>
      </c>
      <c r="HO281">
        <v>1.8663</v>
      </c>
      <c r="HP281">
        <v>1.86618</v>
      </c>
      <c r="HQ281">
        <v>1.86806</v>
      </c>
      <c r="HR281">
        <v>1.87051</v>
      </c>
      <c r="HS281">
        <v>1.8692</v>
      </c>
      <c r="HT281">
        <v>1.87057</v>
      </c>
      <c r="HU281">
        <v>0</v>
      </c>
      <c r="HV281">
        <v>0</v>
      </c>
      <c r="HW281">
        <v>0</v>
      </c>
      <c r="HX281">
        <v>0</v>
      </c>
      <c r="HY281" t="s">
        <v>421</v>
      </c>
      <c r="HZ281" t="s">
        <v>422</v>
      </c>
      <c r="IA281" t="s">
        <v>423</v>
      </c>
      <c r="IB281" t="s">
        <v>423</v>
      </c>
      <c r="IC281" t="s">
        <v>423</v>
      </c>
      <c r="ID281" t="s">
        <v>423</v>
      </c>
      <c r="IE281">
        <v>0</v>
      </c>
      <c r="IF281">
        <v>100</v>
      </c>
      <c r="IG281">
        <v>100</v>
      </c>
      <c r="IH281">
        <v>-3.95</v>
      </c>
      <c r="II281">
        <v>-0.0814</v>
      </c>
      <c r="IJ281">
        <v>-1.577111384215205</v>
      </c>
      <c r="IK281">
        <v>-0.002609718516926934</v>
      </c>
      <c r="IL281">
        <v>7.477057286243006E-07</v>
      </c>
      <c r="IM281">
        <v>-2.446628426827821E-10</v>
      </c>
      <c r="IN281">
        <v>-0.2036813970316619</v>
      </c>
      <c r="IO281">
        <v>-0.007460779758470672</v>
      </c>
      <c r="IP281">
        <v>0.0009378809001863145</v>
      </c>
      <c r="IQ281">
        <v>-1.681860573090938E-05</v>
      </c>
      <c r="IR281">
        <v>18</v>
      </c>
      <c r="IS281">
        <v>2242</v>
      </c>
      <c r="IT281">
        <v>1</v>
      </c>
      <c r="IU281">
        <v>24</v>
      </c>
      <c r="IV281">
        <v>2602.7</v>
      </c>
      <c r="IW281">
        <v>2602.8</v>
      </c>
      <c r="IX281">
        <v>2.44019</v>
      </c>
      <c r="IY281">
        <v>2.19727</v>
      </c>
      <c r="IZ281">
        <v>1.39648</v>
      </c>
      <c r="JA281">
        <v>2.33765</v>
      </c>
      <c r="JB281">
        <v>1.49536</v>
      </c>
      <c r="JC281">
        <v>2.39624</v>
      </c>
      <c r="JD281">
        <v>38.1106</v>
      </c>
      <c r="JE281">
        <v>23.9737</v>
      </c>
      <c r="JF281">
        <v>18</v>
      </c>
      <c r="JG281">
        <v>500.139</v>
      </c>
      <c r="JH281">
        <v>439.109</v>
      </c>
      <c r="JI281">
        <v>25</v>
      </c>
      <c r="JJ281">
        <v>26.5572</v>
      </c>
      <c r="JK281">
        <v>30.0002</v>
      </c>
      <c r="JL281">
        <v>26.5124</v>
      </c>
      <c r="JM281">
        <v>26.4508</v>
      </c>
      <c r="JN281">
        <v>48.8736</v>
      </c>
      <c r="JO281">
        <v>29.9717</v>
      </c>
      <c r="JP281">
        <v>51.8219</v>
      </c>
      <c r="JQ281">
        <v>25</v>
      </c>
      <c r="JR281">
        <v>1222.47</v>
      </c>
      <c r="JS281">
        <v>16.9576</v>
      </c>
      <c r="JT281">
        <v>100.574</v>
      </c>
      <c r="JU281">
        <v>100.657</v>
      </c>
    </row>
    <row r="282" spans="1:281">
      <c r="A282">
        <v>266</v>
      </c>
      <c r="B282">
        <v>1659118731.5</v>
      </c>
      <c r="C282">
        <v>6373.400000095367</v>
      </c>
      <c r="D282" t="s">
        <v>957</v>
      </c>
      <c r="E282" t="s">
        <v>958</v>
      </c>
      <c r="F282">
        <v>5</v>
      </c>
      <c r="G282" t="s">
        <v>812</v>
      </c>
      <c r="H282" t="s">
        <v>416</v>
      </c>
      <c r="I282">
        <v>1659118723.714286</v>
      </c>
      <c r="J282">
        <f>(K282)/1000</f>
        <v>0</v>
      </c>
      <c r="K282">
        <f>IF(CZ282, AN282, AH282)</f>
        <v>0</v>
      </c>
      <c r="L282">
        <f>IF(CZ282, AI282, AG282)</f>
        <v>0</v>
      </c>
      <c r="M282">
        <f>DB282 - IF(AU282&gt;1, L282*CV282*100.0/(AW282*DP282), 0)</f>
        <v>0</v>
      </c>
      <c r="N282">
        <f>((T282-J282/2)*M282-L282)/(T282+J282/2)</f>
        <v>0</v>
      </c>
      <c r="O282">
        <f>N282*(DI282+DJ282)/1000.0</f>
        <v>0</v>
      </c>
      <c r="P282">
        <f>(DB282 - IF(AU282&gt;1, L282*CV282*100.0/(AW282*DP282), 0))*(DI282+DJ282)/1000.0</f>
        <v>0</v>
      </c>
      <c r="Q282">
        <f>2.0/((1/S282-1/R282)+SIGN(S282)*SQRT((1/S282-1/R282)*(1/S282-1/R282) + 4*CW282/((CW282+1)*(CW282+1))*(2*1/S282*1/R282-1/R282*1/R282)))</f>
        <v>0</v>
      </c>
      <c r="R282">
        <f>IF(LEFT(CX282,1)&lt;&gt;"0",IF(LEFT(CX282,1)="1",3.0,CY282),$D$5+$E$5*(DP282*DI282/($K$5*1000))+$F$5*(DP282*DI282/($K$5*1000))*MAX(MIN(CV282,$J$5),$I$5)*MAX(MIN(CV282,$J$5),$I$5)+$G$5*MAX(MIN(CV282,$J$5),$I$5)*(DP282*DI282/($K$5*1000))+$H$5*(DP282*DI282/($K$5*1000))*(DP282*DI282/($K$5*1000)))</f>
        <v>0</v>
      </c>
      <c r="S282">
        <f>J282*(1000-(1000*0.61365*exp(17.502*W282/(240.97+W282))/(DI282+DJ282)+DD282)/2)/(1000*0.61365*exp(17.502*W282/(240.97+W282))/(DI282+DJ282)-DD282)</f>
        <v>0</v>
      </c>
      <c r="T282">
        <f>1/((CW282+1)/(Q282/1.6)+1/(R282/1.37)) + CW282/((CW282+1)/(Q282/1.6) + CW282/(R282/1.37))</f>
        <v>0</v>
      </c>
      <c r="U282">
        <f>(CR282*CU282)</f>
        <v>0</v>
      </c>
      <c r="V282">
        <f>(DK282+(U282+2*0.95*5.67E-8*(((DK282+$B$7)+273)^4-(DK282+273)^4)-44100*J282)/(1.84*29.3*R282+8*0.95*5.67E-8*(DK282+273)^3))</f>
        <v>0</v>
      </c>
      <c r="W282">
        <f>($C$7*DL282+$D$7*DM282+$E$7*V282)</f>
        <v>0</v>
      </c>
      <c r="X282">
        <f>0.61365*exp(17.502*W282/(240.97+W282))</f>
        <v>0</v>
      </c>
      <c r="Y282">
        <f>(Z282/AA282*100)</f>
        <v>0</v>
      </c>
      <c r="Z282">
        <f>DD282*(DI282+DJ282)/1000</f>
        <v>0</v>
      </c>
      <c r="AA282">
        <f>0.61365*exp(17.502*DK282/(240.97+DK282))</f>
        <v>0</v>
      </c>
      <c r="AB282">
        <f>(X282-DD282*(DI282+DJ282)/1000)</f>
        <v>0</v>
      </c>
      <c r="AC282">
        <f>(-J282*44100)</f>
        <v>0</v>
      </c>
      <c r="AD282">
        <f>2*29.3*R282*0.92*(DK282-W282)</f>
        <v>0</v>
      </c>
      <c r="AE282">
        <f>2*0.95*5.67E-8*(((DK282+$B$7)+273)^4-(W282+273)^4)</f>
        <v>0</v>
      </c>
      <c r="AF282">
        <f>U282+AE282+AC282+AD282</f>
        <v>0</v>
      </c>
      <c r="AG282">
        <f>DH282*AU282*(DC282-DB282*(1000-AU282*DE282)/(1000-AU282*DD282))/(100*CV282)</f>
        <v>0</v>
      </c>
      <c r="AH282">
        <f>1000*DH282*AU282*(DD282-DE282)/(100*CV282*(1000-AU282*DD282))</f>
        <v>0</v>
      </c>
      <c r="AI282">
        <f>(AJ282 - AK282 - DI282*1E3/(8.314*(DK282+273.15)) * AM282/DH282 * AL282) * DH282/(100*CV282) * (1000 - DE282)/1000</f>
        <v>0</v>
      </c>
      <c r="AJ282">
        <v>1229.974292177135</v>
      </c>
      <c r="AK282">
        <v>1185.300545454545</v>
      </c>
      <c r="AL282">
        <v>3.341897085645506</v>
      </c>
      <c r="AM282">
        <v>65.05149679079638</v>
      </c>
      <c r="AN282">
        <f>(AP282 - AO282 + DI282*1E3/(8.314*(DK282+273.15)) * AR282/DH282 * AQ282) * DH282/(100*CV282) * 1000/(1000 - AP282)</f>
        <v>0</v>
      </c>
      <c r="AO282">
        <v>16.86200142730253</v>
      </c>
      <c r="AP282">
        <v>23.18739515151514</v>
      </c>
      <c r="AQ282">
        <v>1.33503354370457E-05</v>
      </c>
      <c r="AR282">
        <v>88.7385490388201</v>
      </c>
      <c r="AS282">
        <v>9</v>
      </c>
      <c r="AT282">
        <v>2</v>
      </c>
      <c r="AU282">
        <f>IF(AS282*$H$13&gt;=AW282,1.0,(AW282/(AW282-AS282*$H$13)))</f>
        <v>0</v>
      </c>
      <c r="AV282">
        <f>(AU282-1)*100</f>
        <v>0</v>
      </c>
      <c r="AW282">
        <f>MAX(0,($B$13+$C$13*DP282)/(1+$D$13*DP282)*DI282/(DK282+273)*$E$13)</f>
        <v>0</v>
      </c>
      <c r="AX282" t="s">
        <v>417</v>
      </c>
      <c r="AY282" t="s">
        <v>417</v>
      </c>
      <c r="AZ282">
        <v>0</v>
      </c>
      <c r="BA282">
        <v>0</v>
      </c>
      <c r="BB282">
        <f>1-AZ282/BA282</f>
        <v>0</v>
      </c>
      <c r="BC282">
        <v>0</v>
      </c>
      <c r="BD282" t="s">
        <v>417</v>
      </c>
      <c r="BE282" t="s">
        <v>417</v>
      </c>
      <c r="BF282">
        <v>0</v>
      </c>
      <c r="BG282">
        <v>0</v>
      </c>
      <c r="BH282">
        <f>1-BF282/BG282</f>
        <v>0</v>
      </c>
      <c r="BI282">
        <v>0.5</v>
      </c>
      <c r="BJ282">
        <f>CS282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417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f>$B$11*DQ282+$C$11*DR282+$F$11*EC282*(1-EF282)</f>
        <v>0</v>
      </c>
      <c r="CS282">
        <f>CR282*CT282</f>
        <v>0</v>
      </c>
      <c r="CT282">
        <f>($B$11*$D$9+$C$11*$D$9+$F$11*((EP282+EH282)/MAX(EP282+EH282+EQ282, 0.1)*$I$9+EQ282/MAX(EP282+EH282+EQ282, 0.1)*$J$9))/($B$11+$C$11+$F$11)</f>
        <v>0</v>
      </c>
      <c r="CU282">
        <f>($B$11*$K$9+$C$11*$K$9+$F$11*((EP282+EH282)/MAX(EP282+EH282+EQ282, 0.1)*$P$9+EQ282/MAX(EP282+EH282+EQ282, 0.1)*$Q$9))/($B$11+$C$11+$F$11)</f>
        <v>0</v>
      </c>
      <c r="CV282">
        <v>6</v>
      </c>
      <c r="CW282">
        <v>0.5</v>
      </c>
      <c r="CX282" t="s">
        <v>418</v>
      </c>
      <c r="CY282">
        <v>2</v>
      </c>
      <c r="CZ282" t="b">
        <v>1</v>
      </c>
      <c r="DA282">
        <v>1659118723.714286</v>
      </c>
      <c r="DB282">
        <v>1133.919642857143</v>
      </c>
      <c r="DC282">
        <v>1193.076071428572</v>
      </c>
      <c r="DD282">
        <v>23.19235714285714</v>
      </c>
      <c r="DE282">
        <v>16.83297857142857</v>
      </c>
      <c r="DF282">
        <v>1137.86</v>
      </c>
      <c r="DG282">
        <v>23.27368928571428</v>
      </c>
      <c r="DH282">
        <v>500.062</v>
      </c>
      <c r="DI282">
        <v>90.68532142857144</v>
      </c>
      <c r="DJ282">
        <v>0.100010725</v>
      </c>
      <c r="DK282">
        <v>27.21278214285715</v>
      </c>
      <c r="DL282">
        <v>27.17304285714286</v>
      </c>
      <c r="DM282">
        <v>999.9000000000002</v>
      </c>
      <c r="DN282">
        <v>0</v>
      </c>
      <c r="DO282">
        <v>0</v>
      </c>
      <c r="DP282">
        <v>9999.551071428572</v>
      </c>
      <c r="DQ282">
        <v>0</v>
      </c>
      <c r="DR282">
        <v>8.374822142857143</v>
      </c>
      <c r="DS282">
        <v>-59.15652857142857</v>
      </c>
      <c r="DT282">
        <v>1160.843214285714</v>
      </c>
      <c r="DU282">
        <v>1213.504642857143</v>
      </c>
      <c r="DV282">
        <v>6.3593775</v>
      </c>
      <c r="DW282">
        <v>1193.076071428572</v>
      </c>
      <c r="DX282">
        <v>16.83297857142857</v>
      </c>
      <c r="DY282">
        <v>2.103206785714286</v>
      </c>
      <c r="DZ282">
        <v>1.526505357142857</v>
      </c>
      <c r="EA282">
        <v>18.24349285714286</v>
      </c>
      <c r="EB282">
        <v>13.23623928571429</v>
      </c>
      <c r="EC282">
        <v>1999.989285714285</v>
      </c>
      <c r="ED282">
        <v>0.9800051071428568</v>
      </c>
      <c r="EE282">
        <v>0.01999459285714286</v>
      </c>
      <c r="EF282">
        <v>0</v>
      </c>
      <c r="EG282">
        <v>694.82025</v>
      </c>
      <c r="EH282">
        <v>5.00097</v>
      </c>
      <c r="EI282">
        <v>13908.29285714286</v>
      </c>
      <c r="EJ282">
        <v>16707.52142857143</v>
      </c>
      <c r="EK282">
        <v>38.75</v>
      </c>
      <c r="EL282">
        <v>39.25</v>
      </c>
      <c r="EM282">
        <v>38.64049999999999</v>
      </c>
      <c r="EN282">
        <v>39.01328571428571</v>
      </c>
      <c r="EO282">
        <v>39.375</v>
      </c>
      <c r="EP282">
        <v>1955.098928571428</v>
      </c>
      <c r="EQ282">
        <v>39.89000000000001</v>
      </c>
      <c r="ER282">
        <v>0</v>
      </c>
      <c r="ES282">
        <v>1659118731.8</v>
      </c>
      <c r="ET282">
        <v>0</v>
      </c>
      <c r="EU282">
        <v>694.7907199999999</v>
      </c>
      <c r="EV282">
        <v>-1.25392307506346</v>
      </c>
      <c r="EW282">
        <v>-18.59999998168525</v>
      </c>
      <c r="EX282">
        <v>13908.176</v>
      </c>
      <c r="EY282">
        <v>15</v>
      </c>
      <c r="EZ282">
        <v>0</v>
      </c>
      <c r="FA282" t="s">
        <v>419</v>
      </c>
      <c r="FB282">
        <v>1658962562</v>
      </c>
      <c r="FC282">
        <v>1658962559</v>
      </c>
      <c r="FD282">
        <v>0</v>
      </c>
      <c r="FE282">
        <v>0.025</v>
      </c>
      <c r="FF282">
        <v>-0.013</v>
      </c>
      <c r="FG282">
        <v>-1.97</v>
      </c>
      <c r="FH282">
        <v>-0.111</v>
      </c>
      <c r="FI282">
        <v>420</v>
      </c>
      <c r="FJ282">
        <v>18</v>
      </c>
      <c r="FK282">
        <v>0.6899999999999999</v>
      </c>
      <c r="FL282">
        <v>0.5</v>
      </c>
      <c r="FM282">
        <v>-59.05622926829268</v>
      </c>
      <c r="FN282">
        <v>-1.867323344947801</v>
      </c>
      <c r="FO282">
        <v>0.2766596423043166</v>
      </c>
      <c r="FP282">
        <v>0</v>
      </c>
      <c r="FQ282">
        <v>694.8388823529411</v>
      </c>
      <c r="FR282">
        <v>-0.9230557684277543</v>
      </c>
      <c r="FS282">
        <v>0.2479321259948881</v>
      </c>
      <c r="FT282">
        <v>1</v>
      </c>
      <c r="FU282">
        <v>6.372460731707317</v>
      </c>
      <c r="FV282">
        <v>-0.3395038327525952</v>
      </c>
      <c r="FW282">
        <v>0.03563276304054501</v>
      </c>
      <c r="FX282">
        <v>0</v>
      </c>
      <c r="FY282">
        <v>1</v>
      </c>
      <c r="FZ282">
        <v>3</v>
      </c>
      <c r="GA282" t="s">
        <v>426</v>
      </c>
      <c r="GB282">
        <v>2.98314</v>
      </c>
      <c r="GC282">
        <v>2.71561</v>
      </c>
      <c r="GD282">
        <v>0.190584</v>
      </c>
      <c r="GE282">
        <v>0.194279</v>
      </c>
      <c r="GF282">
        <v>0.105211</v>
      </c>
      <c r="GG282">
        <v>0.08254590000000001</v>
      </c>
      <c r="GH282">
        <v>25617.4</v>
      </c>
      <c r="GI282">
        <v>25624.7</v>
      </c>
      <c r="GJ282">
        <v>29414</v>
      </c>
      <c r="GK282">
        <v>29411.5</v>
      </c>
      <c r="GL282">
        <v>34856.9</v>
      </c>
      <c r="GM282">
        <v>35877.2</v>
      </c>
      <c r="GN282">
        <v>41423.2</v>
      </c>
      <c r="GO282">
        <v>41910.4</v>
      </c>
      <c r="GP282">
        <v>1.9278</v>
      </c>
      <c r="GQ282">
        <v>1.90073</v>
      </c>
      <c r="GR282">
        <v>0.111144</v>
      </c>
      <c r="GS282">
        <v>0</v>
      </c>
      <c r="GT282">
        <v>25.3534</v>
      </c>
      <c r="GU282">
        <v>999.9</v>
      </c>
      <c r="GV282">
        <v>47.5</v>
      </c>
      <c r="GW282">
        <v>31.5</v>
      </c>
      <c r="GX282">
        <v>24.312</v>
      </c>
      <c r="GY282">
        <v>63.3594</v>
      </c>
      <c r="GZ282">
        <v>34.2228</v>
      </c>
      <c r="HA282">
        <v>1</v>
      </c>
      <c r="HB282">
        <v>-0.0611865</v>
      </c>
      <c r="HC282">
        <v>0.393056</v>
      </c>
      <c r="HD282">
        <v>20.3299</v>
      </c>
      <c r="HE282">
        <v>5.21534</v>
      </c>
      <c r="HF282">
        <v>12.0099</v>
      </c>
      <c r="HG282">
        <v>4.98935</v>
      </c>
      <c r="HH282">
        <v>3.28848</v>
      </c>
      <c r="HI282">
        <v>9999</v>
      </c>
      <c r="HJ282">
        <v>9999</v>
      </c>
      <c r="HK282">
        <v>9999</v>
      </c>
      <c r="HL282">
        <v>174.1</v>
      </c>
      <c r="HM282">
        <v>1.86783</v>
      </c>
      <c r="HN282">
        <v>1.86683</v>
      </c>
      <c r="HO282">
        <v>1.8663</v>
      </c>
      <c r="HP282">
        <v>1.86621</v>
      </c>
      <c r="HQ282">
        <v>1.86802</v>
      </c>
      <c r="HR282">
        <v>1.87049</v>
      </c>
      <c r="HS282">
        <v>1.8692</v>
      </c>
      <c r="HT282">
        <v>1.87058</v>
      </c>
      <c r="HU282">
        <v>0</v>
      </c>
      <c r="HV282">
        <v>0</v>
      </c>
      <c r="HW282">
        <v>0</v>
      </c>
      <c r="HX282">
        <v>0</v>
      </c>
      <c r="HY282" t="s">
        <v>421</v>
      </c>
      <c r="HZ282" t="s">
        <v>422</v>
      </c>
      <c r="IA282" t="s">
        <v>423</v>
      </c>
      <c r="IB282" t="s">
        <v>423</v>
      </c>
      <c r="IC282" t="s">
        <v>423</v>
      </c>
      <c r="ID282" t="s">
        <v>423</v>
      </c>
      <c r="IE282">
        <v>0</v>
      </c>
      <c r="IF282">
        <v>100</v>
      </c>
      <c r="IG282">
        <v>100</v>
      </c>
      <c r="IH282">
        <v>-3.99</v>
      </c>
      <c r="II282">
        <v>-0.0814</v>
      </c>
      <c r="IJ282">
        <v>-1.577111384215205</v>
      </c>
      <c r="IK282">
        <v>-0.002609718516926934</v>
      </c>
      <c r="IL282">
        <v>7.477057286243006E-07</v>
      </c>
      <c r="IM282">
        <v>-2.446628426827821E-10</v>
      </c>
      <c r="IN282">
        <v>-0.2036813970316619</v>
      </c>
      <c r="IO282">
        <v>-0.007460779758470672</v>
      </c>
      <c r="IP282">
        <v>0.0009378809001863145</v>
      </c>
      <c r="IQ282">
        <v>-1.681860573090938E-05</v>
      </c>
      <c r="IR282">
        <v>18</v>
      </c>
      <c r="IS282">
        <v>2242</v>
      </c>
      <c r="IT282">
        <v>1</v>
      </c>
      <c r="IU282">
        <v>24</v>
      </c>
      <c r="IV282">
        <v>2602.8</v>
      </c>
      <c r="IW282">
        <v>2602.9</v>
      </c>
      <c r="IX282">
        <v>2.46582</v>
      </c>
      <c r="IY282">
        <v>2.20093</v>
      </c>
      <c r="IZ282">
        <v>1.39648</v>
      </c>
      <c r="JA282">
        <v>2.33765</v>
      </c>
      <c r="JB282">
        <v>1.49536</v>
      </c>
      <c r="JC282">
        <v>2.36206</v>
      </c>
      <c r="JD282">
        <v>38.1106</v>
      </c>
      <c r="JE282">
        <v>23.9824</v>
      </c>
      <c r="JF282">
        <v>18</v>
      </c>
      <c r="JG282">
        <v>500.017</v>
      </c>
      <c r="JH282">
        <v>438.925</v>
      </c>
      <c r="JI282">
        <v>25</v>
      </c>
      <c r="JJ282">
        <v>26.5586</v>
      </c>
      <c r="JK282">
        <v>30.0003</v>
      </c>
      <c r="JL282">
        <v>26.513</v>
      </c>
      <c r="JM282">
        <v>26.4523</v>
      </c>
      <c r="JN282">
        <v>49.373</v>
      </c>
      <c r="JO282">
        <v>29.9717</v>
      </c>
      <c r="JP282">
        <v>51.8219</v>
      </c>
      <c r="JQ282">
        <v>25</v>
      </c>
      <c r="JR282">
        <v>1235.84</v>
      </c>
      <c r="JS282">
        <v>16.9831</v>
      </c>
      <c r="JT282">
        <v>100.574</v>
      </c>
      <c r="JU282">
        <v>100.656</v>
      </c>
    </row>
    <row r="283" spans="1:281">
      <c r="A283">
        <v>267</v>
      </c>
      <c r="B283">
        <v>1659118736.5</v>
      </c>
      <c r="C283">
        <v>6378.400000095367</v>
      </c>
      <c r="D283" t="s">
        <v>959</v>
      </c>
      <c r="E283" t="s">
        <v>960</v>
      </c>
      <c r="F283">
        <v>5</v>
      </c>
      <c r="G283" t="s">
        <v>812</v>
      </c>
      <c r="H283" t="s">
        <v>416</v>
      </c>
      <c r="I283">
        <v>1659118729</v>
      </c>
      <c r="J283">
        <f>(K283)/1000</f>
        <v>0</v>
      </c>
      <c r="K283">
        <f>IF(CZ283, AN283, AH283)</f>
        <v>0</v>
      </c>
      <c r="L283">
        <f>IF(CZ283, AI283, AG283)</f>
        <v>0</v>
      </c>
      <c r="M283">
        <f>DB283 - IF(AU283&gt;1, L283*CV283*100.0/(AW283*DP283), 0)</f>
        <v>0</v>
      </c>
      <c r="N283">
        <f>((T283-J283/2)*M283-L283)/(T283+J283/2)</f>
        <v>0</v>
      </c>
      <c r="O283">
        <f>N283*(DI283+DJ283)/1000.0</f>
        <v>0</v>
      </c>
      <c r="P283">
        <f>(DB283 - IF(AU283&gt;1, L283*CV283*100.0/(AW283*DP283), 0))*(DI283+DJ283)/1000.0</f>
        <v>0</v>
      </c>
      <c r="Q283">
        <f>2.0/((1/S283-1/R283)+SIGN(S283)*SQRT((1/S283-1/R283)*(1/S283-1/R283) + 4*CW283/((CW283+1)*(CW283+1))*(2*1/S283*1/R283-1/R283*1/R283)))</f>
        <v>0</v>
      </c>
      <c r="R283">
        <f>IF(LEFT(CX283,1)&lt;&gt;"0",IF(LEFT(CX283,1)="1",3.0,CY283),$D$5+$E$5*(DP283*DI283/($K$5*1000))+$F$5*(DP283*DI283/($K$5*1000))*MAX(MIN(CV283,$J$5),$I$5)*MAX(MIN(CV283,$J$5),$I$5)+$G$5*MAX(MIN(CV283,$J$5),$I$5)*(DP283*DI283/($K$5*1000))+$H$5*(DP283*DI283/($K$5*1000))*(DP283*DI283/($K$5*1000)))</f>
        <v>0</v>
      </c>
      <c r="S283">
        <f>J283*(1000-(1000*0.61365*exp(17.502*W283/(240.97+W283))/(DI283+DJ283)+DD283)/2)/(1000*0.61365*exp(17.502*W283/(240.97+W283))/(DI283+DJ283)-DD283)</f>
        <v>0</v>
      </c>
      <c r="T283">
        <f>1/((CW283+1)/(Q283/1.6)+1/(R283/1.37)) + CW283/((CW283+1)/(Q283/1.6) + CW283/(R283/1.37))</f>
        <v>0</v>
      </c>
      <c r="U283">
        <f>(CR283*CU283)</f>
        <v>0</v>
      </c>
      <c r="V283">
        <f>(DK283+(U283+2*0.95*5.67E-8*(((DK283+$B$7)+273)^4-(DK283+273)^4)-44100*J283)/(1.84*29.3*R283+8*0.95*5.67E-8*(DK283+273)^3))</f>
        <v>0</v>
      </c>
      <c r="W283">
        <f>($C$7*DL283+$D$7*DM283+$E$7*V283)</f>
        <v>0</v>
      </c>
      <c r="X283">
        <f>0.61365*exp(17.502*W283/(240.97+W283))</f>
        <v>0</v>
      </c>
      <c r="Y283">
        <f>(Z283/AA283*100)</f>
        <v>0</v>
      </c>
      <c r="Z283">
        <f>DD283*(DI283+DJ283)/1000</f>
        <v>0</v>
      </c>
      <c r="AA283">
        <f>0.61365*exp(17.502*DK283/(240.97+DK283))</f>
        <v>0</v>
      </c>
      <c r="AB283">
        <f>(X283-DD283*(DI283+DJ283)/1000)</f>
        <v>0</v>
      </c>
      <c r="AC283">
        <f>(-J283*44100)</f>
        <v>0</v>
      </c>
      <c r="AD283">
        <f>2*29.3*R283*0.92*(DK283-W283)</f>
        <v>0</v>
      </c>
      <c r="AE283">
        <f>2*0.95*5.67E-8*(((DK283+$B$7)+273)^4-(W283+273)^4)</f>
        <v>0</v>
      </c>
      <c r="AF283">
        <f>U283+AE283+AC283+AD283</f>
        <v>0</v>
      </c>
      <c r="AG283">
        <f>DH283*AU283*(DC283-DB283*(1000-AU283*DE283)/(1000-AU283*DD283))/(100*CV283)</f>
        <v>0</v>
      </c>
      <c r="AH283">
        <f>1000*DH283*AU283*(DD283-DE283)/(100*CV283*(1000-AU283*DD283))</f>
        <v>0</v>
      </c>
      <c r="AI283">
        <f>(AJ283 - AK283 - DI283*1E3/(8.314*(DK283+273.15)) * AM283/DH283 * AL283) * DH283/(100*CV283) * (1000 - DE283)/1000</f>
        <v>0</v>
      </c>
      <c r="AJ283">
        <v>1247.245074630503</v>
      </c>
      <c r="AK283">
        <v>1202.406242424243</v>
      </c>
      <c r="AL283">
        <v>3.430699504659654</v>
      </c>
      <c r="AM283">
        <v>65.05149679079638</v>
      </c>
      <c r="AN283">
        <f>(AP283 - AO283 + DI283*1E3/(8.314*(DK283+273.15)) * AR283/DH283 * AQ283) * DH283/(100*CV283) * 1000/(1000 - AP283)</f>
        <v>0</v>
      </c>
      <c r="AO283">
        <v>16.88708295722866</v>
      </c>
      <c r="AP283">
        <v>23.17915818181818</v>
      </c>
      <c r="AQ283">
        <v>-3.963515247212079E-05</v>
      </c>
      <c r="AR283">
        <v>88.7385490388201</v>
      </c>
      <c r="AS283">
        <v>9</v>
      </c>
      <c r="AT283">
        <v>2</v>
      </c>
      <c r="AU283">
        <f>IF(AS283*$H$13&gt;=AW283,1.0,(AW283/(AW283-AS283*$H$13)))</f>
        <v>0</v>
      </c>
      <c r="AV283">
        <f>(AU283-1)*100</f>
        <v>0</v>
      </c>
      <c r="AW283">
        <f>MAX(0,($B$13+$C$13*DP283)/(1+$D$13*DP283)*DI283/(DK283+273)*$E$13)</f>
        <v>0</v>
      </c>
      <c r="AX283" t="s">
        <v>417</v>
      </c>
      <c r="AY283" t="s">
        <v>417</v>
      </c>
      <c r="AZ283">
        <v>0</v>
      </c>
      <c r="BA283">
        <v>0</v>
      </c>
      <c r="BB283">
        <f>1-AZ283/BA283</f>
        <v>0</v>
      </c>
      <c r="BC283">
        <v>0</v>
      </c>
      <c r="BD283" t="s">
        <v>417</v>
      </c>
      <c r="BE283" t="s">
        <v>417</v>
      </c>
      <c r="BF283">
        <v>0</v>
      </c>
      <c r="BG283">
        <v>0</v>
      </c>
      <c r="BH283">
        <f>1-BF283/BG283</f>
        <v>0</v>
      </c>
      <c r="BI283">
        <v>0.5</v>
      </c>
      <c r="BJ283">
        <f>CS283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417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f>$B$11*DQ283+$C$11*DR283+$F$11*EC283*(1-EF283)</f>
        <v>0</v>
      </c>
      <c r="CS283">
        <f>CR283*CT283</f>
        <v>0</v>
      </c>
      <c r="CT283">
        <f>($B$11*$D$9+$C$11*$D$9+$F$11*((EP283+EH283)/MAX(EP283+EH283+EQ283, 0.1)*$I$9+EQ283/MAX(EP283+EH283+EQ283, 0.1)*$J$9))/($B$11+$C$11+$F$11)</f>
        <v>0</v>
      </c>
      <c r="CU283">
        <f>($B$11*$K$9+$C$11*$K$9+$F$11*((EP283+EH283)/MAX(EP283+EH283+EQ283, 0.1)*$P$9+EQ283/MAX(EP283+EH283+EQ283, 0.1)*$Q$9))/($B$11+$C$11+$F$11)</f>
        <v>0</v>
      </c>
      <c r="CV283">
        <v>6</v>
      </c>
      <c r="CW283">
        <v>0.5</v>
      </c>
      <c r="CX283" t="s">
        <v>418</v>
      </c>
      <c r="CY283">
        <v>2</v>
      </c>
      <c r="CZ283" t="b">
        <v>1</v>
      </c>
      <c r="DA283">
        <v>1659118729</v>
      </c>
      <c r="DB283">
        <v>1151.325925925926</v>
      </c>
      <c r="DC283">
        <v>1210.695925925926</v>
      </c>
      <c r="DD283">
        <v>23.18618888888889</v>
      </c>
      <c r="DE283">
        <v>16.86102222222222</v>
      </c>
      <c r="DF283">
        <v>1155.299259259259</v>
      </c>
      <c r="DG283">
        <v>23.26757777777778</v>
      </c>
      <c r="DH283">
        <v>500.0632962962963</v>
      </c>
      <c r="DI283">
        <v>90.68427777777778</v>
      </c>
      <c r="DJ283">
        <v>0.09999424814814815</v>
      </c>
      <c r="DK283">
        <v>27.21315555555556</v>
      </c>
      <c r="DL283">
        <v>27.17528148148148</v>
      </c>
      <c r="DM283">
        <v>999.9000000000001</v>
      </c>
      <c r="DN283">
        <v>0</v>
      </c>
      <c r="DO283">
        <v>0</v>
      </c>
      <c r="DP283">
        <v>9999.324074074075</v>
      </c>
      <c r="DQ283">
        <v>0</v>
      </c>
      <c r="DR283">
        <v>8.370913333333334</v>
      </c>
      <c r="DS283">
        <v>-59.36942222222223</v>
      </c>
      <c r="DT283">
        <v>1178.655185185185</v>
      </c>
      <c r="DU283">
        <v>1231.460740740741</v>
      </c>
      <c r="DV283">
        <v>6.325172222222222</v>
      </c>
      <c r="DW283">
        <v>1210.695925925926</v>
      </c>
      <c r="DX283">
        <v>16.86102222222222</v>
      </c>
      <c r="DY283">
        <v>2.102623703703704</v>
      </c>
      <c r="DZ283">
        <v>1.52902962962963</v>
      </c>
      <c r="EA283">
        <v>18.23906666666667</v>
      </c>
      <c r="EB283">
        <v>13.26156666666667</v>
      </c>
      <c r="EC283">
        <v>1999.984074074074</v>
      </c>
      <c r="ED283">
        <v>0.9800052222222221</v>
      </c>
      <c r="EE283">
        <v>0.01999447777777778</v>
      </c>
      <c r="EF283">
        <v>0</v>
      </c>
      <c r="EG283">
        <v>694.691148148148</v>
      </c>
      <c r="EH283">
        <v>5.00097</v>
      </c>
      <c r="EI283">
        <v>13906.24444444444</v>
      </c>
      <c r="EJ283">
        <v>16707.46666666666</v>
      </c>
      <c r="EK283">
        <v>38.75</v>
      </c>
      <c r="EL283">
        <v>39.25</v>
      </c>
      <c r="EM283">
        <v>38.65944444444444</v>
      </c>
      <c r="EN283">
        <v>39.01837037037036</v>
      </c>
      <c r="EO283">
        <v>39.375</v>
      </c>
      <c r="EP283">
        <v>1955.093703703703</v>
      </c>
      <c r="EQ283">
        <v>39.89000000000001</v>
      </c>
      <c r="ER283">
        <v>0</v>
      </c>
      <c r="ES283">
        <v>1659118736.6</v>
      </c>
      <c r="ET283">
        <v>0</v>
      </c>
      <c r="EU283">
        <v>694.66592</v>
      </c>
      <c r="EV283">
        <v>-1.144076927324229</v>
      </c>
      <c r="EW283">
        <v>-22.0153845890987</v>
      </c>
      <c r="EX283">
        <v>13906.348</v>
      </c>
      <c r="EY283">
        <v>15</v>
      </c>
      <c r="EZ283">
        <v>0</v>
      </c>
      <c r="FA283" t="s">
        <v>419</v>
      </c>
      <c r="FB283">
        <v>1658962562</v>
      </c>
      <c r="FC283">
        <v>1658962559</v>
      </c>
      <c r="FD283">
        <v>0</v>
      </c>
      <c r="FE283">
        <v>0.025</v>
      </c>
      <c r="FF283">
        <v>-0.013</v>
      </c>
      <c r="FG283">
        <v>-1.97</v>
      </c>
      <c r="FH283">
        <v>-0.111</v>
      </c>
      <c r="FI283">
        <v>420</v>
      </c>
      <c r="FJ283">
        <v>18</v>
      </c>
      <c r="FK283">
        <v>0.6899999999999999</v>
      </c>
      <c r="FL283">
        <v>0.5</v>
      </c>
      <c r="FM283">
        <v>-59.26869512195123</v>
      </c>
      <c r="FN283">
        <v>-2.526261324041863</v>
      </c>
      <c r="FO283">
        <v>0.2751534108245789</v>
      </c>
      <c r="FP283">
        <v>0</v>
      </c>
      <c r="FQ283">
        <v>694.7337352941175</v>
      </c>
      <c r="FR283">
        <v>-1.265928187965998</v>
      </c>
      <c r="FS283">
        <v>0.2472411669538034</v>
      </c>
      <c r="FT283">
        <v>0</v>
      </c>
      <c r="FU283">
        <v>6.344623658536586</v>
      </c>
      <c r="FV283">
        <v>-0.3918169337979028</v>
      </c>
      <c r="FW283">
        <v>0.04001292070319873</v>
      </c>
      <c r="FX283">
        <v>0</v>
      </c>
      <c r="FY283">
        <v>0</v>
      </c>
      <c r="FZ283">
        <v>3</v>
      </c>
      <c r="GA283" t="s">
        <v>462</v>
      </c>
      <c r="GB283">
        <v>2.98326</v>
      </c>
      <c r="GC283">
        <v>2.71568</v>
      </c>
      <c r="GD283">
        <v>0.192302</v>
      </c>
      <c r="GE283">
        <v>0.195938</v>
      </c>
      <c r="GF283">
        <v>0.105184</v>
      </c>
      <c r="GG283">
        <v>0.0826042</v>
      </c>
      <c r="GH283">
        <v>25563.4</v>
      </c>
      <c r="GI283">
        <v>25571.8</v>
      </c>
      <c r="GJ283">
        <v>29414.5</v>
      </c>
      <c r="GK283">
        <v>29411.4</v>
      </c>
      <c r="GL283">
        <v>34858.3</v>
      </c>
      <c r="GM283">
        <v>35874.9</v>
      </c>
      <c r="GN283">
        <v>41423.5</v>
      </c>
      <c r="GO283">
        <v>41910.4</v>
      </c>
      <c r="GP283">
        <v>1.92805</v>
      </c>
      <c r="GQ283">
        <v>1.90068</v>
      </c>
      <c r="GR283">
        <v>0.111237</v>
      </c>
      <c r="GS283">
        <v>0</v>
      </c>
      <c r="GT283">
        <v>25.3517</v>
      </c>
      <c r="GU283">
        <v>999.9</v>
      </c>
      <c r="GV283">
        <v>47.4</v>
      </c>
      <c r="GW283">
        <v>31.5</v>
      </c>
      <c r="GX283">
        <v>24.2606</v>
      </c>
      <c r="GY283">
        <v>63.7594</v>
      </c>
      <c r="GZ283">
        <v>34.2348</v>
      </c>
      <c r="HA283">
        <v>1</v>
      </c>
      <c r="HB283">
        <v>-0.06094</v>
      </c>
      <c r="HC283">
        <v>0.394752</v>
      </c>
      <c r="HD283">
        <v>20.3297</v>
      </c>
      <c r="HE283">
        <v>5.21549</v>
      </c>
      <c r="HF283">
        <v>12.0099</v>
      </c>
      <c r="HG283">
        <v>4.9895</v>
      </c>
      <c r="HH283">
        <v>3.28838</v>
      </c>
      <c r="HI283">
        <v>9999</v>
      </c>
      <c r="HJ283">
        <v>9999</v>
      </c>
      <c r="HK283">
        <v>9999</v>
      </c>
      <c r="HL283">
        <v>174.1</v>
      </c>
      <c r="HM283">
        <v>1.86783</v>
      </c>
      <c r="HN283">
        <v>1.86683</v>
      </c>
      <c r="HO283">
        <v>1.8663</v>
      </c>
      <c r="HP283">
        <v>1.86621</v>
      </c>
      <c r="HQ283">
        <v>1.86807</v>
      </c>
      <c r="HR283">
        <v>1.87047</v>
      </c>
      <c r="HS283">
        <v>1.8692</v>
      </c>
      <c r="HT283">
        <v>1.87058</v>
      </c>
      <c r="HU283">
        <v>0</v>
      </c>
      <c r="HV283">
        <v>0</v>
      </c>
      <c r="HW283">
        <v>0</v>
      </c>
      <c r="HX283">
        <v>0</v>
      </c>
      <c r="HY283" t="s">
        <v>421</v>
      </c>
      <c r="HZ283" t="s">
        <v>422</v>
      </c>
      <c r="IA283" t="s">
        <v>423</v>
      </c>
      <c r="IB283" t="s">
        <v>423</v>
      </c>
      <c r="IC283" t="s">
        <v>423</v>
      </c>
      <c r="ID283" t="s">
        <v>423</v>
      </c>
      <c r="IE283">
        <v>0</v>
      </c>
      <c r="IF283">
        <v>100</v>
      </c>
      <c r="IG283">
        <v>100</v>
      </c>
      <c r="IH283">
        <v>-4.02</v>
      </c>
      <c r="II283">
        <v>-0.0814</v>
      </c>
      <c r="IJ283">
        <v>-1.577111384215205</v>
      </c>
      <c r="IK283">
        <v>-0.002609718516926934</v>
      </c>
      <c r="IL283">
        <v>7.477057286243006E-07</v>
      </c>
      <c r="IM283">
        <v>-2.446628426827821E-10</v>
      </c>
      <c r="IN283">
        <v>-0.2036813970316619</v>
      </c>
      <c r="IO283">
        <v>-0.007460779758470672</v>
      </c>
      <c r="IP283">
        <v>0.0009378809001863145</v>
      </c>
      <c r="IQ283">
        <v>-1.681860573090938E-05</v>
      </c>
      <c r="IR283">
        <v>18</v>
      </c>
      <c r="IS283">
        <v>2242</v>
      </c>
      <c r="IT283">
        <v>1</v>
      </c>
      <c r="IU283">
        <v>24</v>
      </c>
      <c r="IV283">
        <v>2602.9</v>
      </c>
      <c r="IW283">
        <v>2603</v>
      </c>
      <c r="IX283">
        <v>2.4939</v>
      </c>
      <c r="IY283">
        <v>2.20337</v>
      </c>
      <c r="IZ283">
        <v>1.39648</v>
      </c>
      <c r="JA283">
        <v>2.33765</v>
      </c>
      <c r="JB283">
        <v>1.49536</v>
      </c>
      <c r="JC283">
        <v>2.31567</v>
      </c>
      <c r="JD283">
        <v>38.1106</v>
      </c>
      <c r="JE283">
        <v>23.9824</v>
      </c>
      <c r="JF283">
        <v>18</v>
      </c>
      <c r="JG283">
        <v>500.193</v>
      </c>
      <c r="JH283">
        <v>438.909</v>
      </c>
      <c r="JI283">
        <v>25.0002</v>
      </c>
      <c r="JJ283">
        <v>26.5608</v>
      </c>
      <c r="JK283">
        <v>30.0003</v>
      </c>
      <c r="JL283">
        <v>26.5149</v>
      </c>
      <c r="JM283">
        <v>26.4542</v>
      </c>
      <c r="JN283">
        <v>49.9609</v>
      </c>
      <c r="JO283">
        <v>29.6989</v>
      </c>
      <c r="JP283">
        <v>51.8219</v>
      </c>
      <c r="JQ283">
        <v>25</v>
      </c>
      <c r="JR283">
        <v>1256.28</v>
      </c>
      <c r="JS283">
        <v>17.0153</v>
      </c>
      <c r="JT283">
        <v>100.575</v>
      </c>
      <c r="JU283">
        <v>100.656</v>
      </c>
    </row>
    <row r="284" spans="1:281">
      <c r="A284">
        <v>268</v>
      </c>
      <c r="B284">
        <v>1659118741.5</v>
      </c>
      <c r="C284">
        <v>6383.400000095367</v>
      </c>
      <c r="D284" t="s">
        <v>961</v>
      </c>
      <c r="E284" t="s">
        <v>962</v>
      </c>
      <c r="F284">
        <v>5</v>
      </c>
      <c r="G284" t="s">
        <v>812</v>
      </c>
      <c r="H284" t="s">
        <v>416</v>
      </c>
      <c r="I284">
        <v>1659118733.714286</v>
      </c>
      <c r="J284">
        <f>(K284)/1000</f>
        <v>0</v>
      </c>
      <c r="K284">
        <f>IF(CZ284, AN284, AH284)</f>
        <v>0</v>
      </c>
      <c r="L284">
        <f>IF(CZ284, AI284, AG284)</f>
        <v>0</v>
      </c>
      <c r="M284">
        <f>DB284 - IF(AU284&gt;1, L284*CV284*100.0/(AW284*DP284), 0)</f>
        <v>0</v>
      </c>
      <c r="N284">
        <f>((T284-J284/2)*M284-L284)/(T284+J284/2)</f>
        <v>0</v>
      </c>
      <c r="O284">
        <f>N284*(DI284+DJ284)/1000.0</f>
        <v>0</v>
      </c>
      <c r="P284">
        <f>(DB284 - IF(AU284&gt;1, L284*CV284*100.0/(AW284*DP284), 0))*(DI284+DJ284)/1000.0</f>
        <v>0</v>
      </c>
      <c r="Q284">
        <f>2.0/((1/S284-1/R284)+SIGN(S284)*SQRT((1/S284-1/R284)*(1/S284-1/R284) + 4*CW284/((CW284+1)*(CW284+1))*(2*1/S284*1/R284-1/R284*1/R284)))</f>
        <v>0</v>
      </c>
      <c r="R284">
        <f>IF(LEFT(CX284,1)&lt;&gt;"0",IF(LEFT(CX284,1)="1",3.0,CY284),$D$5+$E$5*(DP284*DI284/($K$5*1000))+$F$5*(DP284*DI284/($K$5*1000))*MAX(MIN(CV284,$J$5),$I$5)*MAX(MIN(CV284,$J$5),$I$5)+$G$5*MAX(MIN(CV284,$J$5),$I$5)*(DP284*DI284/($K$5*1000))+$H$5*(DP284*DI284/($K$5*1000))*(DP284*DI284/($K$5*1000)))</f>
        <v>0</v>
      </c>
      <c r="S284">
        <f>J284*(1000-(1000*0.61365*exp(17.502*W284/(240.97+W284))/(DI284+DJ284)+DD284)/2)/(1000*0.61365*exp(17.502*W284/(240.97+W284))/(DI284+DJ284)-DD284)</f>
        <v>0</v>
      </c>
      <c r="T284">
        <f>1/((CW284+1)/(Q284/1.6)+1/(R284/1.37)) + CW284/((CW284+1)/(Q284/1.6) + CW284/(R284/1.37))</f>
        <v>0</v>
      </c>
      <c r="U284">
        <f>(CR284*CU284)</f>
        <v>0</v>
      </c>
      <c r="V284">
        <f>(DK284+(U284+2*0.95*5.67E-8*(((DK284+$B$7)+273)^4-(DK284+273)^4)-44100*J284)/(1.84*29.3*R284+8*0.95*5.67E-8*(DK284+273)^3))</f>
        <v>0</v>
      </c>
      <c r="W284">
        <f>($C$7*DL284+$D$7*DM284+$E$7*V284)</f>
        <v>0</v>
      </c>
      <c r="X284">
        <f>0.61365*exp(17.502*W284/(240.97+W284))</f>
        <v>0</v>
      </c>
      <c r="Y284">
        <f>(Z284/AA284*100)</f>
        <v>0</v>
      </c>
      <c r="Z284">
        <f>DD284*(DI284+DJ284)/1000</f>
        <v>0</v>
      </c>
      <c r="AA284">
        <f>0.61365*exp(17.502*DK284/(240.97+DK284))</f>
        <v>0</v>
      </c>
      <c r="AB284">
        <f>(X284-DD284*(DI284+DJ284)/1000)</f>
        <v>0</v>
      </c>
      <c r="AC284">
        <f>(-J284*44100)</f>
        <v>0</v>
      </c>
      <c r="AD284">
        <f>2*29.3*R284*0.92*(DK284-W284)</f>
        <v>0</v>
      </c>
      <c r="AE284">
        <f>2*0.95*5.67E-8*(((DK284+$B$7)+273)^4-(W284+273)^4)</f>
        <v>0</v>
      </c>
      <c r="AF284">
        <f>U284+AE284+AC284+AD284</f>
        <v>0</v>
      </c>
      <c r="AG284">
        <f>DH284*AU284*(DC284-DB284*(1000-AU284*DE284)/(1000-AU284*DD284))/(100*CV284)</f>
        <v>0</v>
      </c>
      <c r="AH284">
        <f>1000*DH284*AU284*(DD284-DE284)/(100*CV284*(1000-AU284*DD284))</f>
        <v>0</v>
      </c>
      <c r="AI284">
        <f>(AJ284 - AK284 - DI284*1E3/(8.314*(DK284+273.15)) * AM284/DH284 * AL284) * DH284/(100*CV284) * (1000 - DE284)/1000</f>
        <v>0</v>
      </c>
      <c r="AJ284">
        <v>1264.516288279867</v>
      </c>
      <c r="AK284">
        <v>1219.485333333333</v>
      </c>
      <c r="AL284">
        <v>3.43345573165715</v>
      </c>
      <c r="AM284">
        <v>65.05149679079638</v>
      </c>
      <c r="AN284">
        <f>(AP284 - AO284 + DI284*1E3/(8.314*(DK284+273.15)) * AR284/DH284 * AQ284) * DH284/(100*CV284) * 1000/(1000 - AP284)</f>
        <v>0</v>
      </c>
      <c r="AO284">
        <v>16.92634612915531</v>
      </c>
      <c r="AP284">
        <v>23.17910060606059</v>
      </c>
      <c r="AQ284">
        <v>-2.380423735601004E-05</v>
      </c>
      <c r="AR284">
        <v>88.7385490388201</v>
      </c>
      <c r="AS284">
        <v>9</v>
      </c>
      <c r="AT284">
        <v>2</v>
      </c>
      <c r="AU284">
        <f>IF(AS284*$H$13&gt;=AW284,1.0,(AW284/(AW284-AS284*$H$13)))</f>
        <v>0</v>
      </c>
      <c r="AV284">
        <f>(AU284-1)*100</f>
        <v>0</v>
      </c>
      <c r="AW284">
        <f>MAX(0,($B$13+$C$13*DP284)/(1+$D$13*DP284)*DI284/(DK284+273)*$E$13)</f>
        <v>0</v>
      </c>
      <c r="AX284" t="s">
        <v>417</v>
      </c>
      <c r="AY284" t="s">
        <v>417</v>
      </c>
      <c r="AZ284">
        <v>0</v>
      </c>
      <c r="BA284">
        <v>0</v>
      </c>
      <c r="BB284">
        <f>1-AZ284/BA284</f>
        <v>0</v>
      </c>
      <c r="BC284">
        <v>0</v>
      </c>
      <c r="BD284" t="s">
        <v>417</v>
      </c>
      <c r="BE284" t="s">
        <v>417</v>
      </c>
      <c r="BF284">
        <v>0</v>
      </c>
      <c r="BG284">
        <v>0</v>
      </c>
      <c r="BH284">
        <f>1-BF284/BG284</f>
        <v>0</v>
      </c>
      <c r="BI284">
        <v>0.5</v>
      </c>
      <c r="BJ284">
        <f>CS284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417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f>$B$11*DQ284+$C$11*DR284+$F$11*EC284*(1-EF284)</f>
        <v>0</v>
      </c>
      <c r="CS284">
        <f>CR284*CT284</f>
        <v>0</v>
      </c>
      <c r="CT284">
        <f>($B$11*$D$9+$C$11*$D$9+$F$11*((EP284+EH284)/MAX(EP284+EH284+EQ284, 0.1)*$I$9+EQ284/MAX(EP284+EH284+EQ284, 0.1)*$J$9))/($B$11+$C$11+$F$11)</f>
        <v>0</v>
      </c>
      <c r="CU284">
        <f>($B$11*$K$9+$C$11*$K$9+$F$11*((EP284+EH284)/MAX(EP284+EH284+EQ284, 0.1)*$P$9+EQ284/MAX(EP284+EH284+EQ284, 0.1)*$Q$9))/($B$11+$C$11+$F$11)</f>
        <v>0</v>
      </c>
      <c r="CV284">
        <v>6</v>
      </c>
      <c r="CW284">
        <v>0.5</v>
      </c>
      <c r="CX284" t="s">
        <v>418</v>
      </c>
      <c r="CY284">
        <v>2</v>
      </c>
      <c r="CZ284" t="b">
        <v>1</v>
      </c>
      <c r="DA284">
        <v>1659118733.714286</v>
      </c>
      <c r="DB284">
        <v>1166.931071428571</v>
      </c>
      <c r="DC284">
        <v>1226.533571428572</v>
      </c>
      <c r="DD284">
        <v>23.18242857142857</v>
      </c>
      <c r="DE284">
        <v>16.89352857142857</v>
      </c>
      <c r="DF284">
        <v>1170.931428571429</v>
      </c>
      <c r="DG284">
        <v>23.26385714285714</v>
      </c>
      <c r="DH284">
        <v>500.0547857142856</v>
      </c>
      <c r="DI284">
        <v>90.68367500000001</v>
      </c>
      <c r="DJ284">
        <v>0.0999529285714286</v>
      </c>
      <c r="DK284">
        <v>27.21280714285714</v>
      </c>
      <c r="DL284">
        <v>27.17644642857142</v>
      </c>
      <c r="DM284">
        <v>999.9000000000002</v>
      </c>
      <c r="DN284">
        <v>0</v>
      </c>
      <c r="DO284">
        <v>0</v>
      </c>
      <c r="DP284">
        <v>10005.99678571429</v>
      </c>
      <c r="DQ284">
        <v>0</v>
      </c>
      <c r="DR284">
        <v>8.374819642857144</v>
      </c>
      <c r="DS284">
        <v>-59.60294285714286</v>
      </c>
      <c r="DT284">
        <v>1194.625</v>
      </c>
      <c r="DU284">
        <v>1247.610714285714</v>
      </c>
      <c r="DV284">
        <v>6.288909285714287</v>
      </c>
      <c r="DW284">
        <v>1226.533571428572</v>
      </c>
      <c r="DX284">
        <v>16.89352857142857</v>
      </c>
      <c r="DY284">
        <v>2.102268571428572</v>
      </c>
      <c r="DZ284">
        <v>1.531967142857143</v>
      </c>
      <c r="EA284">
        <v>18.23637857142857</v>
      </c>
      <c r="EB284">
        <v>13.29097857142857</v>
      </c>
      <c r="EC284">
        <v>1999.982857142857</v>
      </c>
      <c r="ED284">
        <v>0.9800053214285712</v>
      </c>
      <c r="EE284">
        <v>0.01999437857142857</v>
      </c>
      <c r="EF284">
        <v>0</v>
      </c>
      <c r="EG284">
        <v>694.6186071428572</v>
      </c>
      <c r="EH284">
        <v>5.00097</v>
      </c>
      <c r="EI284">
        <v>13904.48214285714</v>
      </c>
      <c r="EJ284">
        <v>16707.47142857143</v>
      </c>
      <c r="EK284">
        <v>38.75</v>
      </c>
      <c r="EL284">
        <v>39.25</v>
      </c>
      <c r="EM284">
        <v>38.66485714285714</v>
      </c>
      <c r="EN284">
        <v>39.031</v>
      </c>
      <c r="EO284">
        <v>39.375</v>
      </c>
      <c r="EP284">
        <v>1955.0925</v>
      </c>
      <c r="EQ284">
        <v>39.89000000000001</v>
      </c>
      <c r="ER284">
        <v>0</v>
      </c>
      <c r="ES284">
        <v>1659118741.4</v>
      </c>
      <c r="ET284">
        <v>0</v>
      </c>
      <c r="EU284">
        <v>694.59024</v>
      </c>
      <c r="EV284">
        <v>-1.14361538246431</v>
      </c>
      <c r="EW284">
        <v>-25.53076920100655</v>
      </c>
      <c r="EX284">
        <v>13904.452</v>
      </c>
      <c r="EY284">
        <v>15</v>
      </c>
      <c r="EZ284">
        <v>0</v>
      </c>
      <c r="FA284" t="s">
        <v>419</v>
      </c>
      <c r="FB284">
        <v>1658962562</v>
      </c>
      <c r="FC284">
        <v>1658962559</v>
      </c>
      <c r="FD284">
        <v>0</v>
      </c>
      <c r="FE284">
        <v>0.025</v>
      </c>
      <c r="FF284">
        <v>-0.013</v>
      </c>
      <c r="FG284">
        <v>-1.97</v>
      </c>
      <c r="FH284">
        <v>-0.111</v>
      </c>
      <c r="FI284">
        <v>420</v>
      </c>
      <c r="FJ284">
        <v>18</v>
      </c>
      <c r="FK284">
        <v>0.6899999999999999</v>
      </c>
      <c r="FL284">
        <v>0.5</v>
      </c>
      <c r="FM284">
        <v>-59.44599024390244</v>
      </c>
      <c r="FN284">
        <v>-2.81066341463418</v>
      </c>
      <c r="FO284">
        <v>0.2942453371617017</v>
      </c>
      <c r="FP284">
        <v>0</v>
      </c>
      <c r="FQ284">
        <v>694.6649411764705</v>
      </c>
      <c r="FR284">
        <v>-1.202291823390257</v>
      </c>
      <c r="FS284">
        <v>0.2361938313156278</v>
      </c>
      <c r="FT284">
        <v>0</v>
      </c>
      <c r="FU284">
        <v>6.318132195121951</v>
      </c>
      <c r="FV284">
        <v>-0.4596374216027689</v>
      </c>
      <c r="FW284">
        <v>0.04580272622156657</v>
      </c>
      <c r="FX284">
        <v>0</v>
      </c>
      <c r="FY284">
        <v>0</v>
      </c>
      <c r="FZ284">
        <v>3</v>
      </c>
      <c r="GA284" t="s">
        <v>462</v>
      </c>
      <c r="GB284">
        <v>2.98327</v>
      </c>
      <c r="GC284">
        <v>2.71559</v>
      </c>
      <c r="GD284">
        <v>0.194012</v>
      </c>
      <c r="GE284">
        <v>0.197612</v>
      </c>
      <c r="GF284">
        <v>0.105184</v>
      </c>
      <c r="GG284">
        <v>0.0827378</v>
      </c>
      <c r="GH284">
        <v>25509</v>
      </c>
      <c r="GI284">
        <v>25518.6</v>
      </c>
      <c r="GJ284">
        <v>29414.1</v>
      </c>
      <c r="GK284">
        <v>29411.4</v>
      </c>
      <c r="GL284">
        <v>34858.1</v>
      </c>
      <c r="GM284">
        <v>35869.9</v>
      </c>
      <c r="GN284">
        <v>41423.3</v>
      </c>
      <c r="GO284">
        <v>41910.6</v>
      </c>
      <c r="GP284">
        <v>1.92773</v>
      </c>
      <c r="GQ284">
        <v>1.9011</v>
      </c>
      <c r="GR284">
        <v>0.112001</v>
      </c>
      <c r="GS284">
        <v>0</v>
      </c>
      <c r="GT284">
        <v>25.3503</v>
      </c>
      <c r="GU284">
        <v>999.9</v>
      </c>
      <c r="GV284">
        <v>47.4</v>
      </c>
      <c r="GW284">
        <v>31.5</v>
      </c>
      <c r="GX284">
        <v>24.2613</v>
      </c>
      <c r="GY284">
        <v>63.3194</v>
      </c>
      <c r="GZ284">
        <v>33.7981</v>
      </c>
      <c r="HA284">
        <v>1</v>
      </c>
      <c r="HB284">
        <v>-0.0608257</v>
      </c>
      <c r="HC284">
        <v>0.396016</v>
      </c>
      <c r="HD284">
        <v>20.3298</v>
      </c>
      <c r="HE284">
        <v>5.21519</v>
      </c>
      <c r="HF284">
        <v>12.0099</v>
      </c>
      <c r="HG284">
        <v>4.98915</v>
      </c>
      <c r="HH284">
        <v>3.28842</v>
      </c>
      <c r="HI284">
        <v>9999</v>
      </c>
      <c r="HJ284">
        <v>9999</v>
      </c>
      <c r="HK284">
        <v>9999</v>
      </c>
      <c r="HL284">
        <v>174.1</v>
      </c>
      <c r="HM284">
        <v>1.86783</v>
      </c>
      <c r="HN284">
        <v>1.86682</v>
      </c>
      <c r="HO284">
        <v>1.8663</v>
      </c>
      <c r="HP284">
        <v>1.86619</v>
      </c>
      <c r="HQ284">
        <v>1.86806</v>
      </c>
      <c r="HR284">
        <v>1.87048</v>
      </c>
      <c r="HS284">
        <v>1.8692</v>
      </c>
      <c r="HT284">
        <v>1.87057</v>
      </c>
      <c r="HU284">
        <v>0</v>
      </c>
      <c r="HV284">
        <v>0</v>
      </c>
      <c r="HW284">
        <v>0</v>
      </c>
      <c r="HX284">
        <v>0</v>
      </c>
      <c r="HY284" t="s">
        <v>421</v>
      </c>
      <c r="HZ284" t="s">
        <v>422</v>
      </c>
      <c r="IA284" t="s">
        <v>423</v>
      </c>
      <c r="IB284" t="s">
        <v>423</v>
      </c>
      <c r="IC284" t="s">
        <v>423</v>
      </c>
      <c r="ID284" t="s">
        <v>423</v>
      </c>
      <c r="IE284">
        <v>0</v>
      </c>
      <c r="IF284">
        <v>100</v>
      </c>
      <c r="IG284">
        <v>100</v>
      </c>
      <c r="IH284">
        <v>-4.05</v>
      </c>
      <c r="II284">
        <v>-0.0815</v>
      </c>
      <c r="IJ284">
        <v>-1.577111384215205</v>
      </c>
      <c r="IK284">
        <v>-0.002609718516926934</v>
      </c>
      <c r="IL284">
        <v>7.477057286243006E-07</v>
      </c>
      <c r="IM284">
        <v>-2.446628426827821E-10</v>
      </c>
      <c r="IN284">
        <v>-0.2036813970316619</v>
      </c>
      <c r="IO284">
        <v>-0.007460779758470672</v>
      </c>
      <c r="IP284">
        <v>0.0009378809001863145</v>
      </c>
      <c r="IQ284">
        <v>-1.681860573090938E-05</v>
      </c>
      <c r="IR284">
        <v>18</v>
      </c>
      <c r="IS284">
        <v>2242</v>
      </c>
      <c r="IT284">
        <v>1</v>
      </c>
      <c r="IU284">
        <v>24</v>
      </c>
      <c r="IV284">
        <v>2603</v>
      </c>
      <c r="IW284">
        <v>2603</v>
      </c>
      <c r="IX284">
        <v>2.51953</v>
      </c>
      <c r="IY284">
        <v>2.20703</v>
      </c>
      <c r="IZ284">
        <v>1.39648</v>
      </c>
      <c r="JA284">
        <v>2.33765</v>
      </c>
      <c r="JB284">
        <v>1.49536</v>
      </c>
      <c r="JC284">
        <v>2.31323</v>
      </c>
      <c r="JD284">
        <v>38.1106</v>
      </c>
      <c r="JE284">
        <v>23.9474</v>
      </c>
      <c r="JF284">
        <v>18</v>
      </c>
      <c r="JG284">
        <v>499.993</v>
      </c>
      <c r="JH284">
        <v>439.17</v>
      </c>
      <c r="JI284">
        <v>25.0002</v>
      </c>
      <c r="JJ284">
        <v>26.5616</v>
      </c>
      <c r="JK284">
        <v>30.0001</v>
      </c>
      <c r="JL284">
        <v>26.5157</v>
      </c>
      <c r="JM284">
        <v>26.4547</v>
      </c>
      <c r="JN284">
        <v>50.4633</v>
      </c>
      <c r="JO284">
        <v>29.3972</v>
      </c>
      <c r="JP284">
        <v>51.4506</v>
      </c>
      <c r="JQ284">
        <v>25</v>
      </c>
      <c r="JR284">
        <v>1269.67</v>
      </c>
      <c r="JS284">
        <v>17.0409</v>
      </c>
      <c r="JT284">
        <v>100.574</v>
      </c>
      <c r="JU284">
        <v>100.656</v>
      </c>
    </row>
    <row r="285" spans="1:281">
      <c r="A285">
        <v>269</v>
      </c>
      <c r="B285">
        <v>1659118746.5</v>
      </c>
      <c r="C285">
        <v>6388.400000095367</v>
      </c>
      <c r="D285" t="s">
        <v>963</v>
      </c>
      <c r="E285" t="s">
        <v>964</v>
      </c>
      <c r="F285">
        <v>5</v>
      </c>
      <c r="G285" t="s">
        <v>812</v>
      </c>
      <c r="H285" t="s">
        <v>416</v>
      </c>
      <c r="I285">
        <v>1659118739</v>
      </c>
      <c r="J285">
        <f>(K285)/1000</f>
        <v>0</v>
      </c>
      <c r="K285">
        <f>IF(CZ285, AN285, AH285)</f>
        <v>0</v>
      </c>
      <c r="L285">
        <f>IF(CZ285, AI285, AG285)</f>
        <v>0</v>
      </c>
      <c r="M285">
        <f>DB285 - IF(AU285&gt;1, L285*CV285*100.0/(AW285*DP285), 0)</f>
        <v>0</v>
      </c>
      <c r="N285">
        <f>((T285-J285/2)*M285-L285)/(T285+J285/2)</f>
        <v>0</v>
      </c>
      <c r="O285">
        <f>N285*(DI285+DJ285)/1000.0</f>
        <v>0</v>
      </c>
      <c r="P285">
        <f>(DB285 - IF(AU285&gt;1, L285*CV285*100.0/(AW285*DP285), 0))*(DI285+DJ285)/1000.0</f>
        <v>0</v>
      </c>
      <c r="Q285">
        <f>2.0/((1/S285-1/R285)+SIGN(S285)*SQRT((1/S285-1/R285)*(1/S285-1/R285) + 4*CW285/((CW285+1)*(CW285+1))*(2*1/S285*1/R285-1/R285*1/R285)))</f>
        <v>0</v>
      </c>
      <c r="R285">
        <f>IF(LEFT(CX285,1)&lt;&gt;"0",IF(LEFT(CX285,1)="1",3.0,CY285),$D$5+$E$5*(DP285*DI285/($K$5*1000))+$F$5*(DP285*DI285/($K$5*1000))*MAX(MIN(CV285,$J$5),$I$5)*MAX(MIN(CV285,$J$5),$I$5)+$G$5*MAX(MIN(CV285,$J$5),$I$5)*(DP285*DI285/($K$5*1000))+$H$5*(DP285*DI285/($K$5*1000))*(DP285*DI285/($K$5*1000)))</f>
        <v>0</v>
      </c>
      <c r="S285">
        <f>J285*(1000-(1000*0.61365*exp(17.502*W285/(240.97+W285))/(DI285+DJ285)+DD285)/2)/(1000*0.61365*exp(17.502*W285/(240.97+W285))/(DI285+DJ285)-DD285)</f>
        <v>0</v>
      </c>
      <c r="T285">
        <f>1/((CW285+1)/(Q285/1.6)+1/(R285/1.37)) + CW285/((CW285+1)/(Q285/1.6) + CW285/(R285/1.37))</f>
        <v>0</v>
      </c>
      <c r="U285">
        <f>(CR285*CU285)</f>
        <v>0</v>
      </c>
      <c r="V285">
        <f>(DK285+(U285+2*0.95*5.67E-8*(((DK285+$B$7)+273)^4-(DK285+273)^4)-44100*J285)/(1.84*29.3*R285+8*0.95*5.67E-8*(DK285+273)^3))</f>
        <v>0</v>
      </c>
      <c r="W285">
        <f>($C$7*DL285+$D$7*DM285+$E$7*V285)</f>
        <v>0</v>
      </c>
      <c r="X285">
        <f>0.61365*exp(17.502*W285/(240.97+W285))</f>
        <v>0</v>
      </c>
      <c r="Y285">
        <f>(Z285/AA285*100)</f>
        <v>0</v>
      </c>
      <c r="Z285">
        <f>DD285*(DI285+DJ285)/1000</f>
        <v>0</v>
      </c>
      <c r="AA285">
        <f>0.61365*exp(17.502*DK285/(240.97+DK285))</f>
        <v>0</v>
      </c>
      <c r="AB285">
        <f>(X285-DD285*(DI285+DJ285)/1000)</f>
        <v>0</v>
      </c>
      <c r="AC285">
        <f>(-J285*44100)</f>
        <v>0</v>
      </c>
      <c r="AD285">
        <f>2*29.3*R285*0.92*(DK285-W285)</f>
        <v>0</v>
      </c>
      <c r="AE285">
        <f>2*0.95*5.67E-8*(((DK285+$B$7)+273)^4-(W285+273)^4)</f>
        <v>0</v>
      </c>
      <c r="AF285">
        <f>U285+AE285+AC285+AD285</f>
        <v>0</v>
      </c>
      <c r="AG285">
        <f>DH285*AU285*(DC285-DB285*(1000-AU285*DE285)/(1000-AU285*DD285))/(100*CV285)</f>
        <v>0</v>
      </c>
      <c r="AH285">
        <f>1000*DH285*AU285*(DD285-DE285)/(100*CV285*(1000-AU285*DD285))</f>
        <v>0</v>
      </c>
      <c r="AI285">
        <f>(AJ285 - AK285 - DI285*1E3/(8.314*(DK285+273.15)) * AM285/DH285 * AL285) * DH285/(100*CV285) * (1000 - DE285)/1000</f>
        <v>0</v>
      </c>
      <c r="AJ285">
        <v>1281.654709383992</v>
      </c>
      <c r="AK285">
        <v>1236.725636363636</v>
      </c>
      <c r="AL285">
        <v>3.451940136240295</v>
      </c>
      <c r="AM285">
        <v>65.05149679079638</v>
      </c>
      <c r="AN285">
        <f>(AP285 - AO285 + DI285*1E3/(8.314*(DK285+273.15)) * AR285/DH285 * AQ285) * DH285/(100*CV285) * 1000/(1000 - AP285)</f>
        <v>0</v>
      </c>
      <c r="AO285">
        <v>16.93547971662368</v>
      </c>
      <c r="AP285">
        <v>23.17328909090909</v>
      </c>
      <c r="AQ285">
        <v>-1.899105794379568E-05</v>
      </c>
      <c r="AR285">
        <v>88.7385490388201</v>
      </c>
      <c r="AS285">
        <v>9</v>
      </c>
      <c r="AT285">
        <v>2</v>
      </c>
      <c r="AU285">
        <f>IF(AS285*$H$13&gt;=AW285,1.0,(AW285/(AW285-AS285*$H$13)))</f>
        <v>0</v>
      </c>
      <c r="AV285">
        <f>(AU285-1)*100</f>
        <v>0</v>
      </c>
      <c r="AW285">
        <f>MAX(0,($B$13+$C$13*DP285)/(1+$D$13*DP285)*DI285/(DK285+273)*$E$13)</f>
        <v>0</v>
      </c>
      <c r="AX285" t="s">
        <v>417</v>
      </c>
      <c r="AY285" t="s">
        <v>417</v>
      </c>
      <c r="AZ285">
        <v>0</v>
      </c>
      <c r="BA285">
        <v>0</v>
      </c>
      <c r="BB285">
        <f>1-AZ285/BA285</f>
        <v>0</v>
      </c>
      <c r="BC285">
        <v>0</v>
      </c>
      <c r="BD285" t="s">
        <v>417</v>
      </c>
      <c r="BE285" t="s">
        <v>417</v>
      </c>
      <c r="BF285">
        <v>0</v>
      </c>
      <c r="BG285">
        <v>0</v>
      </c>
      <c r="BH285">
        <f>1-BF285/BG285</f>
        <v>0</v>
      </c>
      <c r="BI285">
        <v>0.5</v>
      </c>
      <c r="BJ285">
        <f>CS285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417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f>$B$11*DQ285+$C$11*DR285+$F$11*EC285*(1-EF285)</f>
        <v>0</v>
      </c>
      <c r="CS285">
        <f>CR285*CT285</f>
        <v>0</v>
      </c>
      <c r="CT285">
        <f>($B$11*$D$9+$C$11*$D$9+$F$11*((EP285+EH285)/MAX(EP285+EH285+EQ285, 0.1)*$I$9+EQ285/MAX(EP285+EH285+EQ285, 0.1)*$J$9))/($B$11+$C$11+$F$11)</f>
        <v>0</v>
      </c>
      <c r="CU285">
        <f>($B$11*$K$9+$C$11*$K$9+$F$11*((EP285+EH285)/MAX(EP285+EH285+EQ285, 0.1)*$P$9+EQ285/MAX(EP285+EH285+EQ285, 0.1)*$Q$9))/($B$11+$C$11+$F$11)</f>
        <v>0</v>
      </c>
      <c r="CV285">
        <v>6</v>
      </c>
      <c r="CW285">
        <v>0.5</v>
      </c>
      <c r="CX285" t="s">
        <v>418</v>
      </c>
      <c r="CY285">
        <v>2</v>
      </c>
      <c r="CZ285" t="b">
        <v>1</v>
      </c>
      <c r="DA285">
        <v>1659118739</v>
      </c>
      <c r="DB285">
        <v>1184.554444444444</v>
      </c>
      <c r="DC285">
        <v>1244.379259259259</v>
      </c>
      <c r="DD285">
        <v>23.17977777777778</v>
      </c>
      <c r="DE285">
        <v>16.92120740740741</v>
      </c>
      <c r="DF285">
        <v>1188.587037037037</v>
      </c>
      <c r="DG285">
        <v>23.26123703703704</v>
      </c>
      <c r="DH285">
        <v>500.0518888888889</v>
      </c>
      <c r="DI285">
        <v>90.68257777777775</v>
      </c>
      <c r="DJ285">
        <v>0.0999936925925926</v>
      </c>
      <c r="DK285">
        <v>27.21405925925926</v>
      </c>
      <c r="DL285">
        <v>27.17985925925926</v>
      </c>
      <c r="DM285">
        <v>999.9000000000001</v>
      </c>
      <c r="DN285">
        <v>0</v>
      </c>
      <c r="DO285">
        <v>0</v>
      </c>
      <c r="DP285">
        <v>10000.17962962963</v>
      </c>
      <c r="DQ285">
        <v>0</v>
      </c>
      <c r="DR285">
        <v>8.374919999999999</v>
      </c>
      <c r="DS285">
        <v>-59.82482592592592</v>
      </c>
      <c r="DT285">
        <v>1212.662962962963</v>
      </c>
      <c r="DU285">
        <v>1265.798148148148</v>
      </c>
      <c r="DV285">
        <v>6.258579629629629</v>
      </c>
      <c r="DW285">
        <v>1244.379259259259</v>
      </c>
      <c r="DX285">
        <v>16.92120740740741</v>
      </c>
      <c r="DY285">
        <v>2.102002592592593</v>
      </c>
      <c r="DZ285">
        <v>1.534458148148148</v>
      </c>
      <c r="EA285">
        <v>18.23436666666667</v>
      </c>
      <c r="EB285">
        <v>13.3159037037037</v>
      </c>
      <c r="EC285">
        <v>1999.987407407408</v>
      </c>
      <c r="ED285">
        <v>0.9800054444444443</v>
      </c>
      <c r="EE285">
        <v>0.01999425555555556</v>
      </c>
      <c r="EF285">
        <v>0</v>
      </c>
      <c r="EG285">
        <v>694.4745555555555</v>
      </c>
      <c r="EH285">
        <v>5.00097</v>
      </c>
      <c r="EI285">
        <v>13902.4</v>
      </c>
      <c r="EJ285">
        <v>16707.5</v>
      </c>
      <c r="EK285">
        <v>38.75</v>
      </c>
      <c r="EL285">
        <v>39.25</v>
      </c>
      <c r="EM285">
        <v>38.6801111111111</v>
      </c>
      <c r="EN285">
        <v>39.04592592592593</v>
      </c>
      <c r="EO285">
        <v>39.375</v>
      </c>
      <c r="EP285">
        <v>1955.097037037037</v>
      </c>
      <c r="EQ285">
        <v>39.89000000000001</v>
      </c>
      <c r="ER285">
        <v>0</v>
      </c>
      <c r="ES285">
        <v>1659118746.8</v>
      </c>
      <c r="ET285">
        <v>0</v>
      </c>
      <c r="EU285">
        <v>694.4627692307693</v>
      </c>
      <c r="EV285">
        <v>-1.426256413260295</v>
      </c>
      <c r="EW285">
        <v>-23.29914536228893</v>
      </c>
      <c r="EX285">
        <v>13902.41153846154</v>
      </c>
      <c r="EY285">
        <v>15</v>
      </c>
      <c r="EZ285">
        <v>0</v>
      </c>
      <c r="FA285" t="s">
        <v>419</v>
      </c>
      <c r="FB285">
        <v>1658962562</v>
      </c>
      <c r="FC285">
        <v>1658962559</v>
      </c>
      <c r="FD285">
        <v>0</v>
      </c>
      <c r="FE285">
        <v>0.025</v>
      </c>
      <c r="FF285">
        <v>-0.013</v>
      </c>
      <c r="FG285">
        <v>-1.97</v>
      </c>
      <c r="FH285">
        <v>-0.111</v>
      </c>
      <c r="FI285">
        <v>420</v>
      </c>
      <c r="FJ285">
        <v>18</v>
      </c>
      <c r="FK285">
        <v>0.6899999999999999</v>
      </c>
      <c r="FL285">
        <v>0.5</v>
      </c>
      <c r="FM285">
        <v>-59.67635853658537</v>
      </c>
      <c r="FN285">
        <v>-2.490806968641189</v>
      </c>
      <c r="FO285">
        <v>0.2702619424726273</v>
      </c>
      <c r="FP285">
        <v>0</v>
      </c>
      <c r="FQ285">
        <v>694.5308823529411</v>
      </c>
      <c r="FR285">
        <v>-1.35346065899506</v>
      </c>
      <c r="FS285">
        <v>0.2189504059754581</v>
      </c>
      <c r="FT285">
        <v>0</v>
      </c>
      <c r="FU285">
        <v>6.276701707317073</v>
      </c>
      <c r="FV285">
        <v>-0.3729982578397223</v>
      </c>
      <c r="FW285">
        <v>0.03758892999355902</v>
      </c>
      <c r="FX285">
        <v>0</v>
      </c>
      <c r="FY285">
        <v>0</v>
      </c>
      <c r="FZ285">
        <v>3</v>
      </c>
      <c r="GA285" t="s">
        <v>462</v>
      </c>
      <c r="GB285">
        <v>2.98326</v>
      </c>
      <c r="GC285">
        <v>2.71564</v>
      </c>
      <c r="GD285">
        <v>0.195714</v>
      </c>
      <c r="GE285">
        <v>0.199253</v>
      </c>
      <c r="GF285">
        <v>0.105164</v>
      </c>
      <c r="GG285">
        <v>0.08285430000000001</v>
      </c>
      <c r="GH285">
        <v>25454.7</v>
      </c>
      <c r="GI285">
        <v>25466.4</v>
      </c>
      <c r="GJ285">
        <v>29413.6</v>
      </c>
      <c r="GK285">
        <v>29411.4</v>
      </c>
      <c r="GL285">
        <v>34858.2</v>
      </c>
      <c r="GM285">
        <v>35865.2</v>
      </c>
      <c r="GN285">
        <v>41422.5</v>
      </c>
      <c r="GO285">
        <v>41910.5</v>
      </c>
      <c r="GP285">
        <v>1.92765</v>
      </c>
      <c r="GQ285">
        <v>1.90087</v>
      </c>
      <c r="GR285">
        <v>0.11228</v>
      </c>
      <c r="GS285">
        <v>0</v>
      </c>
      <c r="GT285">
        <v>25.3503</v>
      </c>
      <c r="GU285">
        <v>999.9</v>
      </c>
      <c r="GV285">
        <v>47.3</v>
      </c>
      <c r="GW285">
        <v>31.5</v>
      </c>
      <c r="GX285">
        <v>24.2097</v>
      </c>
      <c r="GY285">
        <v>63.2394</v>
      </c>
      <c r="GZ285">
        <v>33.8141</v>
      </c>
      <c r="HA285">
        <v>1</v>
      </c>
      <c r="HB285">
        <v>-0.0607114</v>
      </c>
      <c r="HC285">
        <v>0.398132</v>
      </c>
      <c r="HD285">
        <v>20.3298</v>
      </c>
      <c r="HE285">
        <v>5.21639</v>
      </c>
      <c r="HF285">
        <v>12.0099</v>
      </c>
      <c r="HG285">
        <v>4.989</v>
      </c>
      <c r="HH285">
        <v>3.28845</v>
      </c>
      <c r="HI285">
        <v>9999</v>
      </c>
      <c r="HJ285">
        <v>9999</v>
      </c>
      <c r="HK285">
        <v>9999</v>
      </c>
      <c r="HL285">
        <v>174.1</v>
      </c>
      <c r="HM285">
        <v>1.86783</v>
      </c>
      <c r="HN285">
        <v>1.86685</v>
      </c>
      <c r="HO285">
        <v>1.8663</v>
      </c>
      <c r="HP285">
        <v>1.86618</v>
      </c>
      <c r="HQ285">
        <v>1.86806</v>
      </c>
      <c r="HR285">
        <v>1.87048</v>
      </c>
      <c r="HS285">
        <v>1.86919</v>
      </c>
      <c r="HT285">
        <v>1.87057</v>
      </c>
      <c r="HU285">
        <v>0</v>
      </c>
      <c r="HV285">
        <v>0</v>
      </c>
      <c r="HW285">
        <v>0</v>
      </c>
      <c r="HX285">
        <v>0</v>
      </c>
      <c r="HY285" t="s">
        <v>421</v>
      </c>
      <c r="HZ285" t="s">
        <v>422</v>
      </c>
      <c r="IA285" t="s">
        <v>423</v>
      </c>
      <c r="IB285" t="s">
        <v>423</v>
      </c>
      <c r="IC285" t="s">
        <v>423</v>
      </c>
      <c r="ID285" t="s">
        <v>423</v>
      </c>
      <c r="IE285">
        <v>0</v>
      </c>
      <c r="IF285">
        <v>100</v>
      </c>
      <c r="IG285">
        <v>100</v>
      </c>
      <c r="IH285">
        <v>-4.08</v>
      </c>
      <c r="II285">
        <v>-0.0815</v>
      </c>
      <c r="IJ285">
        <v>-1.577111384215205</v>
      </c>
      <c r="IK285">
        <v>-0.002609718516926934</v>
      </c>
      <c r="IL285">
        <v>7.477057286243006E-07</v>
      </c>
      <c r="IM285">
        <v>-2.446628426827821E-10</v>
      </c>
      <c r="IN285">
        <v>-0.2036813970316619</v>
      </c>
      <c r="IO285">
        <v>-0.007460779758470672</v>
      </c>
      <c r="IP285">
        <v>0.0009378809001863145</v>
      </c>
      <c r="IQ285">
        <v>-1.681860573090938E-05</v>
      </c>
      <c r="IR285">
        <v>18</v>
      </c>
      <c r="IS285">
        <v>2242</v>
      </c>
      <c r="IT285">
        <v>1</v>
      </c>
      <c r="IU285">
        <v>24</v>
      </c>
      <c r="IV285">
        <v>2603.1</v>
      </c>
      <c r="IW285">
        <v>2603.1</v>
      </c>
      <c r="IX285">
        <v>2.54883</v>
      </c>
      <c r="IY285">
        <v>2.20337</v>
      </c>
      <c r="IZ285">
        <v>1.39648</v>
      </c>
      <c r="JA285">
        <v>2.33765</v>
      </c>
      <c r="JB285">
        <v>1.49536</v>
      </c>
      <c r="JC285">
        <v>2.37793</v>
      </c>
      <c r="JD285">
        <v>38.135</v>
      </c>
      <c r="JE285">
        <v>23.9737</v>
      </c>
      <c r="JF285">
        <v>18</v>
      </c>
      <c r="JG285">
        <v>499.958</v>
      </c>
      <c r="JH285">
        <v>439.05</v>
      </c>
      <c r="JI285">
        <v>25.0003</v>
      </c>
      <c r="JJ285">
        <v>26.563</v>
      </c>
      <c r="JK285">
        <v>30.0002</v>
      </c>
      <c r="JL285">
        <v>26.5172</v>
      </c>
      <c r="JM285">
        <v>26.4568</v>
      </c>
      <c r="JN285">
        <v>51.0343</v>
      </c>
      <c r="JO285">
        <v>29.3972</v>
      </c>
      <c r="JP285">
        <v>51.4506</v>
      </c>
      <c r="JQ285">
        <v>25</v>
      </c>
      <c r="JR285">
        <v>1289.7</v>
      </c>
      <c r="JS285">
        <v>17.0766</v>
      </c>
      <c r="JT285">
        <v>100.572</v>
      </c>
      <c r="JU285">
        <v>100.656</v>
      </c>
    </row>
    <row r="286" spans="1:281">
      <c r="A286">
        <v>270</v>
      </c>
      <c r="B286">
        <v>1659118751.5</v>
      </c>
      <c r="C286">
        <v>6393.400000095367</v>
      </c>
      <c r="D286" t="s">
        <v>965</v>
      </c>
      <c r="E286" t="s">
        <v>966</v>
      </c>
      <c r="F286">
        <v>5</v>
      </c>
      <c r="G286" t="s">
        <v>812</v>
      </c>
      <c r="H286" t="s">
        <v>416</v>
      </c>
      <c r="I286">
        <v>1659118743.714286</v>
      </c>
      <c r="J286">
        <f>(K286)/1000</f>
        <v>0</v>
      </c>
      <c r="K286">
        <f>IF(CZ286, AN286, AH286)</f>
        <v>0</v>
      </c>
      <c r="L286">
        <f>IF(CZ286, AI286, AG286)</f>
        <v>0</v>
      </c>
      <c r="M286">
        <f>DB286 - IF(AU286&gt;1, L286*CV286*100.0/(AW286*DP286), 0)</f>
        <v>0</v>
      </c>
      <c r="N286">
        <f>((T286-J286/2)*M286-L286)/(T286+J286/2)</f>
        <v>0</v>
      </c>
      <c r="O286">
        <f>N286*(DI286+DJ286)/1000.0</f>
        <v>0</v>
      </c>
      <c r="P286">
        <f>(DB286 - IF(AU286&gt;1, L286*CV286*100.0/(AW286*DP286), 0))*(DI286+DJ286)/1000.0</f>
        <v>0</v>
      </c>
      <c r="Q286">
        <f>2.0/((1/S286-1/R286)+SIGN(S286)*SQRT((1/S286-1/R286)*(1/S286-1/R286) + 4*CW286/((CW286+1)*(CW286+1))*(2*1/S286*1/R286-1/R286*1/R286)))</f>
        <v>0</v>
      </c>
      <c r="R286">
        <f>IF(LEFT(CX286,1)&lt;&gt;"0",IF(LEFT(CX286,1)="1",3.0,CY286),$D$5+$E$5*(DP286*DI286/($K$5*1000))+$F$5*(DP286*DI286/($K$5*1000))*MAX(MIN(CV286,$J$5),$I$5)*MAX(MIN(CV286,$J$5),$I$5)+$G$5*MAX(MIN(CV286,$J$5),$I$5)*(DP286*DI286/($K$5*1000))+$H$5*(DP286*DI286/($K$5*1000))*(DP286*DI286/($K$5*1000)))</f>
        <v>0</v>
      </c>
      <c r="S286">
        <f>J286*(1000-(1000*0.61365*exp(17.502*W286/(240.97+W286))/(DI286+DJ286)+DD286)/2)/(1000*0.61365*exp(17.502*W286/(240.97+W286))/(DI286+DJ286)-DD286)</f>
        <v>0</v>
      </c>
      <c r="T286">
        <f>1/((CW286+1)/(Q286/1.6)+1/(R286/1.37)) + CW286/((CW286+1)/(Q286/1.6) + CW286/(R286/1.37))</f>
        <v>0</v>
      </c>
      <c r="U286">
        <f>(CR286*CU286)</f>
        <v>0</v>
      </c>
      <c r="V286">
        <f>(DK286+(U286+2*0.95*5.67E-8*(((DK286+$B$7)+273)^4-(DK286+273)^4)-44100*J286)/(1.84*29.3*R286+8*0.95*5.67E-8*(DK286+273)^3))</f>
        <v>0</v>
      </c>
      <c r="W286">
        <f>($C$7*DL286+$D$7*DM286+$E$7*V286)</f>
        <v>0</v>
      </c>
      <c r="X286">
        <f>0.61365*exp(17.502*W286/(240.97+W286))</f>
        <v>0</v>
      </c>
      <c r="Y286">
        <f>(Z286/AA286*100)</f>
        <v>0</v>
      </c>
      <c r="Z286">
        <f>DD286*(DI286+DJ286)/1000</f>
        <v>0</v>
      </c>
      <c r="AA286">
        <f>0.61365*exp(17.502*DK286/(240.97+DK286))</f>
        <v>0</v>
      </c>
      <c r="AB286">
        <f>(X286-DD286*(DI286+DJ286)/1000)</f>
        <v>0</v>
      </c>
      <c r="AC286">
        <f>(-J286*44100)</f>
        <v>0</v>
      </c>
      <c r="AD286">
        <f>2*29.3*R286*0.92*(DK286-W286)</f>
        <v>0</v>
      </c>
      <c r="AE286">
        <f>2*0.95*5.67E-8*(((DK286+$B$7)+273)^4-(W286+273)^4)</f>
        <v>0</v>
      </c>
      <c r="AF286">
        <f>U286+AE286+AC286+AD286</f>
        <v>0</v>
      </c>
      <c r="AG286">
        <f>DH286*AU286*(DC286-DB286*(1000-AU286*DE286)/(1000-AU286*DD286))/(100*CV286)</f>
        <v>0</v>
      </c>
      <c r="AH286">
        <f>1000*DH286*AU286*(DD286-DE286)/(100*CV286*(1000-AU286*DD286))</f>
        <v>0</v>
      </c>
      <c r="AI286">
        <f>(AJ286 - AK286 - DI286*1E3/(8.314*(DK286+273.15)) * AM286/DH286 * AL286) * DH286/(100*CV286) * (1000 - DE286)/1000</f>
        <v>0</v>
      </c>
      <c r="AJ286">
        <v>1298.886241783535</v>
      </c>
      <c r="AK286">
        <v>1253.95006060606</v>
      </c>
      <c r="AL286">
        <v>3.442927017525394</v>
      </c>
      <c r="AM286">
        <v>65.05149679079638</v>
      </c>
      <c r="AN286">
        <f>(AP286 - AO286 + DI286*1E3/(8.314*(DK286+273.15)) * AR286/DH286 * AQ286) * DH286/(100*CV286) * 1000/(1000 - AP286)</f>
        <v>0</v>
      </c>
      <c r="AO286">
        <v>17.0038562575203</v>
      </c>
      <c r="AP286">
        <v>23.17571090909091</v>
      </c>
      <c r="AQ286">
        <v>6.998412669202757E-06</v>
      </c>
      <c r="AR286">
        <v>88.7385490388201</v>
      </c>
      <c r="AS286">
        <v>9</v>
      </c>
      <c r="AT286">
        <v>2</v>
      </c>
      <c r="AU286">
        <f>IF(AS286*$H$13&gt;=AW286,1.0,(AW286/(AW286-AS286*$H$13)))</f>
        <v>0</v>
      </c>
      <c r="AV286">
        <f>(AU286-1)*100</f>
        <v>0</v>
      </c>
      <c r="AW286">
        <f>MAX(0,($B$13+$C$13*DP286)/(1+$D$13*DP286)*DI286/(DK286+273)*$E$13)</f>
        <v>0</v>
      </c>
      <c r="AX286" t="s">
        <v>417</v>
      </c>
      <c r="AY286" t="s">
        <v>417</v>
      </c>
      <c r="AZ286">
        <v>0</v>
      </c>
      <c r="BA286">
        <v>0</v>
      </c>
      <c r="BB286">
        <f>1-AZ286/BA286</f>
        <v>0</v>
      </c>
      <c r="BC286">
        <v>0</v>
      </c>
      <c r="BD286" t="s">
        <v>417</v>
      </c>
      <c r="BE286" t="s">
        <v>417</v>
      </c>
      <c r="BF286">
        <v>0</v>
      </c>
      <c r="BG286">
        <v>0</v>
      </c>
      <c r="BH286">
        <f>1-BF286/BG286</f>
        <v>0</v>
      </c>
      <c r="BI286">
        <v>0.5</v>
      </c>
      <c r="BJ286">
        <f>CS286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417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f>$B$11*DQ286+$C$11*DR286+$F$11*EC286*(1-EF286)</f>
        <v>0</v>
      </c>
      <c r="CS286">
        <f>CR286*CT286</f>
        <v>0</v>
      </c>
      <c r="CT286">
        <f>($B$11*$D$9+$C$11*$D$9+$F$11*((EP286+EH286)/MAX(EP286+EH286+EQ286, 0.1)*$I$9+EQ286/MAX(EP286+EH286+EQ286, 0.1)*$J$9))/($B$11+$C$11+$F$11)</f>
        <v>0</v>
      </c>
      <c r="CU286">
        <f>($B$11*$K$9+$C$11*$K$9+$F$11*((EP286+EH286)/MAX(EP286+EH286+EQ286, 0.1)*$P$9+EQ286/MAX(EP286+EH286+EQ286, 0.1)*$Q$9))/($B$11+$C$11+$F$11)</f>
        <v>0</v>
      </c>
      <c r="CV286">
        <v>6</v>
      </c>
      <c r="CW286">
        <v>0.5</v>
      </c>
      <c r="CX286" t="s">
        <v>418</v>
      </c>
      <c r="CY286">
        <v>2</v>
      </c>
      <c r="CZ286" t="b">
        <v>1</v>
      </c>
      <c r="DA286">
        <v>1659118743.714286</v>
      </c>
      <c r="DB286">
        <v>1200.373214285714</v>
      </c>
      <c r="DC286">
        <v>1260.282857142857</v>
      </c>
      <c r="DD286">
        <v>23.176375</v>
      </c>
      <c r="DE286">
        <v>16.95736785714286</v>
      </c>
      <c r="DF286">
        <v>1204.435</v>
      </c>
      <c r="DG286">
        <v>23.25786071428572</v>
      </c>
      <c r="DH286">
        <v>500.0496785714286</v>
      </c>
      <c r="DI286">
        <v>90.68239285714287</v>
      </c>
      <c r="DJ286">
        <v>0.09997908928571428</v>
      </c>
      <c r="DK286">
        <v>27.21536785714286</v>
      </c>
      <c r="DL286">
        <v>27.18385714285714</v>
      </c>
      <c r="DM286">
        <v>999.9000000000002</v>
      </c>
      <c r="DN286">
        <v>0</v>
      </c>
      <c r="DO286">
        <v>0</v>
      </c>
      <c r="DP286">
        <v>9999.127142857144</v>
      </c>
      <c r="DQ286">
        <v>0</v>
      </c>
      <c r="DR286">
        <v>8.377731785714285</v>
      </c>
      <c r="DS286">
        <v>-59.91090000000001</v>
      </c>
      <c r="DT286">
        <v>1228.851785714285</v>
      </c>
      <c r="DU286">
        <v>1282.023571428572</v>
      </c>
      <c r="DV286">
        <v>6.219005357142857</v>
      </c>
      <c r="DW286">
        <v>1260.282857142857</v>
      </c>
      <c r="DX286">
        <v>16.95736785714286</v>
      </c>
      <c r="DY286">
        <v>2.101688928571428</v>
      </c>
      <c r="DZ286">
        <v>1.537735</v>
      </c>
      <c r="EA286">
        <v>18.23199285714286</v>
      </c>
      <c r="EB286">
        <v>13.34858928571429</v>
      </c>
      <c r="EC286">
        <v>1999.980357142857</v>
      </c>
      <c r="ED286">
        <v>0.9800054285714284</v>
      </c>
      <c r="EE286">
        <v>0.01999427142857143</v>
      </c>
      <c r="EF286">
        <v>0</v>
      </c>
      <c r="EG286">
        <v>694.3448571428571</v>
      </c>
      <c r="EH286">
        <v>5.00097</v>
      </c>
      <c r="EI286">
        <v>13900.39285714286</v>
      </c>
      <c r="EJ286">
        <v>16707.44642857143</v>
      </c>
      <c r="EK286">
        <v>38.75</v>
      </c>
      <c r="EL286">
        <v>39.25</v>
      </c>
      <c r="EM286">
        <v>38.68035714285713</v>
      </c>
      <c r="EN286">
        <v>39.05757142857142</v>
      </c>
      <c r="EO286">
        <v>39.375</v>
      </c>
      <c r="EP286">
        <v>1955.09</v>
      </c>
      <c r="EQ286">
        <v>39.89000000000001</v>
      </c>
      <c r="ER286">
        <v>0</v>
      </c>
      <c r="ES286">
        <v>1659118751.6</v>
      </c>
      <c r="ET286">
        <v>0</v>
      </c>
      <c r="EU286">
        <v>694.3519615384613</v>
      </c>
      <c r="EV286">
        <v>-2.477777762145498</v>
      </c>
      <c r="EW286">
        <v>-25.89743595386185</v>
      </c>
      <c r="EX286">
        <v>13900.25769230769</v>
      </c>
      <c r="EY286">
        <v>15</v>
      </c>
      <c r="EZ286">
        <v>0</v>
      </c>
      <c r="FA286" t="s">
        <v>419</v>
      </c>
      <c r="FB286">
        <v>1658962562</v>
      </c>
      <c r="FC286">
        <v>1658962559</v>
      </c>
      <c r="FD286">
        <v>0</v>
      </c>
      <c r="FE286">
        <v>0.025</v>
      </c>
      <c r="FF286">
        <v>-0.013</v>
      </c>
      <c r="FG286">
        <v>-1.97</v>
      </c>
      <c r="FH286">
        <v>-0.111</v>
      </c>
      <c r="FI286">
        <v>420</v>
      </c>
      <c r="FJ286">
        <v>18</v>
      </c>
      <c r="FK286">
        <v>0.6899999999999999</v>
      </c>
      <c r="FL286">
        <v>0.5</v>
      </c>
      <c r="FM286">
        <v>-59.81390975609756</v>
      </c>
      <c r="FN286">
        <v>-1.30556864111492</v>
      </c>
      <c r="FO286">
        <v>0.1579490482910175</v>
      </c>
      <c r="FP286">
        <v>0</v>
      </c>
      <c r="FQ286">
        <v>694.4511470588235</v>
      </c>
      <c r="FR286">
        <v>-1.388097780752388</v>
      </c>
      <c r="FS286">
        <v>0.2560646899369818</v>
      </c>
      <c r="FT286">
        <v>0</v>
      </c>
      <c r="FU286">
        <v>6.246274146341463</v>
      </c>
      <c r="FV286">
        <v>-0.4379696864111455</v>
      </c>
      <c r="FW286">
        <v>0.04462519139676713</v>
      </c>
      <c r="FX286">
        <v>0</v>
      </c>
      <c r="FY286">
        <v>0</v>
      </c>
      <c r="FZ286">
        <v>3</v>
      </c>
      <c r="GA286" t="s">
        <v>462</v>
      </c>
      <c r="GB286">
        <v>2.98328</v>
      </c>
      <c r="GC286">
        <v>2.71557</v>
      </c>
      <c r="GD286">
        <v>0.197405</v>
      </c>
      <c r="GE286">
        <v>0.200899</v>
      </c>
      <c r="GF286">
        <v>0.105171</v>
      </c>
      <c r="GG286">
        <v>0.082993</v>
      </c>
      <c r="GH286">
        <v>25401.1</v>
      </c>
      <c r="GI286">
        <v>25413.7</v>
      </c>
      <c r="GJ286">
        <v>29413.6</v>
      </c>
      <c r="GK286">
        <v>29411</v>
      </c>
      <c r="GL286">
        <v>34857.5</v>
      </c>
      <c r="GM286">
        <v>35859.2</v>
      </c>
      <c r="GN286">
        <v>41421.8</v>
      </c>
      <c r="GO286">
        <v>41909.9</v>
      </c>
      <c r="GP286">
        <v>1.92752</v>
      </c>
      <c r="GQ286">
        <v>1.901</v>
      </c>
      <c r="GR286">
        <v>0.112765</v>
      </c>
      <c r="GS286">
        <v>0</v>
      </c>
      <c r="GT286">
        <v>25.3503</v>
      </c>
      <c r="GU286">
        <v>999.9</v>
      </c>
      <c r="GV286">
        <v>47.3</v>
      </c>
      <c r="GW286">
        <v>31.5</v>
      </c>
      <c r="GX286">
        <v>24.2085</v>
      </c>
      <c r="GY286">
        <v>63.4294</v>
      </c>
      <c r="GZ286">
        <v>33.7099</v>
      </c>
      <c r="HA286">
        <v>1</v>
      </c>
      <c r="HB286">
        <v>-0.0605513</v>
      </c>
      <c r="HC286">
        <v>0.399926</v>
      </c>
      <c r="HD286">
        <v>20.3298</v>
      </c>
      <c r="HE286">
        <v>5.21789</v>
      </c>
      <c r="HF286">
        <v>12.0099</v>
      </c>
      <c r="HG286">
        <v>4.98945</v>
      </c>
      <c r="HH286">
        <v>3.28863</v>
      </c>
      <c r="HI286">
        <v>9999</v>
      </c>
      <c r="HJ286">
        <v>9999</v>
      </c>
      <c r="HK286">
        <v>9999</v>
      </c>
      <c r="HL286">
        <v>174.1</v>
      </c>
      <c r="HM286">
        <v>1.86783</v>
      </c>
      <c r="HN286">
        <v>1.86686</v>
      </c>
      <c r="HO286">
        <v>1.8663</v>
      </c>
      <c r="HP286">
        <v>1.86618</v>
      </c>
      <c r="HQ286">
        <v>1.86805</v>
      </c>
      <c r="HR286">
        <v>1.87049</v>
      </c>
      <c r="HS286">
        <v>1.86919</v>
      </c>
      <c r="HT286">
        <v>1.87057</v>
      </c>
      <c r="HU286">
        <v>0</v>
      </c>
      <c r="HV286">
        <v>0</v>
      </c>
      <c r="HW286">
        <v>0</v>
      </c>
      <c r="HX286">
        <v>0</v>
      </c>
      <c r="HY286" t="s">
        <v>421</v>
      </c>
      <c r="HZ286" t="s">
        <v>422</v>
      </c>
      <c r="IA286" t="s">
        <v>423</v>
      </c>
      <c r="IB286" t="s">
        <v>423</v>
      </c>
      <c r="IC286" t="s">
        <v>423</v>
      </c>
      <c r="ID286" t="s">
        <v>423</v>
      </c>
      <c r="IE286">
        <v>0</v>
      </c>
      <c r="IF286">
        <v>100</v>
      </c>
      <c r="IG286">
        <v>100</v>
      </c>
      <c r="IH286">
        <v>-4.11</v>
      </c>
      <c r="II286">
        <v>-0.0815</v>
      </c>
      <c r="IJ286">
        <v>-1.577111384215205</v>
      </c>
      <c r="IK286">
        <v>-0.002609718516926934</v>
      </c>
      <c r="IL286">
        <v>7.477057286243006E-07</v>
      </c>
      <c r="IM286">
        <v>-2.446628426827821E-10</v>
      </c>
      <c r="IN286">
        <v>-0.2036813970316619</v>
      </c>
      <c r="IO286">
        <v>-0.007460779758470672</v>
      </c>
      <c r="IP286">
        <v>0.0009378809001863145</v>
      </c>
      <c r="IQ286">
        <v>-1.681860573090938E-05</v>
      </c>
      <c r="IR286">
        <v>18</v>
      </c>
      <c r="IS286">
        <v>2242</v>
      </c>
      <c r="IT286">
        <v>1</v>
      </c>
      <c r="IU286">
        <v>24</v>
      </c>
      <c r="IV286">
        <v>2603.2</v>
      </c>
      <c r="IW286">
        <v>2603.2</v>
      </c>
      <c r="IX286">
        <v>2.57324</v>
      </c>
      <c r="IY286">
        <v>2.20703</v>
      </c>
      <c r="IZ286">
        <v>1.39648</v>
      </c>
      <c r="JA286">
        <v>2.33765</v>
      </c>
      <c r="JB286">
        <v>1.49536</v>
      </c>
      <c r="JC286">
        <v>2.36084</v>
      </c>
      <c r="JD286">
        <v>38.135</v>
      </c>
      <c r="JE286">
        <v>23.9737</v>
      </c>
      <c r="JF286">
        <v>18</v>
      </c>
      <c r="JG286">
        <v>499.896</v>
      </c>
      <c r="JH286">
        <v>439.135</v>
      </c>
      <c r="JI286">
        <v>25.0003</v>
      </c>
      <c r="JJ286">
        <v>26.5653</v>
      </c>
      <c r="JK286">
        <v>30.0002</v>
      </c>
      <c r="JL286">
        <v>26.5191</v>
      </c>
      <c r="JM286">
        <v>26.458</v>
      </c>
      <c r="JN286">
        <v>51.5239</v>
      </c>
      <c r="JO286">
        <v>29.1144</v>
      </c>
      <c r="JP286">
        <v>51.4506</v>
      </c>
      <c r="JQ286">
        <v>25</v>
      </c>
      <c r="JR286">
        <v>1303.07</v>
      </c>
      <c r="JS286">
        <v>17.1044</v>
      </c>
      <c r="JT286">
        <v>100.571</v>
      </c>
      <c r="JU286">
        <v>100.655</v>
      </c>
    </row>
    <row r="287" spans="1:281">
      <c r="A287">
        <v>271</v>
      </c>
      <c r="B287">
        <v>1659118756.5</v>
      </c>
      <c r="C287">
        <v>6398.400000095367</v>
      </c>
      <c r="D287" t="s">
        <v>967</v>
      </c>
      <c r="E287" t="s">
        <v>968</v>
      </c>
      <c r="F287">
        <v>5</v>
      </c>
      <c r="G287" t="s">
        <v>812</v>
      </c>
      <c r="H287" t="s">
        <v>416</v>
      </c>
      <c r="I287">
        <v>1659118749</v>
      </c>
      <c r="J287">
        <f>(K287)/1000</f>
        <v>0</v>
      </c>
      <c r="K287">
        <f>IF(CZ287, AN287, AH287)</f>
        <v>0</v>
      </c>
      <c r="L287">
        <f>IF(CZ287, AI287, AG287)</f>
        <v>0</v>
      </c>
      <c r="M287">
        <f>DB287 - IF(AU287&gt;1, L287*CV287*100.0/(AW287*DP287), 0)</f>
        <v>0</v>
      </c>
      <c r="N287">
        <f>((T287-J287/2)*M287-L287)/(T287+J287/2)</f>
        <v>0</v>
      </c>
      <c r="O287">
        <f>N287*(DI287+DJ287)/1000.0</f>
        <v>0</v>
      </c>
      <c r="P287">
        <f>(DB287 - IF(AU287&gt;1, L287*CV287*100.0/(AW287*DP287), 0))*(DI287+DJ287)/1000.0</f>
        <v>0</v>
      </c>
      <c r="Q287">
        <f>2.0/((1/S287-1/R287)+SIGN(S287)*SQRT((1/S287-1/R287)*(1/S287-1/R287) + 4*CW287/((CW287+1)*(CW287+1))*(2*1/S287*1/R287-1/R287*1/R287)))</f>
        <v>0</v>
      </c>
      <c r="R287">
        <f>IF(LEFT(CX287,1)&lt;&gt;"0",IF(LEFT(CX287,1)="1",3.0,CY287),$D$5+$E$5*(DP287*DI287/($K$5*1000))+$F$5*(DP287*DI287/($K$5*1000))*MAX(MIN(CV287,$J$5),$I$5)*MAX(MIN(CV287,$J$5),$I$5)+$G$5*MAX(MIN(CV287,$J$5),$I$5)*(DP287*DI287/($K$5*1000))+$H$5*(DP287*DI287/($K$5*1000))*(DP287*DI287/($K$5*1000)))</f>
        <v>0</v>
      </c>
      <c r="S287">
        <f>J287*(1000-(1000*0.61365*exp(17.502*W287/(240.97+W287))/(DI287+DJ287)+DD287)/2)/(1000*0.61365*exp(17.502*W287/(240.97+W287))/(DI287+DJ287)-DD287)</f>
        <v>0</v>
      </c>
      <c r="T287">
        <f>1/((CW287+1)/(Q287/1.6)+1/(R287/1.37)) + CW287/((CW287+1)/(Q287/1.6) + CW287/(R287/1.37))</f>
        <v>0</v>
      </c>
      <c r="U287">
        <f>(CR287*CU287)</f>
        <v>0</v>
      </c>
      <c r="V287">
        <f>(DK287+(U287+2*0.95*5.67E-8*(((DK287+$B$7)+273)^4-(DK287+273)^4)-44100*J287)/(1.84*29.3*R287+8*0.95*5.67E-8*(DK287+273)^3))</f>
        <v>0</v>
      </c>
      <c r="W287">
        <f>($C$7*DL287+$D$7*DM287+$E$7*V287)</f>
        <v>0</v>
      </c>
      <c r="X287">
        <f>0.61365*exp(17.502*W287/(240.97+W287))</f>
        <v>0</v>
      </c>
      <c r="Y287">
        <f>(Z287/AA287*100)</f>
        <v>0</v>
      </c>
      <c r="Z287">
        <f>DD287*(DI287+DJ287)/1000</f>
        <v>0</v>
      </c>
      <c r="AA287">
        <f>0.61365*exp(17.502*DK287/(240.97+DK287))</f>
        <v>0</v>
      </c>
      <c r="AB287">
        <f>(X287-DD287*(DI287+DJ287)/1000)</f>
        <v>0</v>
      </c>
      <c r="AC287">
        <f>(-J287*44100)</f>
        <v>0</v>
      </c>
      <c r="AD287">
        <f>2*29.3*R287*0.92*(DK287-W287)</f>
        <v>0</v>
      </c>
      <c r="AE287">
        <f>2*0.95*5.67E-8*(((DK287+$B$7)+273)^4-(W287+273)^4)</f>
        <v>0</v>
      </c>
      <c r="AF287">
        <f>U287+AE287+AC287+AD287</f>
        <v>0</v>
      </c>
      <c r="AG287">
        <f>DH287*AU287*(DC287-DB287*(1000-AU287*DE287)/(1000-AU287*DD287))/(100*CV287)</f>
        <v>0</v>
      </c>
      <c r="AH287">
        <f>1000*DH287*AU287*(DD287-DE287)/(100*CV287*(1000-AU287*DD287))</f>
        <v>0</v>
      </c>
      <c r="AI287">
        <f>(AJ287 - AK287 - DI287*1E3/(8.314*(DK287+273.15)) * AM287/DH287 * AL287) * DH287/(100*CV287) * (1000 - DE287)/1000</f>
        <v>0</v>
      </c>
      <c r="AJ287">
        <v>1315.936150122253</v>
      </c>
      <c r="AK287">
        <v>1270.937696969697</v>
      </c>
      <c r="AL287">
        <v>3.388950113533597</v>
      </c>
      <c r="AM287">
        <v>65.05149679079638</v>
      </c>
      <c r="AN287">
        <f>(AP287 - AO287 + DI287*1E3/(8.314*(DK287+273.15)) * AR287/DH287 * AQ287) * DH287/(100*CV287) * 1000/(1000 - AP287)</f>
        <v>0</v>
      </c>
      <c r="AO287">
        <v>17.02114789455127</v>
      </c>
      <c r="AP287">
        <v>23.17169575757575</v>
      </c>
      <c r="AQ287">
        <v>-3.164906033018749E-05</v>
      </c>
      <c r="AR287">
        <v>88.7385490388201</v>
      </c>
      <c r="AS287">
        <v>9</v>
      </c>
      <c r="AT287">
        <v>2</v>
      </c>
      <c r="AU287">
        <f>IF(AS287*$H$13&gt;=AW287,1.0,(AW287/(AW287-AS287*$H$13)))</f>
        <v>0</v>
      </c>
      <c r="AV287">
        <f>(AU287-1)*100</f>
        <v>0</v>
      </c>
      <c r="AW287">
        <f>MAX(0,($B$13+$C$13*DP287)/(1+$D$13*DP287)*DI287/(DK287+273)*$E$13)</f>
        <v>0</v>
      </c>
      <c r="AX287" t="s">
        <v>417</v>
      </c>
      <c r="AY287" t="s">
        <v>417</v>
      </c>
      <c r="AZ287">
        <v>0</v>
      </c>
      <c r="BA287">
        <v>0</v>
      </c>
      <c r="BB287">
        <f>1-AZ287/BA287</f>
        <v>0</v>
      </c>
      <c r="BC287">
        <v>0</v>
      </c>
      <c r="BD287" t="s">
        <v>417</v>
      </c>
      <c r="BE287" t="s">
        <v>417</v>
      </c>
      <c r="BF287">
        <v>0</v>
      </c>
      <c r="BG287">
        <v>0</v>
      </c>
      <c r="BH287">
        <f>1-BF287/BG287</f>
        <v>0</v>
      </c>
      <c r="BI287">
        <v>0.5</v>
      </c>
      <c r="BJ287">
        <f>CS287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417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f>$B$11*DQ287+$C$11*DR287+$F$11*EC287*(1-EF287)</f>
        <v>0</v>
      </c>
      <c r="CS287">
        <f>CR287*CT287</f>
        <v>0</v>
      </c>
      <c r="CT287">
        <f>($B$11*$D$9+$C$11*$D$9+$F$11*((EP287+EH287)/MAX(EP287+EH287+EQ287, 0.1)*$I$9+EQ287/MAX(EP287+EH287+EQ287, 0.1)*$J$9))/($B$11+$C$11+$F$11)</f>
        <v>0</v>
      </c>
      <c r="CU287">
        <f>($B$11*$K$9+$C$11*$K$9+$F$11*((EP287+EH287)/MAX(EP287+EH287+EQ287, 0.1)*$P$9+EQ287/MAX(EP287+EH287+EQ287, 0.1)*$Q$9))/($B$11+$C$11+$F$11)</f>
        <v>0</v>
      </c>
      <c r="CV287">
        <v>6</v>
      </c>
      <c r="CW287">
        <v>0.5</v>
      </c>
      <c r="CX287" t="s">
        <v>418</v>
      </c>
      <c r="CY287">
        <v>2</v>
      </c>
      <c r="CZ287" t="b">
        <v>1</v>
      </c>
      <c r="DA287">
        <v>1659118749</v>
      </c>
      <c r="DB287">
        <v>1218.11962962963</v>
      </c>
      <c r="DC287">
        <v>1278.044074074074</v>
      </c>
      <c r="DD287">
        <v>23.17468148148149</v>
      </c>
      <c r="DE287">
        <v>16.9921</v>
      </c>
      <c r="DF287">
        <v>1222.215555555556</v>
      </c>
      <c r="DG287">
        <v>23.25617777777778</v>
      </c>
      <c r="DH287">
        <v>500.047888888889</v>
      </c>
      <c r="DI287">
        <v>90.68178518518522</v>
      </c>
      <c r="DJ287">
        <v>0.09999292222222224</v>
      </c>
      <c r="DK287">
        <v>27.2176962962963</v>
      </c>
      <c r="DL287">
        <v>27.1926</v>
      </c>
      <c r="DM287">
        <v>999.9000000000001</v>
      </c>
      <c r="DN287">
        <v>0</v>
      </c>
      <c r="DO287">
        <v>0</v>
      </c>
      <c r="DP287">
        <v>9998.171851851852</v>
      </c>
      <c r="DQ287">
        <v>0</v>
      </c>
      <c r="DR287">
        <v>8.382104814814815</v>
      </c>
      <c r="DS287">
        <v>-59.92542222222223</v>
      </c>
      <c r="DT287">
        <v>1247.017407407407</v>
      </c>
      <c r="DU287">
        <v>1300.137777777778</v>
      </c>
      <c r="DV287">
        <v>6.182572592592593</v>
      </c>
      <c r="DW287">
        <v>1278.044074074074</v>
      </c>
      <c r="DX287">
        <v>16.9921</v>
      </c>
      <c r="DY287">
        <v>2.101521111111111</v>
      </c>
      <c r="DZ287">
        <v>1.540874074074074</v>
      </c>
      <c r="EA287">
        <v>18.23071481481481</v>
      </c>
      <c r="EB287">
        <v>13.37986666666667</v>
      </c>
      <c r="EC287">
        <v>1999.986666666667</v>
      </c>
      <c r="ED287">
        <v>0.9800055555555555</v>
      </c>
      <c r="EE287">
        <v>0.01999414444444444</v>
      </c>
      <c r="EF287">
        <v>0</v>
      </c>
      <c r="EG287">
        <v>694.2145185185184</v>
      </c>
      <c r="EH287">
        <v>5.00097</v>
      </c>
      <c r="EI287">
        <v>13898.07777777778</v>
      </c>
      <c r="EJ287">
        <v>16707.48518518519</v>
      </c>
      <c r="EK287">
        <v>38.75</v>
      </c>
      <c r="EL287">
        <v>39.25</v>
      </c>
      <c r="EM287">
        <v>38.687</v>
      </c>
      <c r="EN287">
        <v>39.0597037037037</v>
      </c>
      <c r="EO287">
        <v>39.375</v>
      </c>
      <c r="EP287">
        <v>1955.096296296296</v>
      </c>
      <c r="EQ287">
        <v>39.89000000000001</v>
      </c>
      <c r="ER287">
        <v>0</v>
      </c>
      <c r="ES287">
        <v>1659118756.4</v>
      </c>
      <c r="ET287">
        <v>0</v>
      </c>
      <c r="EU287">
        <v>694.1941538461538</v>
      </c>
      <c r="EV287">
        <v>-2.254700847513505</v>
      </c>
      <c r="EW287">
        <v>-27.87008551808804</v>
      </c>
      <c r="EX287">
        <v>13898.16923076923</v>
      </c>
      <c r="EY287">
        <v>15</v>
      </c>
      <c r="EZ287">
        <v>0</v>
      </c>
      <c r="FA287" t="s">
        <v>419</v>
      </c>
      <c r="FB287">
        <v>1658962562</v>
      </c>
      <c r="FC287">
        <v>1658962559</v>
      </c>
      <c r="FD287">
        <v>0</v>
      </c>
      <c r="FE287">
        <v>0.025</v>
      </c>
      <c r="FF287">
        <v>-0.013</v>
      </c>
      <c r="FG287">
        <v>-1.97</v>
      </c>
      <c r="FH287">
        <v>-0.111</v>
      </c>
      <c r="FI287">
        <v>420</v>
      </c>
      <c r="FJ287">
        <v>18</v>
      </c>
      <c r="FK287">
        <v>0.6899999999999999</v>
      </c>
      <c r="FL287">
        <v>0.5</v>
      </c>
      <c r="FM287">
        <v>-59.90619</v>
      </c>
      <c r="FN287">
        <v>-0.3650251407127579</v>
      </c>
      <c r="FO287">
        <v>0.08905124592053718</v>
      </c>
      <c r="FP287">
        <v>1</v>
      </c>
      <c r="FQ287">
        <v>694.2964117647058</v>
      </c>
      <c r="FR287">
        <v>-1.845653163957035</v>
      </c>
      <c r="FS287">
        <v>0.2976352996979599</v>
      </c>
      <c r="FT287">
        <v>0</v>
      </c>
      <c r="FU287">
        <v>6.2046665</v>
      </c>
      <c r="FV287">
        <v>-0.4497485178236437</v>
      </c>
      <c r="FW287">
        <v>0.04455326152763676</v>
      </c>
      <c r="FX287">
        <v>0</v>
      </c>
      <c r="FY287">
        <v>1</v>
      </c>
      <c r="FZ287">
        <v>3</v>
      </c>
      <c r="GA287" t="s">
        <v>426</v>
      </c>
      <c r="GB287">
        <v>2.98304</v>
      </c>
      <c r="GC287">
        <v>2.71564</v>
      </c>
      <c r="GD287">
        <v>0.199063</v>
      </c>
      <c r="GE287">
        <v>0.202488</v>
      </c>
      <c r="GF287">
        <v>0.10516</v>
      </c>
      <c r="GG287">
        <v>0.0830949</v>
      </c>
      <c r="GH287">
        <v>25348.9</v>
      </c>
      <c r="GI287">
        <v>25363.1</v>
      </c>
      <c r="GJ287">
        <v>29413.8</v>
      </c>
      <c r="GK287">
        <v>29410.9</v>
      </c>
      <c r="GL287">
        <v>34858.6</v>
      </c>
      <c r="GM287">
        <v>35855.1</v>
      </c>
      <c r="GN287">
        <v>41422.5</v>
      </c>
      <c r="GO287">
        <v>41909.8</v>
      </c>
      <c r="GP287">
        <v>1.92738</v>
      </c>
      <c r="GQ287">
        <v>1.90105</v>
      </c>
      <c r="GR287">
        <v>0.113398</v>
      </c>
      <c r="GS287">
        <v>0</v>
      </c>
      <c r="GT287">
        <v>25.3503</v>
      </c>
      <c r="GU287">
        <v>999.9</v>
      </c>
      <c r="GV287">
        <v>47.2</v>
      </c>
      <c r="GW287">
        <v>31.5</v>
      </c>
      <c r="GX287">
        <v>24.1582</v>
      </c>
      <c r="GY287">
        <v>63.3194</v>
      </c>
      <c r="GZ287">
        <v>33.8421</v>
      </c>
      <c r="HA287">
        <v>1</v>
      </c>
      <c r="HB287">
        <v>-0.0605183</v>
      </c>
      <c r="HC287">
        <v>0.401065</v>
      </c>
      <c r="HD287">
        <v>20.3298</v>
      </c>
      <c r="HE287">
        <v>5.21729</v>
      </c>
      <c r="HF287">
        <v>12.0099</v>
      </c>
      <c r="HG287">
        <v>4.98915</v>
      </c>
      <c r="HH287">
        <v>3.28853</v>
      </c>
      <c r="HI287">
        <v>9999</v>
      </c>
      <c r="HJ287">
        <v>9999</v>
      </c>
      <c r="HK287">
        <v>9999</v>
      </c>
      <c r="HL287">
        <v>174.1</v>
      </c>
      <c r="HM287">
        <v>1.86783</v>
      </c>
      <c r="HN287">
        <v>1.86687</v>
      </c>
      <c r="HO287">
        <v>1.8663</v>
      </c>
      <c r="HP287">
        <v>1.86618</v>
      </c>
      <c r="HQ287">
        <v>1.86806</v>
      </c>
      <c r="HR287">
        <v>1.87046</v>
      </c>
      <c r="HS287">
        <v>1.8692</v>
      </c>
      <c r="HT287">
        <v>1.87058</v>
      </c>
      <c r="HU287">
        <v>0</v>
      </c>
      <c r="HV287">
        <v>0</v>
      </c>
      <c r="HW287">
        <v>0</v>
      </c>
      <c r="HX287">
        <v>0</v>
      </c>
      <c r="HY287" t="s">
        <v>421</v>
      </c>
      <c r="HZ287" t="s">
        <v>422</v>
      </c>
      <c r="IA287" t="s">
        <v>423</v>
      </c>
      <c r="IB287" t="s">
        <v>423</v>
      </c>
      <c r="IC287" t="s">
        <v>423</v>
      </c>
      <c r="ID287" t="s">
        <v>423</v>
      </c>
      <c r="IE287">
        <v>0</v>
      </c>
      <c r="IF287">
        <v>100</v>
      </c>
      <c r="IG287">
        <v>100</v>
      </c>
      <c r="IH287">
        <v>-4.15</v>
      </c>
      <c r="II287">
        <v>-0.0815</v>
      </c>
      <c r="IJ287">
        <v>-1.577111384215205</v>
      </c>
      <c r="IK287">
        <v>-0.002609718516926934</v>
      </c>
      <c r="IL287">
        <v>7.477057286243006E-07</v>
      </c>
      <c r="IM287">
        <v>-2.446628426827821E-10</v>
      </c>
      <c r="IN287">
        <v>-0.2036813970316619</v>
      </c>
      <c r="IO287">
        <v>-0.007460779758470672</v>
      </c>
      <c r="IP287">
        <v>0.0009378809001863145</v>
      </c>
      <c r="IQ287">
        <v>-1.681860573090938E-05</v>
      </c>
      <c r="IR287">
        <v>18</v>
      </c>
      <c r="IS287">
        <v>2242</v>
      </c>
      <c r="IT287">
        <v>1</v>
      </c>
      <c r="IU287">
        <v>24</v>
      </c>
      <c r="IV287">
        <v>2603.2</v>
      </c>
      <c r="IW287">
        <v>2603.3</v>
      </c>
      <c r="IX287">
        <v>2.60132</v>
      </c>
      <c r="IY287">
        <v>2.19604</v>
      </c>
      <c r="IZ287">
        <v>1.39648</v>
      </c>
      <c r="JA287">
        <v>2.33643</v>
      </c>
      <c r="JB287">
        <v>1.49536</v>
      </c>
      <c r="JC287">
        <v>2.41821</v>
      </c>
      <c r="JD287">
        <v>38.135</v>
      </c>
      <c r="JE287">
        <v>23.9824</v>
      </c>
      <c r="JF287">
        <v>18</v>
      </c>
      <c r="JG287">
        <v>499.81</v>
      </c>
      <c r="JH287">
        <v>439.173</v>
      </c>
      <c r="JI287">
        <v>25.0002</v>
      </c>
      <c r="JJ287">
        <v>26.5667</v>
      </c>
      <c r="JK287">
        <v>30.0003</v>
      </c>
      <c r="JL287">
        <v>26.5202</v>
      </c>
      <c r="JM287">
        <v>26.459</v>
      </c>
      <c r="JN287">
        <v>52.0975</v>
      </c>
      <c r="JO287">
        <v>29.1144</v>
      </c>
      <c r="JP287">
        <v>51.07</v>
      </c>
      <c r="JQ287">
        <v>25</v>
      </c>
      <c r="JR287">
        <v>1323.15</v>
      </c>
      <c r="JS287">
        <v>17.1357</v>
      </c>
      <c r="JT287">
        <v>100.573</v>
      </c>
      <c r="JU287">
        <v>100.654</v>
      </c>
    </row>
    <row r="288" spans="1:281">
      <c r="A288">
        <v>272</v>
      </c>
      <c r="B288">
        <v>1659118761.5</v>
      </c>
      <c r="C288">
        <v>6403.400000095367</v>
      </c>
      <c r="D288" t="s">
        <v>969</v>
      </c>
      <c r="E288" t="s">
        <v>970</v>
      </c>
      <c r="F288">
        <v>5</v>
      </c>
      <c r="G288" t="s">
        <v>812</v>
      </c>
      <c r="H288" t="s">
        <v>416</v>
      </c>
      <c r="I288">
        <v>1659118753.714286</v>
      </c>
      <c r="J288">
        <f>(K288)/1000</f>
        <v>0</v>
      </c>
      <c r="K288">
        <f>IF(CZ288, AN288, AH288)</f>
        <v>0</v>
      </c>
      <c r="L288">
        <f>IF(CZ288, AI288, AG288)</f>
        <v>0</v>
      </c>
      <c r="M288">
        <f>DB288 - IF(AU288&gt;1, L288*CV288*100.0/(AW288*DP288), 0)</f>
        <v>0</v>
      </c>
      <c r="N288">
        <f>((T288-J288/2)*M288-L288)/(T288+J288/2)</f>
        <v>0</v>
      </c>
      <c r="O288">
        <f>N288*(DI288+DJ288)/1000.0</f>
        <v>0</v>
      </c>
      <c r="P288">
        <f>(DB288 - IF(AU288&gt;1, L288*CV288*100.0/(AW288*DP288), 0))*(DI288+DJ288)/1000.0</f>
        <v>0</v>
      </c>
      <c r="Q288">
        <f>2.0/((1/S288-1/R288)+SIGN(S288)*SQRT((1/S288-1/R288)*(1/S288-1/R288) + 4*CW288/((CW288+1)*(CW288+1))*(2*1/S288*1/R288-1/R288*1/R288)))</f>
        <v>0</v>
      </c>
      <c r="R288">
        <f>IF(LEFT(CX288,1)&lt;&gt;"0",IF(LEFT(CX288,1)="1",3.0,CY288),$D$5+$E$5*(DP288*DI288/($K$5*1000))+$F$5*(DP288*DI288/($K$5*1000))*MAX(MIN(CV288,$J$5),$I$5)*MAX(MIN(CV288,$J$5),$I$5)+$G$5*MAX(MIN(CV288,$J$5),$I$5)*(DP288*DI288/($K$5*1000))+$H$5*(DP288*DI288/($K$5*1000))*(DP288*DI288/($K$5*1000)))</f>
        <v>0</v>
      </c>
      <c r="S288">
        <f>J288*(1000-(1000*0.61365*exp(17.502*W288/(240.97+W288))/(DI288+DJ288)+DD288)/2)/(1000*0.61365*exp(17.502*W288/(240.97+W288))/(DI288+DJ288)-DD288)</f>
        <v>0</v>
      </c>
      <c r="T288">
        <f>1/((CW288+1)/(Q288/1.6)+1/(R288/1.37)) + CW288/((CW288+1)/(Q288/1.6) + CW288/(R288/1.37))</f>
        <v>0</v>
      </c>
      <c r="U288">
        <f>(CR288*CU288)</f>
        <v>0</v>
      </c>
      <c r="V288">
        <f>(DK288+(U288+2*0.95*5.67E-8*(((DK288+$B$7)+273)^4-(DK288+273)^4)-44100*J288)/(1.84*29.3*R288+8*0.95*5.67E-8*(DK288+273)^3))</f>
        <v>0</v>
      </c>
      <c r="W288">
        <f>($C$7*DL288+$D$7*DM288+$E$7*V288)</f>
        <v>0</v>
      </c>
      <c r="X288">
        <f>0.61365*exp(17.502*W288/(240.97+W288))</f>
        <v>0</v>
      </c>
      <c r="Y288">
        <f>(Z288/AA288*100)</f>
        <v>0</v>
      </c>
      <c r="Z288">
        <f>DD288*(DI288+DJ288)/1000</f>
        <v>0</v>
      </c>
      <c r="AA288">
        <f>0.61365*exp(17.502*DK288/(240.97+DK288))</f>
        <v>0</v>
      </c>
      <c r="AB288">
        <f>(X288-DD288*(DI288+DJ288)/1000)</f>
        <v>0</v>
      </c>
      <c r="AC288">
        <f>(-J288*44100)</f>
        <v>0</v>
      </c>
      <c r="AD288">
        <f>2*29.3*R288*0.92*(DK288-W288)</f>
        <v>0</v>
      </c>
      <c r="AE288">
        <f>2*0.95*5.67E-8*(((DK288+$B$7)+273)^4-(W288+273)^4)</f>
        <v>0</v>
      </c>
      <c r="AF288">
        <f>U288+AE288+AC288+AD288</f>
        <v>0</v>
      </c>
      <c r="AG288">
        <f>DH288*AU288*(DC288-DB288*(1000-AU288*DE288)/(1000-AU288*DD288))/(100*CV288)</f>
        <v>0</v>
      </c>
      <c r="AH288">
        <f>1000*DH288*AU288*(DD288-DE288)/(100*CV288*(1000-AU288*DD288))</f>
        <v>0</v>
      </c>
      <c r="AI288">
        <f>(AJ288 - AK288 - DI288*1E3/(8.314*(DK288+273.15)) * AM288/DH288 * AL288) * DH288/(100*CV288) * (1000 - DE288)/1000</f>
        <v>0</v>
      </c>
      <c r="AJ288">
        <v>1333.108802980843</v>
      </c>
      <c r="AK288">
        <v>1288.061757575757</v>
      </c>
      <c r="AL288">
        <v>3.428839186765051</v>
      </c>
      <c r="AM288">
        <v>65.05149679079638</v>
      </c>
      <c r="AN288">
        <f>(AP288 - AO288 + DI288*1E3/(8.314*(DK288+273.15)) * AR288/DH288 * AQ288) * DH288/(100*CV288) * 1000/(1000 - AP288)</f>
        <v>0</v>
      </c>
      <c r="AO288">
        <v>17.0363024901386</v>
      </c>
      <c r="AP288">
        <v>23.16169878787879</v>
      </c>
      <c r="AQ288">
        <v>-1.732599266817991E-05</v>
      </c>
      <c r="AR288">
        <v>88.7385490388201</v>
      </c>
      <c r="AS288">
        <v>9</v>
      </c>
      <c r="AT288">
        <v>2</v>
      </c>
      <c r="AU288">
        <f>IF(AS288*$H$13&gt;=AW288,1.0,(AW288/(AW288-AS288*$H$13)))</f>
        <v>0</v>
      </c>
      <c r="AV288">
        <f>(AU288-1)*100</f>
        <v>0</v>
      </c>
      <c r="AW288">
        <f>MAX(0,($B$13+$C$13*DP288)/(1+$D$13*DP288)*DI288/(DK288+273)*$E$13)</f>
        <v>0</v>
      </c>
      <c r="AX288" t="s">
        <v>417</v>
      </c>
      <c r="AY288" t="s">
        <v>417</v>
      </c>
      <c r="AZ288">
        <v>0</v>
      </c>
      <c r="BA288">
        <v>0</v>
      </c>
      <c r="BB288">
        <f>1-AZ288/BA288</f>
        <v>0</v>
      </c>
      <c r="BC288">
        <v>0</v>
      </c>
      <c r="BD288" t="s">
        <v>417</v>
      </c>
      <c r="BE288" t="s">
        <v>417</v>
      </c>
      <c r="BF288">
        <v>0</v>
      </c>
      <c r="BG288">
        <v>0</v>
      </c>
      <c r="BH288">
        <f>1-BF288/BG288</f>
        <v>0</v>
      </c>
      <c r="BI288">
        <v>0.5</v>
      </c>
      <c r="BJ288">
        <f>CS288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417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f>$B$11*DQ288+$C$11*DR288+$F$11*EC288*(1-EF288)</f>
        <v>0</v>
      </c>
      <c r="CS288">
        <f>CR288*CT288</f>
        <v>0</v>
      </c>
      <c r="CT288">
        <f>($B$11*$D$9+$C$11*$D$9+$F$11*((EP288+EH288)/MAX(EP288+EH288+EQ288, 0.1)*$I$9+EQ288/MAX(EP288+EH288+EQ288, 0.1)*$J$9))/($B$11+$C$11+$F$11)</f>
        <v>0</v>
      </c>
      <c r="CU288">
        <f>($B$11*$K$9+$C$11*$K$9+$F$11*((EP288+EH288)/MAX(EP288+EH288+EQ288, 0.1)*$P$9+EQ288/MAX(EP288+EH288+EQ288, 0.1)*$Q$9))/($B$11+$C$11+$F$11)</f>
        <v>0</v>
      </c>
      <c r="CV288">
        <v>6</v>
      </c>
      <c r="CW288">
        <v>0.5</v>
      </c>
      <c r="CX288" t="s">
        <v>418</v>
      </c>
      <c r="CY288">
        <v>2</v>
      </c>
      <c r="CZ288" t="b">
        <v>1</v>
      </c>
      <c r="DA288">
        <v>1659118753.714286</v>
      </c>
      <c r="DB288">
        <v>1233.890357142857</v>
      </c>
      <c r="DC288">
        <v>1293.893571428571</v>
      </c>
      <c r="DD288">
        <v>23.17169642857143</v>
      </c>
      <c r="DE288">
        <v>17.02056071428571</v>
      </c>
      <c r="DF288">
        <v>1238.016785714286</v>
      </c>
      <c r="DG288">
        <v>23.25321428571429</v>
      </c>
      <c r="DH288">
        <v>500.0648928571428</v>
      </c>
      <c r="DI288">
        <v>90.68238214285716</v>
      </c>
      <c r="DJ288">
        <v>0.1000071892857143</v>
      </c>
      <c r="DK288">
        <v>27.21952857142857</v>
      </c>
      <c r="DL288">
        <v>27.19965714285714</v>
      </c>
      <c r="DM288">
        <v>999.9000000000002</v>
      </c>
      <c r="DN288">
        <v>0</v>
      </c>
      <c r="DO288">
        <v>0</v>
      </c>
      <c r="DP288">
        <v>9993.930357142859</v>
      </c>
      <c r="DQ288">
        <v>0</v>
      </c>
      <c r="DR288">
        <v>8.385714285714286</v>
      </c>
      <c r="DS288">
        <v>-60.00358928571428</v>
      </c>
      <c r="DT288">
        <v>1263.158928571428</v>
      </c>
      <c r="DU288">
        <v>1316.298571428571</v>
      </c>
      <c r="DV288">
        <v>6.151124642857143</v>
      </c>
      <c r="DW288">
        <v>1293.893571428571</v>
      </c>
      <c r="DX288">
        <v>17.02056071428571</v>
      </c>
      <c r="DY288">
        <v>2.101263928571429</v>
      </c>
      <c r="DZ288">
        <v>1.543465357142857</v>
      </c>
      <c r="EA288">
        <v>18.22876071428572</v>
      </c>
      <c r="EB288">
        <v>13.40566785714286</v>
      </c>
      <c r="EC288">
        <v>2000.004642857143</v>
      </c>
      <c r="ED288">
        <v>0.9800056428571428</v>
      </c>
      <c r="EE288">
        <v>0.01999405714285714</v>
      </c>
      <c r="EF288">
        <v>0</v>
      </c>
      <c r="EG288">
        <v>694.0854642857142</v>
      </c>
      <c r="EH288">
        <v>5.00097</v>
      </c>
      <c r="EI288">
        <v>13896.09642857143</v>
      </c>
      <c r="EJ288">
        <v>16707.63928571429</v>
      </c>
      <c r="EK288">
        <v>38.75</v>
      </c>
      <c r="EL288">
        <v>39.25</v>
      </c>
      <c r="EM288">
        <v>38.687</v>
      </c>
      <c r="EN288">
        <v>39.062</v>
      </c>
      <c r="EO288">
        <v>39.375</v>
      </c>
      <c r="EP288">
        <v>1955.113928571429</v>
      </c>
      <c r="EQ288">
        <v>39.89000000000001</v>
      </c>
      <c r="ER288">
        <v>0</v>
      </c>
      <c r="ES288">
        <v>1659118761.8</v>
      </c>
      <c r="ET288">
        <v>0</v>
      </c>
      <c r="EU288">
        <v>694.05732</v>
      </c>
      <c r="EV288">
        <v>-1.471538453143503</v>
      </c>
      <c r="EW288">
        <v>-23.9923077723944</v>
      </c>
      <c r="EX288">
        <v>13895.688</v>
      </c>
      <c r="EY288">
        <v>15</v>
      </c>
      <c r="EZ288">
        <v>0</v>
      </c>
      <c r="FA288" t="s">
        <v>419</v>
      </c>
      <c r="FB288">
        <v>1658962562</v>
      </c>
      <c r="FC288">
        <v>1658962559</v>
      </c>
      <c r="FD288">
        <v>0</v>
      </c>
      <c r="FE288">
        <v>0.025</v>
      </c>
      <c r="FF288">
        <v>-0.013</v>
      </c>
      <c r="FG288">
        <v>-1.97</v>
      </c>
      <c r="FH288">
        <v>-0.111</v>
      </c>
      <c r="FI288">
        <v>420</v>
      </c>
      <c r="FJ288">
        <v>18</v>
      </c>
      <c r="FK288">
        <v>0.6899999999999999</v>
      </c>
      <c r="FL288">
        <v>0.5</v>
      </c>
      <c r="FM288">
        <v>-59.97642682926829</v>
      </c>
      <c r="FN288">
        <v>-0.7887930313589031</v>
      </c>
      <c r="FO288">
        <v>0.1549157883345408</v>
      </c>
      <c r="FP288">
        <v>0</v>
      </c>
      <c r="FQ288">
        <v>694.1347941176472</v>
      </c>
      <c r="FR288">
        <v>-1.778686016973407</v>
      </c>
      <c r="FS288">
        <v>0.2998830928497998</v>
      </c>
      <c r="FT288">
        <v>0</v>
      </c>
      <c r="FU288">
        <v>6.172694146341463</v>
      </c>
      <c r="FV288">
        <v>-0.3874235540069714</v>
      </c>
      <c r="FW288">
        <v>0.04078684047555761</v>
      </c>
      <c r="FX288">
        <v>0</v>
      </c>
      <c r="FY288">
        <v>0</v>
      </c>
      <c r="FZ288">
        <v>3</v>
      </c>
      <c r="GA288" t="s">
        <v>462</v>
      </c>
      <c r="GB288">
        <v>2.98305</v>
      </c>
      <c r="GC288">
        <v>2.71551</v>
      </c>
      <c r="GD288">
        <v>0.200728</v>
      </c>
      <c r="GE288">
        <v>0.204133</v>
      </c>
      <c r="GF288">
        <v>0.105121</v>
      </c>
      <c r="GG288">
        <v>0.0830847</v>
      </c>
      <c r="GH288">
        <v>25296.2</v>
      </c>
      <c r="GI288">
        <v>25311</v>
      </c>
      <c r="GJ288">
        <v>29413.8</v>
      </c>
      <c r="GK288">
        <v>29411.1</v>
      </c>
      <c r="GL288">
        <v>34860.1</v>
      </c>
      <c r="GM288">
        <v>35855.7</v>
      </c>
      <c r="GN288">
        <v>41422.5</v>
      </c>
      <c r="GO288">
        <v>41910</v>
      </c>
      <c r="GP288">
        <v>1.92773</v>
      </c>
      <c r="GQ288">
        <v>1.901</v>
      </c>
      <c r="GR288">
        <v>0.113342</v>
      </c>
      <c r="GS288">
        <v>0</v>
      </c>
      <c r="GT288">
        <v>25.3501</v>
      </c>
      <c r="GU288">
        <v>999.9</v>
      </c>
      <c r="GV288">
        <v>47.2</v>
      </c>
      <c r="GW288">
        <v>31.6</v>
      </c>
      <c r="GX288">
        <v>24.2962</v>
      </c>
      <c r="GY288">
        <v>63.5394</v>
      </c>
      <c r="GZ288">
        <v>34.1627</v>
      </c>
      <c r="HA288">
        <v>1</v>
      </c>
      <c r="HB288">
        <v>-0.0600559</v>
      </c>
      <c r="HC288">
        <v>0.402726</v>
      </c>
      <c r="HD288">
        <v>20.3299</v>
      </c>
      <c r="HE288">
        <v>5.21789</v>
      </c>
      <c r="HF288">
        <v>12.0099</v>
      </c>
      <c r="HG288">
        <v>4.9892</v>
      </c>
      <c r="HH288">
        <v>3.28858</v>
      </c>
      <c r="HI288">
        <v>9999</v>
      </c>
      <c r="HJ288">
        <v>9999</v>
      </c>
      <c r="HK288">
        <v>9999</v>
      </c>
      <c r="HL288">
        <v>174.1</v>
      </c>
      <c r="HM288">
        <v>1.86783</v>
      </c>
      <c r="HN288">
        <v>1.86685</v>
      </c>
      <c r="HO288">
        <v>1.8663</v>
      </c>
      <c r="HP288">
        <v>1.8662</v>
      </c>
      <c r="HQ288">
        <v>1.86805</v>
      </c>
      <c r="HR288">
        <v>1.87049</v>
      </c>
      <c r="HS288">
        <v>1.8692</v>
      </c>
      <c r="HT288">
        <v>1.87057</v>
      </c>
      <c r="HU288">
        <v>0</v>
      </c>
      <c r="HV288">
        <v>0</v>
      </c>
      <c r="HW288">
        <v>0</v>
      </c>
      <c r="HX288">
        <v>0</v>
      </c>
      <c r="HY288" t="s">
        <v>421</v>
      </c>
      <c r="HZ288" t="s">
        <v>422</v>
      </c>
      <c r="IA288" t="s">
        <v>423</v>
      </c>
      <c r="IB288" t="s">
        <v>423</v>
      </c>
      <c r="IC288" t="s">
        <v>423</v>
      </c>
      <c r="ID288" t="s">
        <v>423</v>
      </c>
      <c r="IE288">
        <v>0</v>
      </c>
      <c r="IF288">
        <v>100</v>
      </c>
      <c r="IG288">
        <v>100</v>
      </c>
      <c r="IH288">
        <v>-4.18</v>
      </c>
      <c r="II288">
        <v>-0.08160000000000001</v>
      </c>
      <c r="IJ288">
        <v>-1.577111384215205</v>
      </c>
      <c r="IK288">
        <v>-0.002609718516926934</v>
      </c>
      <c r="IL288">
        <v>7.477057286243006E-07</v>
      </c>
      <c r="IM288">
        <v>-2.446628426827821E-10</v>
      </c>
      <c r="IN288">
        <v>-0.2036813970316619</v>
      </c>
      <c r="IO288">
        <v>-0.007460779758470672</v>
      </c>
      <c r="IP288">
        <v>0.0009378809001863145</v>
      </c>
      <c r="IQ288">
        <v>-1.681860573090938E-05</v>
      </c>
      <c r="IR288">
        <v>18</v>
      </c>
      <c r="IS288">
        <v>2242</v>
      </c>
      <c r="IT288">
        <v>1</v>
      </c>
      <c r="IU288">
        <v>24</v>
      </c>
      <c r="IV288">
        <v>2603.3</v>
      </c>
      <c r="IW288">
        <v>2603.4</v>
      </c>
      <c r="IX288">
        <v>2.62573</v>
      </c>
      <c r="IY288">
        <v>2.20215</v>
      </c>
      <c r="IZ288">
        <v>1.39648</v>
      </c>
      <c r="JA288">
        <v>2.33643</v>
      </c>
      <c r="JB288">
        <v>1.49536</v>
      </c>
      <c r="JC288">
        <v>2.41089</v>
      </c>
      <c r="JD288">
        <v>38.135</v>
      </c>
      <c r="JE288">
        <v>23.9824</v>
      </c>
      <c r="JF288">
        <v>18</v>
      </c>
      <c r="JG288">
        <v>500.044</v>
      </c>
      <c r="JH288">
        <v>439.16</v>
      </c>
      <c r="JI288">
        <v>25.0003</v>
      </c>
      <c r="JJ288">
        <v>26.5678</v>
      </c>
      <c r="JK288">
        <v>30.0003</v>
      </c>
      <c r="JL288">
        <v>26.5216</v>
      </c>
      <c r="JM288">
        <v>26.4612</v>
      </c>
      <c r="JN288">
        <v>52.5849</v>
      </c>
      <c r="JO288">
        <v>28.8336</v>
      </c>
      <c r="JP288">
        <v>51.07</v>
      </c>
      <c r="JQ288">
        <v>25</v>
      </c>
      <c r="JR288">
        <v>1336.51</v>
      </c>
      <c r="JS288">
        <v>17.1851</v>
      </c>
      <c r="JT288">
        <v>100.573</v>
      </c>
      <c r="JU288">
        <v>100.655</v>
      </c>
    </row>
    <row r="289" spans="1:281">
      <c r="A289">
        <v>273</v>
      </c>
      <c r="B289">
        <v>1659118766.5</v>
      </c>
      <c r="C289">
        <v>6408.400000095367</v>
      </c>
      <c r="D289" t="s">
        <v>971</v>
      </c>
      <c r="E289" t="s">
        <v>972</v>
      </c>
      <c r="F289">
        <v>5</v>
      </c>
      <c r="G289" t="s">
        <v>812</v>
      </c>
      <c r="H289" t="s">
        <v>416</v>
      </c>
      <c r="I289">
        <v>1659118759</v>
      </c>
      <c r="J289">
        <f>(K289)/1000</f>
        <v>0</v>
      </c>
      <c r="K289">
        <f>IF(CZ289, AN289, AH289)</f>
        <v>0</v>
      </c>
      <c r="L289">
        <f>IF(CZ289, AI289, AG289)</f>
        <v>0</v>
      </c>
      <c r="M289">
        <f>DB289 - IF(AU289&gt;1, L289*CV289*100.0/(AW289*DP289), 0)</f>
        <v>0</v>
      </c>
      <c r="N289">
        <f>((T289-J289/2)*M289-L289)/(T289+J289/2)</f>
        <v>0</v>
      </c>
      <c r="O289">
        <f>N289*(DI289+DJ289)/1000.0</f>
        <v>0</v>
      </c>
      <c r="P289">
        <f>(DB289 - IF(AU289&gt;1, L289*CV289*100.0/(AW289*DP289), 0))*(DI289+DJ289)/1000.0</f>
        <v>0</v>
      </c>
      <c r="Q289">
        <f>2.0/((1/S289-1/R289)+SIGN(S289)*SQRT((1/S289-1/R289)*(1/S289-1/R289) + 4*CW289/((CW289+1)*(CW289+1))*(2*1/S289*1/R289-1/R289*1/R289)))</f>
        <v>0</v>
      </c>
      <c r="R289">
        <f>IF(LEFT(CX289,1)&lt;&gt;"0",IF(LEFT(CX289,1)="1",3.0,CY289),$D$5+$E$5*(DP289*DI289/($K$5*1000))+$F$5*(DP289*DI289/($K$5*1000))*MAX(MIN(CV289,$J$5),$I$5)*MAX(MIN(CV289,$J$5),$I$5)+$G$5*MAX(MIN(CV289,$J$5),$I$5)*(DP289*DI289/($K$5*1000))+$H$5*(DP289*DI289/($K$5*1000))*(DP289*DI289/($K$5*1000)))</f>
        <v>0</v>
      </c>
      <c r="S289">
        <f>J289*(1000-(1000*0.61365*exp(17.502*W289/(240.97+W289))/(DI289+DJ289)+DD289)/2)/(1000*0.61365*exp(17.502*W289/(240.97+W289))/(DI289+DJ289)-DD289)</f>
        <v>0</v>
      </c>
      <c r="T289">
        <f>1/((CW289+1)/(Q289/1.6)+1/(R289/1.37)) + CW289/((CW289+1)/(Q289/1.6) + CW289/(R289/1.37))</f>
        <v>0</v>
      </c>
      <c r="U289">
        <f>(CR289*CU289)</f>
        <v>0</v>
      </c>
      <c r="V289">
        <f>(DK289+(U289+2*0.95*5.67E-8*(((DK289+$B$7)+273)^4-(DK289+273)^4)-44100*J289)/(1.84*29.3*R289+8*0.95*5.67E-8*(DK289+273)^3))</f>
        <v>0</v>
      </c>
      <c r="W289">
        <f>($C$7*DL289+$D$7*DM289+$E$7*V289)</f>
        <v>0</v>
      </c>
      <c r="X289">
        <f>0.61365*exp(17.502*W289/(240.97+W289))</f>
        <v>0</v>
      </c>
      <c r="Y289">
        <f>(Z289/AA289*100)</f>
        <v>0</v>
      </c>
      <c r="Z289">
        <f>DD289*(DI289+DJ289)/1000</f>
        <v>0</v>
      </c>
      <c r="AA289">
        <f>0.61365*exp(17.502*DK289/(240.97+DK289))</f>
        <v>0</v>
      </c>
      <c r="AB289">
        <f>(X289-DD289*(DI289+DJ289)/1000)</f>
        <v>0</v>
      </c>
      <c r="AC289">
        <f>(-J289*44100)</f>
        <v>0</v>
      </c>
      <c r="AD289">
        <f>2*29.3*R289*0.92*(DK289-W289)</f>
        <v>0</v>
      </c>
      <c r="AE289">
        <f>2*0.95*5.67E-8*(((DK289+$B$7)+273)^4-(W289+273)^4)</f>
        <v>0</v>
      </c>
      <c r="AF289">
        <f>U289+AE289+AC289+AD289</f>
        <v>0</v>
      </c>
      <c r="AG289">
        <f>DH289*AU289*(DC289-DB289*(1000-AU289*DE289)/(1000-AU289*DD289))/(100*CV289)</f>
        <v>0</v>
      </c>
      <c r="AH289">
        <f>1000*DH289*AU289*(DD289-DE289)/(100*CV289*(1000-AU289*DD289))</f>
        <v>0</v>
      </c>
      <c r="AI289">
        <f>(AJ289 - AK289 - DI289*1E3/(8.314*(DK289+273.15)) * AM289/DH289 * AL289) * DH289/(100*CV289) * (1000 - DE289)/1000</f>
        <v>0</v>
      </c>
      <c r="AJ289">
        <v>1349.982776904738</v>
      </c>
      <c r="AK289">
        <v>1305.111212121212</v>
      </c>
      <c r="AL289">
        <v>3.39505035708328</v>
      </c>
      <c r="AM289">
        <v>65.05149679079638</v>
      </c>
      <c r="AN289">
        <f>(AP289 - AO289 + DI289*1E3/(8.314*(DK289+273.15)) * AR289/DH289 * AQ289) * DH289/(100*CV289) * 1000/(1000 - AP289)</f>
        <v>0</v>
      </c>
      <c r="AO289">
        <v>17.08445398278732</v>
      </c>
      <c r="AP289">
        <v>23.15560909090908</v>
      </c>
      <c r="AQ289">
        <v>-0.001140681018720414</v>
      </c>
      <c r="AR289">
        <v>88.7385490388201</v>
      </c>
      <c r="AS289">
        <v>9</v>
      </c>
      <c r="AT289">
        <v>2</v>
      </c>
      <c r="AU289">
        <f>IF(AS289*$H$13&gt;=AW289,1.0,(AW289/(AW289-AS289*$H$13)))</f>
        <v>0</v>
      </c>
      <c r="AV289">
        <f>(AU289-1)*100</f>
        <v>0</v>
      </c>
      <c r="AW289">
        <f>MAX(0,($B$13+$C$13*DP289)/(1+$D$13*DP289)*DI289/(DK289+273)*$E$13)</f>
        <v>0</v>
      </c>
      <c r="AX289" t="s">
        <v>417</v>
      </c>
      <c r="AY289" t="s">
        <v>417</v>
      </c>
      <c r="AZ289">
        <v>0</v>
      </c>
      <c r="BA289">
        <v>0</v>
      </c>
      <c r="BB289">
        <f>1-AZ289/BA289</f>
        <v>0</v>
      </c>
      <c r="BC289">
        <v>0</v>
      </c>
      <c r="BD289" t="s">
        <v>417</v>
      </c>
      <c r="BE289" t="s">
        <v>417</v>
      </c>
      <c r="BF289">
        <v>0</v>
      </c>
      <c r="BG289">
        <v>0</v>
      </c>
      <c r="BH289">
        <f>1-BF289/BG289</f>
        <v>0</v>
      </c>
      <c r="BI289">
        <v>0.5</v>
      </c>
      <c r="BJ289">
        <f>CS289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417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f>$B$11*DQ289+$C$11*DR289+$F$11*EC289*(1-EF289)</f>
        <v>0</v>
      </c>
      <c r="CS289">
        <f>CR289*CT289</f>
        <v>0</v>
      </c>
      <c r="CT289">
        <f>($B$11*$D$9+$C$11*$D$9+$F$11*((EP289+EH289)/MAX(EP289+EH289+EQ289, 0.1)*$I$9+EQ289/MAX(EP289+EH289+EQ289, 0.1)*$J$9))/($B$11+$C$11+$F$11)</f>
        <v>0</v>
      </c>
      <c r="CU289">
        <f>($B$11*$K$9+$C$11*$K$9+$F$11*((EP289+EH289)/MAX(EP289+EH289+EQ289, 0.1)*$P$9+EQ289/MAX(EP289+EH289+EQ289, 0.1)*$Q$9))/($B$11+$C$11+$F$11)</f>
        <v>0</v>
      </c>
      <c r="CV289">
        <v>6</v>
      </c>
      <c r="CW289">
        <v>0.5</v>
      </c>
      <c r="CX289" t="s">
        <v>418</v>
      </c>
      <c r="CY289">
        <v>2</v>
      </c>
      <c r="CZ289" t="b">
        <v>1</v>
      </c>
      <c r="DA289">
        <v>1659118759</v>
      </c>
      <c r="DB289">
        <v>1251.54962962963</v>
      </c>
      <c r="DC289">
        <v>1311.576666666667</v>
      </c>
      <c r="DD289">
        <v>23.16492592592593</v>
      </c>
      <c r="DE289">
        <v>17.05136296296296</v>
      </c>
      <c r="DF289">
        <v>1255.709259259259</v>
      </c>
      <c r="DG289">
        <v>23.2464962962963</v>
      </c>
      <c r="DH289">
        <v>500.0628888888888</v>
      </c>
      <c r="DI289">
        <v>90.68344074074074</v>
      </c>
      <c r="DJ289">
        <v>0.09999242962962962</v>
      </c>
      <c r="DK289">
        <v>27.2207074074074</v>
      </c>
      <c r="DL289">
        <v>27.20417407407407</v>
      </c>
      <c r="DM289">
        <v>999.9000000000001</v>
      </c>
      <c r="DN289">
        <v>0</v>
      </c>
      <c r="DO289">
        <v>0</v>
      </c>
      <c r="DP289">
        <v>9991.597777777779</v>
      </c>
      <c r="DQ289">
        <v>0</v>
      </c>
      <c r="DR289">
        <v>8.383198148148148</v>
      </c>
      <c r="DS289">
        <v>-60.02655555555554</v>
      </c>
      <c r="DT289">
        <v>1281.228888888889</v>
      </c>
      <c r="DU289">
        <v>1334.329259259259</v>
      </c>
      <c r="DV289">
        <v>6.113551481481482</v>
      </c>
      <c r="DW289">
        <v>1311.576666666667</v>
      </c>
      <c r="DX289">
        <v>17.05136296296296</v>
      </c>
      <c r="DY289">
        <v>2.100674814814815</v>
      </c>
      <c r="DZ289">
        <v>1.546276296296296</v>
      </c>
      <c r="EA289">
        <v>18.2242962962963</v>
      </c>
      <c r="EB289">
        <v>13.43357407407407</v>
      </c>
      <c r="EC289">
        <v>1999.995925925926</v>
      </c>
      <c r="ED289">
        <v>0.9800055555555554</v>
      </c>
      <c r="EE289">
        <v>0.01999414444444444</v>
      </c>
      <c r="EF289">
        <v>0</v>
      </c>
      <c r="EG289">
        <v>693.9954074074075</v>
      </c>
      <c r="EH289">
        <v>5.00097</v>
      </c>
      <c r="EI289">
        <v>13893.63703703704</v>
      </c>
      <c r="EJ289">
        <v>16707.57407407408</v>
      </c>
      <c r="EK289">
        <v>38.75</v>
      </c>
      <c r="EL289">
        <v>39.25</v>
      </c>
      <c r="EM289">
        <v>38.687</v>
      </c>
      <c r="EN289">
        <v>39.062</v>
      </c>
      <c r="EO289">
        <v>39.375</v>
      </c>
      <c r="EP289">
        <v>1955.105185185185</v>
      </c>
      <c r="EQ289">
        <v>39.89000000000001</v>
      </c>
      <c r="ER289">
        <v>0</v>
      </c>
      <c r="ES289">
        <v>1659118766.6</v>
      </c>
      <c r="ET289">
        <v>0</v>
      </c>
      <c r="EU289">
        <v>693.96396</v>
      </c>
      <c r="EV289">
        <v>-0.9708461604187422</v>
      </c>
      <c r="EW289">
        <v>-26.43076934091547</v>
      </c>
      <c r="EX289">
        <v>13893.64</v>
      </c>
      <c r="EY289">
        <v>15</v>
      </c>
      <c r="EZ289">
        <v>0</v>
      </c>
      <c r="FA289" t="s">
        <v>419</v>
      </c>
      <c r="FB289">
        <v>1658962562</v>
      </c>
      <c r="FC289">
        <v>1658962559</v>
      </c>
      <c r="FD289">
        <v>0</v>
      </c>
      <c r="FE289">
        <v>0.025</v>
      </c>
      <c r="FF289">
        <v>-0.013</v>
      </c>
      <c r="FG289">
        <v>-1.97</v>
      </c>
      <c r="FH289">
        <v>-0.111</v>
      </c>
      <c r="FI289">
        <v>420</v>
      </c>
      <c r="FJ289">
        <v>18</v>
      </c>
      <c r="FK289">
        <v>0.6899999999999999</v>
      </c>
      <c r="FL289">
        <v>0.5</v>
      </c>
      <c r="FM289">
        <v>-59.99957073170732</v>
      </c>
      <c r="FN289">
        <v>-0.642457839721198</v>
      </c>
      <c r="FO289">
        <v>0.1594699042543111</v>
      </c>
      <c r="FP289">
        <v>0</v>
      </c>
      <c r="FQ289">
        <v>694.0314117647059</v>
      </c>
      <c r="FR289">
        <v>-1.16999235699322</v>
      </c>
      <c r="FS289">
        <v>0.2693531595646774</v>
      </c>
      <c r="FT289">
        <v>0</v>
      </c>
      <c r="FU289">
        <v>6.131581707317074</v>
      </c>
      <c r="FV289">
        <v>-0.4015845993031184</v>
      </c>
      <c r="FW289">
        <v>0.04295174046857924</v>
      </c>
      <c r="FX289">
        <v>0</v>
      </c>
      <c r="FY289">
        <v>0</v>
      </c>
      <c r="FZ289">
        <v>3</v>
      </c>
      <c r="GA289" t="s">
        <v>462</v>
      </c>
      <c r="GB289">
        <v>2.98316</v>
      </c>
      <c r="GC289">
        <v>2.71564</v>
      </c>
      <c r="GD289">
        <v>0.202364</v>
      </c>
      <c r="GE289">
        <v>0.205708</v>
      </c>
      <c r="GF289">
        <v>0.105111</v>
      </c>
      <c r="GG289">
        <v>0.0833627</v>
      </c>
      <c r="GH289">
        <v>25244.4</v>
      </c>
      <c r="GI289">
        <v>25261.2</v>
      </c>
      <c r="GJ289">
        <v>29413.8</v>
      </c>
      <c r="GK289">
        <v>29411.3</v>
      </c>
      <c r="GL289">
        <v>34860.7</v>
      </c>
      <c r="GM289">
        <v>35844.7</v>
      </c>
      <c r="GN289">
        <v>41422.7</v>
      </c>
      <c r="GO289">
        <v>41910</v>
      </c>
      <c r="GP289">
        <v>1.92747</v>
      </c>
      <c r="GQ289">
        <v>1.90108</v>
      </c>
      <c r="GR289">
        <v>0.113714</v>
      </c>
      <c r="GS289">
        <v>0</v>
      </c>
      <c r="GT289">
        <v>25.3481</v>
      </c>
      <c r="GU289">
        <v>999.9</v>
      </c>
      <c r="GV289">
        <v>47.1</v>
      </c>
      <c r="GW289">
        <v>31.6</v>
      </c>
      <c r="GX289">
        <v>24.2444</v>
      </c>
      <c r="GY289">
        <v>63.6694</v>
      </c>
      <c r="GZ289">
        <v>34.2228</v>
      </c>
      <c r="HA289">
        <v>1</v>
      </c>
      <c r="HB289">
        <v>-0.0601067</v>
      </c>
      <c r="HC289">
        <v>0.403943</v>
      </c>
      <c r="HD289">
        <v>20.3299</v>
      </c>
      <c r="HE289">
        <v>5.21714</v>
      </c>
      <c r="HF289">
        <v>12.0099</v>
      </c>
      <c r="HG289">
        <v>4.9889</v>
      </c>
      <c r="HH289">
        <v>3.2884</v>
      </c>
      <c r="HI289">
        <v>9999</v>
      </c>
      <c r="HJ289">
        <v>9999</v>
      </c>
      <c r="HK289">
        <v>9999</v>
      </c>
      <c r="HL289">
        <v>174.1</v>
      </c>
      <c r="HM289">
        <v>1.86783</v>
      </c>
      <c r="HN289">
        <v>1.86685</v>
      </c>
      <c r="HO289">
        <v>1.8663</v>
      </c>
      <c r="HP289">
        <v>1.86618</v>
      </c>
      <c r="HQ289">
        <v>1.86806</v>
      </c>
      <c r="HR289">
        <v>1.87049</v>
      </c>
      <c r="HS289">
        <v>1.8692</v>
      </c>
      <c r="HT289">
        <v>1.87058</v>
      </c>
      <c r="HU289">
        <v>0</v>
      </c>
      <c r="HV289">
        <v>0</v>
      </c>
      <c r="HW289">
        <v>0</v>
      </c>
      <c r="HX289">
        <v>0</v>
      </c>
      <c r="HY289" t="s">
        <v>421</v>
      </c>
      <c r="HZ289" t="s">
        <v>422</v>
      </c>
      <c r="IA289" t="s">
        <v>423</v>
      </c>
      <c r="IB289" t="s">
        <v>423</v>
      </c>
      <c r="IC289" t="s">
        <v>423</v>
      </c>
      <c r="ID289" t="s">
        <v>423</v>
      </c>
      <c r="IE289">
        <v>0</v>
      </c>
      <c r="IF289">
        <v>100</v>
      </c>
      <c r="IG289">
        <v>100</v>
      </c>
      <c r="IH289">
        <v>-4.21</v>
      </c>
      <c r="II289">
        <v>-0.08169999999999999</v>
      </c>
      <c r="IJ289">
        <v>-1.577111384215205</v>
      </c>
      <c r="IK289">
        <v>-0.002609718516926934</v>
      </c>
      <c r="IL289">
        <v>7.477057286243006E-07</v>
      </c>
      <c r="IM289">
        <v>-2.446628426827821E-10</v>
      </c>
      <c r="IN289">
        <v>-0.2036813970316619</v>
      </c>
      <c r="IO289">
        <v>-0.007460779758470672</v>
      </c>
      <c r="IP289">
        <v>0.0009378809001863145</v>
      </c>
      <c r="IQ289">
        <v>-1.681860573090938E-05</v>
      </c>
      <c r="IR289">
        <v>18</v>
      </c>
      <c r="IS289">
        <v>2242</v>
      </c>
      <c r="IT289">
        <v>1</v>
      </c>
      <c r="IU289">
        <v>24</v>
      </c>
      <c r="IV289">
        <v>2603.4</v>
      </c>
      <c r="IW289">
        <v>2603.5</v>
      </c>
      <c r="IX289">
        <v>2.64893</v>
      </c>
      <c r="IY289">
        <v>2.19727</v>
      </c>
      <c r="IZ289">
        <v>1.39648</v>
      </c>
      <c r="JA289">
        <v>2.33643</v>
      </c>
      <c r="JB289">
        <v>1.49536</v>
      </c>
      <c r="JC289">
        <v>2.37671</v>
      </c>
      <c r="JD289">
        <v>38.135</v>
      </c>
      <c r="JE289">
        <v>23.9737</v>
      </c>
      <c r="JF289">
        <v>18</v>
      </c>
      <c r="JG289">
        <v>499.897</v>
      </c>
      <c r="JH289">
        <v>439.211</v>
      </c>
      <c r="JI289">
        <v>25.0002</v>
      </c>
      <c r="JJ289">
        <v>26.5698</v>
      </c>
      <c r="JK289">
        <v>30.0002</v>
      </c>
      <c r="JL289">
        <v>26.523</v>
      </c>
      <c r="JM289">
        <v>26.4619</v>
      </c>
      <c r="JN289">
        <v>53.151</v>
      </c>
      <c r="JO289">
        <v>28.5588</v>
      </c>
      <c r="JP289">
        <v>51.07</v>
      </c>
      <c r="JQ289">
        <v>25</v>
      </c>
      <c r="JR289">
        <v>1356.58</v>
      </c>
      <c r="JS289">
        <v>17.2141</v>
      </c>
      <c r="JT289">
        <v>100.573</v>
      </c>
      <c r="JU289">
        <v>100.655</v>
      </c>
    </row>
    <row r="290" spans="1:281">
      <c r="A290">
        <v>274</v>
      </c>
      <c r="B290">
        <v>1659118771.5</v>
      </c>
      <c r="C290">
        <v>6413.400000095367</v>
      </c>
      <c r="D290" t="s">
        <v>973</v>
      </c>
      <c r="E290" t="s">
        <v>974</v>
      </c>
      <c r="F290">
        <v>5</v>
      </c>
      <c r="G290" t="s">
        <v>812</v>
      </c>
      <c r="H290" t="s">
        <v>416</v>
      </c>
      <c r="I290">
        <v>1659118763.714286</v>
      </c>
      <c r="J290">
        <f>(K290)/1000</f>
        <v>0</v>
      </c>
      <c r="K290">
        <f>IF(CZ290, AN290, AH290)</f>
        <v>0</v>
      </c>
      <c r="L290">
        <f>IF(CZ290, AI290, AG290)</f>
        <v>0</v>
      </c>
      <c r="M290">
        <f>DB290 - IF(AU290&gt;1, L290*CV290*100.0/(AW290*DP290), 0)</f>
        <v>0</v>
      </c>
      <c r="N290">
        <f>((T290-J290/2)*M290-L290)/(T290+J290/2)</f>
        <v>0</v>
      </c>
      <c r="O290">
        <f>N290*(DI290+DJ290)/1000.0</f>
        <v>0</v>
      </c>
      <c r="P290">
        <f>(DB290 - IF(AU290&gt;1, L290*CV290*100.0/(AW290*DP290), 0))*(DI290+DJ290)/1000.0</f>
        <v>0</v>
      </c>
      <c r="Q290">
        <f>2.0/((1/S290-1/R290)+SIGN(S290)*SQRT((1/S290-1/R290)*(1/S290-1/R290) + 4*CW290/((CW290+1)*(CW290+1))*(2*1/S290*1/R290-1/R290*1/R290)))</f>
        <v>0</v>
      </c>
      <c r="R290">
        <f>IF(LEFT(CX290,1)&lt;&gt;"0",IF(LEFT(CX290,1)="1",3.0,CY290),$D$5+$E$5*(DP290*DI290/($K$5*1000))+$F$5*(DP290*DI290/($K$5*1000))*MAX(MIN(CV290,$J$5),$I$5)*MAX(MIN(CV290,$J$5),$I$5)+$G$5*MAX(MIN(CV290,$J$5),$I$5)*(DP290*DI290/($K$5*1000))+$H$5*(DP290*DI290/($K$5*1000))*(DP290*DI290/($K$5*1000)))</f>
        <v>0</v>
      </c>
      <c r="S290">
        <f>J290*(1000-(1000*0.61365*exp(17.502*W290/(240.97+W290))/(DI290+DJ290)+DD290)/2)/(1000*0.61365*exp(17.502*W290/(240.97+W290))/(DI290+DJ290)-DD290)</f>
        <v>0</v>
      </c>
      <c r="T290">
        <f>1/((CW290+1)/(Q290/1.6)+1/(R290/1.37)) + CW290/((CW290+1)/(Q290/1.6) + CW290/(R290/1.37))</f>
        <v>0</v>
      </c>
      <c r="U290">
        <f>(CR290*CU290)</f>
        <v>0</v>
      </c>
      <c r="V290">
        <f>(DK290+(U290+2*0.95*5.67E-8*(((DK290+$B$7)+273)^4-(DK290+273)^4)-44100*J290)/(1.84*29.3*R290+8*0.95*5.67E-8*(DK290+273)^3))</f>
        <v>0</v>
      </c>
      <c r="W290">
        <f>($C$7*DL290+$D$7*DM290+$E$7*V290)</f>
        <v>0</v>
      </c>
      <c r="X290">
        <f>0.61365*exp(17.502*W290/(240.97+W290))</f>
        <v>0</v>
      </c>
      <c r="Y290">
        <f>(Z290/AA290*100)</f>
        <v>0</v>
      </c>
      <c r="Z290">
        <f>DD290*(DI290+DJ290)/1000</f>
        <v>0</v>
      </c>
      <c r="AA290">
        <f>0.61365*exp(17.502*DK290/(240.97+DK290))</f>
        <v>0</v>
      </c>
      <c r="AB290">
        <f>(X290-DD290*(DI290+DJ290)/1000)</f>
        <v>0</v>
      </c>
      <c r="AC290">
        <f>(-J290*44100)</f>
        <v>0</v>
      </c>
      <c r="AD290">
        <f>2*29.3*R290*0.92*(DK290-W290)</f>
        <v>0</v>
      </c>
      <c r="AE290">
        <f>2*0.95*5.67E-8*(((DK290+$B$7)+273)^4-(W290+273)^4)</f>
        <v>0</v>
      </c>
      <c r="AF290">
        <f>U290+AE290+AC290+AD290</f>
        <v>0</v>
      </c>
      <c r="AG290">
        <f>DH290*AU290*(DC290-DB290*(1000-AU290*DE290)/(1000-AU290*DD290))/(100*CV290)</f>
        <v>0</v>
      </c>
      <c r="AH290">
        <f>1000*DH290*AU290*(DD290-DE290)/(100*CV290*(1000-AU290*DD290))</f>
        <v>0</v>
      </c>
      <c r="AI290">
        <f>(AJ290 - AK290 - DI290*1E3/(8.314*(DK290+273.15)) * AM290/DH290 * AL290) * DH290/(100*CV290) * (1000 - DE290)/1000</f>
        <v>0</v>
      </c>
      <c r="AJ290">
        <v>1367.20007991593</v>
      </c>
      <c r="AK290">
        <v>1322.197818181818</v>
      </c>
      <c r="AL290">
        <v>3.410707046456628</v>
      </c>
      <c r="AM290">
        <v>65.05149679079638</v>
      </c>
      <c r="AN290">
        <f>(AP290 - AO290 + DI290*1E3/(8.314*(DK290+273.15)) * AR290/DH290 * AQ290) * DH290/(100*CV290) * 1000/(1000 - AP290)</f>
        <v>0</v>
      </c>
      <c r="AO290">
        <v>17.1284281672976</v>
      </c>
      <c r="AP290">
        <v>23.16017939393939</v>
      </c>
      <c r="AQ290">
        <v>3.655430243038866E-05</v>
      </c>
      <c r="AR290">
        <v>88.7385490388201</v>
      </c>
      <c r="AS290">
        <v>9</v>
      </c>
      <c r="AT290">
        <v>2</v>
      </c>
      <c r="AU290">
        <f>IF(AS290*$H$13&gt;=AW290,1.0,(AW290/(AW290-AS290*$H$13)))</f>
        <v>0</v>
      </c>
      <c r="AV290">
        <f>(AU290-1)*100</f>
        <v>0</v>
      </c>
      <c r="AW290">
        <f>MAX(0,($B$13+$C$13*DP290)/(1+$D$13*DP290)*DI290/(DK290+273)*$E$13)</f>
        <v>0</v>
      </c>
      <c r="AX290" t="s">
        <v>417</v>
      </c>
      <c r="AY290" t="s">
        <v>417</v>
      </c>
      <c r="AZ290">
        <v>0</v>
      </c>
      <c r="BA290">
        <v>0</v>
      </c>
      <c r="BB290">
        <f>1-AZ290/BA290</f>
        <v>0</v>
      </c>
      <c r="BC290">
        <v>0</v>
      </c>
      <c r="BD290" t="s">
        <v>417</v>
      </c>
      <c r="BE290" t="s">
        <v>417</v>
      </c>
      <c r="BF290">
        <v>0</v>
      </c>
      <c r="BG290">
        <v>0</v>
      </c>
      <c r="BH290">
        <f>1-BF290/BG290</f>
        <v>0</v>
      </c>
      <c r="BI290">
        <v>0.5</v>
      </c>
      <c r="BJ290">
        <f>CS290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417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f>$B$11*DQ290+$C$11*DR290+$F$11*EC290*(1-EF290)</f>
        <v>0</v>
      </c>
      <c r="CS290">
        <f>CR290*CT290</f>
        <v>0</v>
      </c>
      <c r="CT290">
        <f>($B$11*$D$9+$C$11*$D$9+$F$11*((EP290+EH290)/MAX(EP290+EH290+EQ290, 0.1)*$I$9+EQ290/MAX(EP290+EH290+EQ290, 0.1)*$J$9))/($B$11+$C$11+$F$11)</f>
        <v>0</v>
      </c>
      <c r="CU290">
        <f>($B$11*$K$9+$C$11*$K$9+$F$11*((EP290+EH290)/MAX(EP290+EH290+EQ290, 0.1)*$P$9+EQ290/MAX(EP290+EH290+EQ290, 0.1)*$Q$9))/($B$11+$C$11+$F$11)</f>
        <v>0</v>
      </c>
      <c r="CV290">
        <v>6</v>
      </c>
      <c r="CW290">
        <v>0.5</v>
      </c>
      <c r="CX290" t="s">
        <v>418</v>
      </c>
      <c r="CY290">
        <v>2</v>
      </c>
      <c r="CZ290" t="b">
        <v>1</v>
      </c>
      <c r="DA290">
        <v>1659118763.714286</v>
      </c>
      <c r="DB290">
        <v>1267.276428571429</v>
      </c>
      <c r="DC290">
        <v>1327.375714285714</v>
      </c>
      <c r="DD290">
        <v>23.16030714285714</v>
      </c>
      <c r="DE290">
        <v>17.08543571428572</v>
      </c>
      <c r="DF290">
        <v>1271.466785714286</v>
      </c>
      <c r="DG290">
        <v>23.24191785714286</v>
      </c>
      <c r="DH290">
        <v>500.0664642857142</v>
      </c>
      <c r="DI290">
        <v>90.68401428571428</v>
      </c>
      <c r="DJ290">
        <v>0.1000388464285714</v>
      </c>
      <c r="DK290">
        <v>27.22193928571429</v>
      </c>
      <c r="DL290">
        <v>27.20630357142858</v>
      </c>
      <c r="DM290">
        <v>999.9000000000002</v>
      </c>
      <c r="DN290">
        <v>0</v>
      </c>
      <c r="DO290">
        <v>0</v>
      </c>
      <c r="DP290">
        <v>9989.536071428573</v>
      </c>
      <c r="DQ290">
        <v>0</v>
      </c>
      <c r="DR290">
        <v>8.378786071428573</v>
      </c>
      <c r="DS290">
        <v>-60.09803928571429</v>
      </c>
      <c r="DT290">
        <v>1297.323928571428</v>
      </c>
      <c r="DU290">
        <v>1350.448571428572</v>
      </c>
      <c r="DV290">
        <v>6.074857142857143</v>
      </c>
      <c r="DW290">
        <v>1327.375714285714</v>
      </c>
      <c r="DX290">
        <v>17.08543571428572</v>
      </c>
      <c r="DY290">
        <v>2.100268928571428</v>
      </c>
      <c r="DZ290">
        <v>1.549376428571428</v>
      </c>
      <c r="EA290">
        <v>18.221225</v>
      </c>
      <c r="EB290">
        <v>13.46429642857143</v>
      </c>
      <c r="EC290">
        <v>1999.995714285714</v>
      </c>
      <c r="ED290">
        <v>0.9800054285714284</v>
      </c>
      <c r="EE290">
        <v>0.01999427142857143</v>
      </c>
      <c r="EF290">
        <v>0</v>
      </c>
      <c r="EG290">
        <v>693.8693571428573</v>
      </c>
      <c r="EH290">
        <v>5.00097</v>
      </c>
      <c r="EI290">
        <v>13891.41785714286</v>
      </c>
      <c r="EJ290">
        <v>16707.57857142857</v>
      </c>
      <c r="EK290">
        <v>38.75</v>
      </c>
      <c r="EL290">
        <v>39.25</v>
      </c>
      <c r="EM290">
        <v>38.687</v>
      </c>
      <c r="EN290">
        <v>39.062</v>
      </c>
      <c r="EO290">
        <v>39.375</v>
      </c>
      <c r="EP290">
        <v>1955.104642857143</v>
      </c>
      <c r="EQ290">
        <v>39.89000000000001</v>
      </c>
      <c r="ER290">
        <v>0</v>
      </c>
      <c r="ES290">
        <v>1659118771.4</v>
      </c>
      <c r="ET290">
        <v>0</v>
      </c>
      <c r="EU290">
        <v>693.8564799999999</v>
      </c>
      <c r="EV290">
        <v>-1.419384619107786</v>
      </c>
      <c r="EW290">
        <v>-30.09230770733134</v>
      </c>
      <c r="EX290">
        <v>13891.424</v>
      </c>
      <c r="EY290">
        <v>15</v>
      </c>
      <c r="EZ290">
        <v>0</v>
      </c>
      <c r="FA290" t="s">
        <v>419</v>
      </c>
      <c r="FB290">
        <v>1658962562</v>
      </c>
      <c r="FC290">
        <v>1658962559</v>
      </c>
      <c r="FD290">
        <v>0</v>
      </c>
      <c r="FE290">
        <v>0.025</v>
      </c>
      <c r="FF290">
        <v>-0.013</v>
      </c>
      <c r="FG290">
        <v>-1.97</v>
      </c>
      <c r="FH290">
        <v>-0.111</v>
      </c>
      <c r="FI290">
        <v>420</v>
      </c>
      <c r="FJ290">
        <v>18</v>
      </c>
      <c r="FK290">
        <v>0.6899999999999999</v>
      </c>
      <c r="FL290">
        <v>0.5</v>
      </c>
      <c r="FM290">
        <v>-60.04318048780488</v>
      </c>
      <c r="FN290">
        <v>-0.6537658536585964</v>
      </c>
      <c r="FO290">
        <v>0.1581923639418735</v>
      </c>
      <c r="FP290">
        <v>0</v>
      </c>
      <c r="FQ290">
        <v>693.9193529411765</v>
      </c>
      <c r="FR290">
        <v>-1.198502676954643</v>
      </c>
      <c r="FS290">
        <v>0.2392137712877367</v>
      </c>
      <c r="FT290">
        <v>0</v>
      </c>
      <c r="FU290">
        <v>6.102007317073171</v>
      </c>
      <c r="FV290">
        <v>-0.4860495470383235</v>
      </c>
      <c r="FW290">
        <v>0.05063519613790253</v>
      </c>
      <c r="FX290">
        <v>0</v>
      </c>
      <c r="FY290">
        <v>0</v>
      </c>
      <c r="FZ290">
        <v>3</v>
      </c>
      <c r="GA290" t="s">
        <v>462</v>
      </c>
      <c r="GB290">
        <v>2.98328</v>
      </c>
      <c r="GC290">
        <v>2.71566</v>
      </c>
      <c r="GD290">
        <v>0.203998</v>
      </c>
      <c r="GE290">
        <v>0.207299</v>
      </c>
      <c r="GF290">
        <v>0.105122</v>
      </c>
      <c r="GG290">
        <v>0.08347019999999999</v>
      </c>
      <c r="GH290">
        <v>25193</v>
      </c>
      <c r="GI290">
        <v>25210.7</v>
      </c>
      <c r="GJ290">
        <v>29414.1</v>
      </c>
      <c r="GK290">
        <v>29411.5</v>
      </c>
      <c r="GL290">
        <v>34860.6</v>
      </c>
      <c r="GM290">
        <v>35840.7</v>
      </c>
      <c r="GN290">
        <v>41423.1</v>
      </c>
      <c r="GO290">
        <v>41910.2</v>
      </c>
      <c r="GP290">
        <v>1.92738</v>
      </c>
      <c r="GQ290">
        <v>1.90112</v>
      </c>
      <c r="GR290">
        <v>0.113528</v>
      </c>
      <c r="GS290">
        <v>0</v>
      </c>
      <c r="GT290">
        <v>25.3481</v>
      </c>
      <c r="GU290">
        <v>999.9</v>
      </c>
      <c r="GV290">
        <v>47.1</v>
      </c>
      <c r="GW290">
        <v>31.6</v>
      </c>
      <c r="GX290">
        <v>24.2455</v>
      </c>
      <c r="GY290">
        <v>63.5894</v>
      </c>
      <c r="GZ290">
        <v>33.8822</v>
      </c>
      <c r="HA290">
        <v>1</v>
      </c>
      <c r="HB290">
        <v>-0.0599314</v>
      </c>
      <c r="HC290">
        <v>0.405041</v>
      </c>
      <c r="HD290">
        <v>20.33</v>
      </c>
      <c r="HE290">
        <v>5.21639</v>
      </c>
      <c r="HF290">
        <v>12.0099</v>
      </c>
      <c r="HG290">
        <v>4.98885</v>
      </c>
      <c r="HH290">
        <v>3.28845</v>
      </c>
      <c r="HI290">
        <v>9999</v>
      </c>
      <c r="HJ290">
        <v>9999</v>
      </c>
      <c r="HK290">
        <v>9999</v>
      </c>
      <c r="HL290">
        <v>174.1</v>
      </c>
      <c r="HM290">
        <v>1.86783</v>
      </c>
      <c r="HN290">
        <v>1.86685</v>
      </c>
      <c r="HO290">
        <v>1.8663</v>
      </c>
      <c r="HP290">
        <v>1.86619</v>
      </c>
      <c r="HQ290">
        <v>1.86805</v>
      </c>
      <c r="HR290">
        <v>1.87046</v>
      </c>
      <c r="HS290">
        <v>1.8692</v>
      </c>
      <c r="HT290">
        <v>1.87058</v>
      </c>
      <c r="HU290">
        <v>0</v>
      </c>
      <c r="HV290">
        <v>0</v>
      </c>
      <c r="HW290">
        <v>0</v>
      </c>
      <c r="HX290">
        <v>0</v>
      </c>
      <c r="HY290" t="s">
        <v>421</v>
      </c>
      <c r="HZ290" t="s">
        <v>422</v>
      </c>
      <c r="IA290" t="s">
        <v>423</v>
      </c>
      <c r="IB290" t="s">
        <v>423</v>
      </c>
      <c r="IC290" t="s">
        <v>423</v>
      </c>
      <c r="ID290" t="s">
        <v>423</v>
      </c>
      <c r="IE290">
        <v>0</v>
      </c>
      <c r="IF290">
        <v>100</v>
      </c>
      <c r="IG290">
        <v>100</v>
      </c>
      <c r="IH290">
        <v>-4.24</v>
      </c>
      <c r="II290">
        <v>-0.08160000000000001</v>
      </c>
      <c r="IJ290">
        <v>-1.577111384215205</v>
      </c>
      <c r="IK290">
        <v>-0.002609718516926934</v>
      </c>
      <c r="IL290">
        <v>7.477057286243006E-07</v>
      </c>
      <c r="IM290">
        <v>-2.446628426827821E-10</v>
      </c>
      <c r="IN290">
        <v>-0.2036813970316619</v>
      </c>
      <c r="IO290">
        <v>-0.007460779758470672</v>
      </c>
      <c r="IP290">
        <v>0.0009378809001863145</v>
      </c>
      <c r="IQ290">
        <v>-1.681860573090938E-05</v>
      </c>
      <c r="IR290">
        <v>18</v>
      </c>
      <c r="IS290">
        <v>2242</v>
      </c>
      <c r="IT290">
        <v>1</v>
      </c>
      <c r="IU290">
        <v>24</v>
      </c>
      <c r="IV290">
        <v>2603.5</v>
      </c>
      <c r="IW290">
        <v>2603.5</v>
      </c>
      <c r="IX290">
        <v>2.67944</v>
      </c>
      <c r="IY290">
        <v>2.20459</v>
      </c>
      <c r="IZ290">
        <v>1.39648</v>
      </c>
      <c r="JA290">
        <v>2.33643</v>
      </c>
      <c r="JB290">
        <v>1.49536</v>
      </c>
      <c r="JC290">
        <v>2.28516</v>
      </c>
      <c r="JD290">
        <v>38.135</v>
      </c>
      <c r="JE290">
        <v>23.9737</v>
      </c>
      <c r="JF290">
        <v>18</v>
      </c>
      <c r="JG290">
        <v>499.841</v>
      </c>
      <c r="JH290">
        <v>439.253</v>
      </c>
      <c r="JI290">
        <v>25.0002</v>
      </c>
      <c r="JJ290">
        <v>26.5712</v>
      </c>
      <c r="JK290">
        <v>30.0002</v>
      </c>
      <c r="JL290">
        <v>26.5239</v>
      </c>
      <c r="JM290">
        <v>26.4634</v>
      </c>
      <c r="JN290">
        <v>53.6332</v>
      </c>
      <c r="JO290">
        <v>28.5588</v>
      </c>
      <c r="JP290">
        <v>50.6931</v>
      </c>
      <c r="JQ290">
        <v>25</v>
      </c>
      <c r="JR290">
        <v>1369.98</v>
      </c>
      <c r="JS290">
        <v>17.2469</v>
      </c>
      <c r="JT290">
        <v>100.574</v>
      </c>
      <c r="JU290">
        <v>100.656</v>
      </c>
    </row>
    <row r="291" spans="1:281">
      <c r="A291">
        <v>275</v>
      </c>
      <c r="B291">
        <v>1659118776.5</v>
      </c>
      <c r="C291">
        <v>6418.400000095367</v>
      </c>
      <c r="D291" t="s">
        <v>975</v>
      </c>
      <c r="E291" t="s">
        <v>976</v>
      </c>
      <c r="F291">
        <v>5</v>
      </c>
      <c r="G291" t="s">
        <v>812</v>
      </c>
      <c r="H291" t="s">
        <v>416</v>
      </c>
      <c r="I291">
        <v>1659118769</v>
      </c>
      <c r="J291">
        <f>(K291)/1000</f>
        <v>0</v>
      </c>
      <c r="K291">
        <f>IF(CZ291, AN291, AH291)</f>
        <v>0</v>
      </c>
      <c r="L291">
        <f>IF(CZ291, AI291, AG291)</f>
        <v>0</v>
      </c>
      <c r="M291">
        <f>DB291 - IF(AU291&gt;1, L291*CV291*100.0/(AW291*DP291), 0)</f>
        <v>0</v>
      </c>
      <c r="N291">
        <f>((T291-J291/2)*M291-L291)/(T291+J291/2)</f>
        <v>0</v>
      </c>
      <c r="O291">
        <f>N291*(DI291+DJ291)/1000.0</f>
        <v>0</v>
      </c>
      <c r="P291">
        <f>(DB291 - IF(AU291&gt;1, L291*CV291*100.0/(AW291*DP291), 0))*(DI291+DJ291)/1000.0</f>
        <v>0</v>
      </c>
      <c r="Q291">
        <f>2.0/((1/S291-1/R291)+SIGN(S291)*SQRT((1/S291-1/R291)*(1/S291-1/R291) + 4*CW291/((CW291+1)*(CW291+1))*(2*1/S291*1/R291-1/R291*1/R291)))</f>
        <v>0</v>
      </c>
      <c r="R291">
        <f>IF(LEFT(CX291,1)&lt;&gt;"0",IF(LEFT(CX291,1)="1",3.0,CY291),$D$5+$E$5*(DP291*DI291/($K$5*1000))+$F$5*(DP291*DI291/($K$5*1000))*MAX(MIN(CV291,$J$5),$I$5)*MAX(MIN(CV291,$J$5),$I$5)+$G$5*MAX(MIN(CV291,$J$5),$I$5)*(DP291*DI291/($K$5*1000))+$H$5*(DP291*DI291/($K$5*1000))*(DP291*DI291/($K$5*1000)))</f>
        <v>0</v>
      </c>
      <c r="S291">
        <f>J291*(1000-(1000*0.61365*exp(17.502*W291/(240.97+W291))/(DI291+DJ291)+DD291)/2)/(1000*0.61365*exp(17.502*W291/(240.97+W291))/(DI291+DJ291)-DD291)</f>
        <v>0</v>
      </c>
      <c r="T291">
        <f>1/((CW291+1)/(Q291/1.6)+1/(R291/1.37)) + CW291/((CW291+1)/(Q291/1.6) + CW291/(R291/1.37))</f>
        <v>0</v>
      </c>
      <c r="U291">
        <f>(CR291*CU291)</f>
        <v>0</v>
      </c>
      <c r="V291">
        <f>(DK291+(U291+2*0.95*5.67E-8*(((DK291+$B$7)+273)^4-(DK291+273)^4)-44100*J291)/(1.84*29.3*R291+8*0.95*5.67E-8*(DK291+273)^3))</f>
        <v>0</v>
      </c>
      <c r="W291">
        <f>($C$7*DL291+$D$7*DM291+$E$7*V291)</f>
        <v>0</v>
      </c>
      <c r="X291">
        <f>0.61365*exp(17.502*W291/(240.97+W291))</f>
        <v>0</v>
      </c>
      <c r="Y291">
        <f>(Z291/AA291*100)</f>
        <v>0</v>
      </c>
      <c r="Z291">
        <f>DD291*(DI291+DJ291)/1000</f>
        <v>0</v>
      </c>
      <c r="AA291">
        <f>0.61365*exp(17.502*DK291/(240.97+DK291))</f>
        <v>0</v>
      </c>
      <c r="AB291">
        <f>(X291-DD291*(DI291+DJ291)/1000)</f>
        <v>0</v>
      </c>
      <c r="AC291">
        <f>(-J291*44100)</f>
        <v>0</v>
      </c>
      <c r="AD291">
        <f>2*29.3*R291*0.92*(DK291-W291)</f>
        <v>0</v>
      </c>
      <c r="AE291">
        <f>2*0.95*5.67E-8*(((DK291+$B$7)+273)^4-(W291+273)^4)</f>
        <v>0</v>
      </c>
      <c r="AF291">
        <f>U291+AE291+AC291+AD291</f>
        <v>0</v>
      </c>
      <c r="AG291">
        <f>DH291*AU291*(DC291-DB291*(1000-AU291*DE291)/(1000-AU291*DD291))/(100*CV291)</f>
        <v>0</v>
      </c>
      <c r="AH291">
        <f>1000*DH291*AU291*(DD291-DE291)/(100*CV291*(1000-AU291*DD291))</f>
        <v>0</v>
      </c>
      <c r="AI291">
        <f>(AJ291 - AK291 - DI291*1E3/(8.314*(DK291+273.15)) * AM291/DH291 * AL291) * DH291/(100*CV291) * (1000 - DE291)/1000</f>
        <v>0</v>
      </c>
      <c r="AJ291">
        <v>1384.391099496964</v>
      </c>
      <c r="AK291">
        <v>1339.350787878788</v>
      </c>
      <c r="AL291">
        <v>3.422917275540614</v>
      </c>
      <c r="AM291">
        <v>65.05149679079638</v>
      </c>
      <c r="AN291">
        <f>(AP291 - AO291 + DI291*1E3/(8.314*(DK291+273.15)) * AR291/DH291 * AQ291) * DH291/(100*CV291) * 1000/(1000 - AP291)</f>
        <v>0</v>
      </c>
      <c r="AO291">
        <v>17.15123492523293</v>
      </c>
      <c r="AP291">
        <v>23.15439696969696</v>
      </c>
      <c r="AQ291">
        <v>-8.821480473216996E-05</v>
      </c>
      <c r="AR291">
        <v>88.7385490388201</v>
      </c>
      <c r="AS291">
        <v>9</v>
      </c>
      <c r="AT291">
        <v>2</v>
      </c>
      <c r="AU291">
        <f>IF(AS291*$H$13&gt;=AW291,1.0,(AW291/(AW291-AS291*$H$13)))</f>
        <v>0</v>
      </c>
      <c r="AV291">
        <f>(AU291-1)*100</f>
        <v>0</v>
      </c>
      <c r="AW291">
        <f>MAX(0,($B$13+$C$13*DP291)/(1+$D$13*DP291)*DI291/(DK291+273)*$E$13)</f>
        <v>0</v>
      </c>
      <c r="AX291" t="s">
        <v>417</v>
      </c>
      <c r="AY291" t="s">
        <v>417</v>
      </c>
      <c r="AZ291">
        <v>0</v>
      </c>
      <c r="BA291">
        <v>0</v>
      </c>
      <c r="BB291">
        <f>1-AZ291/BA291</f>
        <v>0</v>
      </c>
      <c r="BC291">
        <v>0</v>
      </c>
      <c r="BD291" t="s">
        <v>417</v>
      </c>
      <c r="BE291" t="s">
        <v>417</v>
      </c>
      <c r="BF291">
        <v>0</v>
      </c>
      <c r="BG291">
        <v>0</v>
      </c>
      <c r="BH291">
        <f>1-BF291/BG291</f>
        <v>0</v>
      </c>
      <c r="BI291">
        <v>0.5</v>
      </c>
      <c r="BJ291">
        <f>CS291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417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f>$B$11*DQ291+$C$11*DR291+$F$11*EC291*(1-EF291)</f>
        <v>0</v>
      </c>
      <c r="CS291">
        <f>CR291*CT291</f>
        <v>0</v>
      </c>
      <c r="CT291">
        <f>($B$11*$D$9+$C$11*$D$9+$F$11*((EP291+EH291)/MAX(EP291+EH291+EQ291, 0.1)*$I$9+EQ291/MAX(EP291+EH291+EQ291, 0.1)*$J$9))/($B$11+$C$11+$F$11)</f>
        <v>0</v>
      </c>
      <c r="CU291">
        <f>($B$11*$K$9+$C$11*$K$9+$F$11*((EP291+EH291)/MAX(EP291+EH291+EQ291, 0.1)*$P$9+EQ291/MAX(EP291+EH291+EQ291, 0.1)*$Q$9))/($B$11+$C$11+$F$11)</f>
        <v>0</v>
      </c>
      <c r="CV291">
        <v>6</v>
      </c>
      <c r="CW291">
        <v>0.5</v>
      </c>
      <c r="CX291" t="s">
        <v>418</v>
      </c>
      <c r="CY291">
        <v>2</v>
      </c>
      <c r="CZ291" t="b">
        <v>1</v>
      </c>
      <c r="DA291">
        <v>1659118769</v>
      </c>
      <c r="DB291">
        <v>1284.943703703704</v>
      </c>
      <c r="DC291">
        <v>1345.08037037037</v>
      </c>
      <c r="DD291">
        <v>23.15677777777777</v>
      </c>
      <c r="DE291">
        <v>17.12521111111111</v>
      </c>
      <c r="DF291">
        <v>1289.167777777778</v>
      </c>
      <c r="DG291">
        <v>23.23841851851851</v>
      </c>
      <c r="DH291">
        <v>500.0531851851852</v>
      </c>
      <c r="DI291">
        <v>90.68435555555558</v>
      </c>
      <c r="DJ291">
        <v>0.09998251481481484</v>
      </c>
      <c r="DK291">
        <v>27.22365185185186</v>
      </c>
      <c r="DL291">
        <v>27.20819629629629</v>
      </c>
      <c r="DM291">
        <v>999.9000000000001</v>
      </c>
      <c r="DN291">
        <v>0</v>
      </c>
      <c r="DO291">
        <v>0</v>
      </c>
      <c r="DP291">
        <v>9994.540000000001</v>
      </c>
      <c r="DQ291">
        <v>0</v>
      </c>
      <c r="DR291">
        <v>8.374919999999999</v>
      </c>
      <c r="DS291">
        <v>-60.13562592592593</v>
      </c>
      <c r="DT291">
        <v>1315.405555555555</v>
      </c>
      <c r="DU291">
        <v>1368.516296296296</v>
      </c>
      <c r="DV291">
        <v>6.03156148148148</v>
      </c>
      <c r="DW291">
        <v>1345.08037037037</v>
      </c>
      <c r="DX291">
        <v>17.12521111111111</v>
      </c>
      <c r="DY291">
        <v>2.099957407407407</v>
      </c>
      <c r="DZ291">
        <v>1.552988518518518</v>
      </c>
      <c r="EA291">
        <v>18.21886666666667</v>
      </c>
      <c r="EB291">
        <v>13.50006296296296</v>
      </c>
      <c r="EC291">
        <v>1999.98037037037</v>
      </c>
      <c r="ED291">
        <v>0.9800054444444443</v>
      </c>
      <c r="EE291">
        <v>0.01999425555555556</v>
      </c>
      <c r="EF291">
        <v>0</v>
      </c>
      <c r="EG291">
        <v>693.7245185185186</v>
      </c>
      <c r="EH291">
        <v>5.00097</v>
      </c>
      <c r="EI291">
        <v>13888.90740740741</v>
      </c>
      <c r="EJ291">
        <v>16707.45555555555</v>
      </c>
      <c r="EK291">
        <v>38.75</v>
      </c>
      <c r="EL291">
        <v>39.25</v>
      </c>
      <c r="EM291">
        <v>38.687</v>
      </c>
      <c r="EN291">
        <v>39.062</v>
      </c>
      <c r="EO291">
        <v>39.375</v>
      </c>
      <c r="EP291">
        <v>1955.09</v>
      </c>
      <c r="EQ291">
        <v>39.89000000000001</v>
      </c>
      <c r="ER291">
        <v>0</v>
      </c>
      <c r="ES291">
        <v>1659118776.8</v>
      </c>
      <c r="ET291">
        <v>0</v>
      </c>
      <c r="EU291">
        <v>693.7418461538462</v>
      </c>
      <c r="EV291">
        <v>-1.873230782151989</v>
      </c>
      <c r="EW291">
        <v>-25.5282051370476</v>
      </c>
      <c r="EX291">
        <v>13888.95769230769</v>
      </c>
      <c r="EY291">
        <v>15</v>
      </c>
      <c r="EZ291">
        <v>0</v>
      </c>
      <c r="FA291" t="s">
        <v>419</v>
      </c>
      <c r="FB291">
        <v>1658962562</v>
      </c>
      <c r="FC291">
        <v>1658962559</v>
      </c>
      <c r="FD291">
        <v>0</v>
      </c>
      <c r="FE291">
        <v>0.025</v>
      </c>
      <c r="FF291">
        <v>-0.013</v>
      </c>
      <c r="FG291">
        <v>-1.97</v>
      </c>
      <c r="FH291">
        <v>-0.111</v>
      </c>
      <c r="FI291">
        <v>420</v>
      </c>
      <c r="FJ291">
        <v>18</v>
      </c>
      <c r="FK291">
        <v>0.6899999999999999</v>
      </c>
      <c r="FL291">
        <v>0.5</v>
      </c>
      <c r="FM291">
        <v>-60.12954</v>
      </c>
      <c r="FN291">
        <v>-0.7543879924950706</v>
      </c>
      <c r="FO291">
        <v>0.1585935367535512</v>
      </c>
      <c r="FP291">
        <v>0</v>
      </c>
      <c r="FQ291">
        <v>693.8121176470589</v>
      </c>
      <c r="FR291">
        <v>-1.516485875010759</v>
      </c>
      <c r="FS291">
        <v>0.2463805956723767</v>
      </c>
      <c r="FT291">
        <v>0</v>
      </c>
      <c r="FU291">
        <v>6.0613725</v>
      </c>
      <c r="FV291">
        <v>-0.4928273921200845</v>
      </c>
      <c r="FW291">
        <v>0.05047157035153558</v>
      </c>
      <c r="FX291">
        <v>0</v>
      </c>
      <c r="FY291">
        <v>0</v>
      </c>
      <c r="FZ291">
        <v>3</v>
      </c>
      <c r="GA291" t="s">
        <v>462</v>
      </c>
      <c r="GB291">
        <v>2.98318</v>
      </c>
      <c r="GC291">
        <v>2.7156</v>
      </c>
      <c r="GD291">
        <v>0.205623</v>
      </c>
      <c r="GE291">
        <v>0.208868</v>
      </c>
      <c r="GF291">
        <v>0.105099</v>
      </c>
      <c r="GG291">
        <v>0.0834742</v>
      </c>
      <c r="GH291">
        <v>25140.8</v>
      </c>
      <c r="GI291">
        <v>25160.7</v>
      </c>
      <c r="GJ291">
        <v>29413.1</v>
      </c>
      <c r="GK291">
        <v>29411.4</v>
      </c>
      <c r="GL291">
        <v>34860.7</v>
      </c>
      <c r="GM291">
        <v>35840.4</v>
      </c>
      <c r="GN291">
        <v>41422</v>
      </c>
      <c r="GO291">
        <v>41910.1</v>
      </c>
      <c r="GP291">
        <v>1.9272</v>
      </c>
      <c r="GQ291">
        <v>1.90125</v>
      </c>
      <c r="GR291">
        <v>0.113975</v>
      </c>
      <c r="GS291">
        <v>0</v>
      </c>
      <c r="GT291">
        <v>25.3481</v>
      </c>
      <c r="GU291">
        <v>999.9</v>
      </c>
      <c r="GV291">
        <v>47</v>
      </c>
      <c r="GW291">
        <v>31.6</v>
      </c>
      <c r="GX291">
        <v>24.1951</v>
      </c>
      <c r="GY291">
        <v>63.7794</v>
      </c>
      <c r="GZ291">
        <v>33.7861</v>
      </c>
      <c r="HA291">
        <v>1</v>
      </c>
      <c r="HB291">
        <v>-0.05969</v>
      </c>
      <c r="HC291">
        <v>0.40631</v>
      </c>
      <c r="HD291">
        <v>20.3297</v>
      </c>
      <c r="HE291">
        <v>5.21744</v>
      </c>
      <c r="HF291">
        <v>12.0099</v>
      </c>
      <c r="HG291">
        <v>4.98915</v>
      </c>
      <c r="HH291">
        <v>3.28865</v>
      </c>
      <c r="HI291">
        <v>9999</v>
      </c>
      <c r="HJ291">
        <v>9999</v>
      </c>
      <c r="HK291">
        <v>9999</v>
      </c>
      <c r="HL291">
        <v>174.1</v>
      </c>
      <c r="HM291">
        <v>1.86783</v>
      </c>
      <c r="HN291">
        <v>1.86683</v>
      </c>
      <c r="HO291">
        <v>1.8663</v>
      </c>
      <c r="HP291">
        <v>1.86619</v>
      </c>
      <c r="HQ291">
        <v>1.86804</v>
      </c>
      <c r="HR291">
        <v>1.87047</v>
      </c>
      <c r="HS291">
        <v>1.8692</v>
      </c>
      <c r="HT291">
        <v>1.87058</v>
      </c>
      <c r="HU291">
        <v>0</v>
      </c>
      <c r="HV291">
        <v>0</v>
      </c>
      <c r="HW291">
        <v>0</v>
      </c>
      <c r="HX291">
        <v>0</v>
      </c>
      <c r="HY291" t="s">
        <v>421</v>
      </c>
      <c r="HZ291" t="s">
        <v>422</v>
      </c>
      <c r="IA291" t="s">
        <v>423</v>
      </c>
      <c r="IB291" t="s">
        <v>423</v>
      </c>
      <c r="IC291" t="s">
        <v>423</v>
      </c>
      <c r="ID291" t="s">
        <v>423</v>
      </c>
      <c r="IE291">
        <v>0</v>
      </c>
      <c r="IF291">
        <v>100</v>
      </c>
      <c r="IG291">
        <v>100</v>
      </c>
      <c r="IH291">
        <v>-4.27</v>
      </c>
      <c r="II291">
        <v>-0.08169999999999999</v>
      </c>
      <c r="IJ291">
        <v>-1.577111384215205</v>
      </c>
      <c r="IK291">
        <v>-0.002609718516926934</v>
      </c>
      <c r="IL291">
        <v>7.477057286243006E-07</v>
      </c>
      <c r="IM291">
        <v>-2.446628426827821E-10</v>
      </c>
      <c r="IN291">
        <v>-0.2036813970316619</v>
      </c>
      <c r="IO291">
        <v>-0.007460779758470672</v>
      </c>
      <c r="IP291">
        <v>0.0009378809001863145</v>
      </c>
      <c r="IQ291">
        <v>-1.681860573090938E-05</v>
      </c>
      <c r="IR291">
        <v>18</v>
      </c>
      <c r="IS291">
        <v>2242</v>
      </c>
      <c r="IT291">
        <v>1</v>
      </c>
      <c r="IU291">
        <v>24</v>
      </c>
      <c r="IV291">
        <v>2603.6</v>
      </c>
      <c r="IW291">
        <v>2603.6</v>
      </c>
      <c r="IX291">
        <v>2.70142</v>
      </c>
      <c r="IY291">
        <v>2.20581</v>
      </c>
      <c r="IZ291">
        <v>1.39648</v>
      </c>
      <c r="JA291">
        <v>2.33643</v>
      </c>
      <c r="JB291">
        <v>1.49536</v>
      </c>
      <c r="JC291">
        <v>2.39136</v>
      </c>
      <c r="JD291">
        <v>38.135</v>
      </c>
      <c r="JE291">
        <v>23.9824</v>
      </c>
      <c r="JF291">
        <v>18</v>
      </c>
      <c r="JG291">
        <v>499.749</v>
      </c>
      <c r="JH291">
        <v>439.346</v>
      </c>
      <c r="JI291">
        <v>25.0002</v>
      </c>
      <c r="JJ291">
        <v>26.5728</v>
      </c>
      <c r="JK291">
        <v>30.0003</v>
      </c>
      <c r="JL291">
        <v>26.526</v>
      </c>
      <c r="JM291">
        <v>26.4656</v>
      </c>
      <c r="JN291">
        <v>54.2062</v>
      </c>
      <c r="JO291">
        <v>28.2642</v>
      </c>
      <c r="JP291">
        <v>50.6931</v>
      </c>
      <c r="JQ291">
        <v>25</v>
      </c>
      <c r="JR291">
        <v>1390.13</v>
      </c>
      <c r="JS291">
        <v>17.2933</v>
      </c>
      <c r="JT291">
        <v>100.571</v>
      </c>
      <c r="JU291">
        <v>100.655</v>
      </c>
    </row>
    <row r="292" spans="1:281">
      <c r="A292">
        <v>276</v>
      </c>
      <c r="B292">
        <v>1659118781.5</v>
      </c>
      <c r="C292">
        <v>6423.400000095367</v>
      </c>
      <c r="D292" t="s">
        <v>977</v>
      </c>
      <c r="E292" t="s">
        <v>978</v>
      </c>
      <c r="F292">
        <v>5</v>
      </c>
      <c r="G292" t="s">
        <v>812</v>
      </c>
      <c r="H292" t="s">
        <v>416</v>
      </c>
      <c r="I292">
        <v>1659118773.714286</v>
      </c>
      <c r="J292">
        <f>(K292)/1000</f>
        <v>0</v>
      </c>
      <c r="K292">
        <f>IF(CZ292, AN292, AH292)</f>
        <v>0</v>
      </c>
      <c r="L292">
        <f>IF(CZ292, AI292, AG292)</f>
        <v>0</v>
      </c>
      <c r="M292">
        <f>DB292 - IF(AU292&gt;1, L292*CV292*100.0/(AW292*DP292), 0)</f>
        <v>0</v>
      </c>
      <c r="N292">
        <f>((T292-J292/2)*M292-L292)/(T292+J292/2)</f>
        <v>0</v>
      </c>
      <c r="O292">
        <f>N292*(DI292+DJ292)/1000.0</f>
        <v>0</v>
      </c>
      <c r="P292">
        <f>(DB292 - IF(AU292&gt;1, L292*CV292*100.0/(AW292*DP292), 0))*(DI292+DJ292)/1000.0</f>
        <v>0</v>
      </c>
      <c r="Q292">
        <f>2.0/((1/S292-1/R292)+SIGN(S292)*SQRT((1/S292-1/R292)*(1/S292-1/R292) + 4*CW292/((CW292+1)*(CW292+1))*(2*1/S292*1/R292-1/R292*1/R292)))</f>
        <v>0</v>
      </c>
      <c r="R292">
        <f>IF(LEFT(CX292,1)&lt;&gt;"0",IF(LEFT(CX292,1)="1",3.0,CY292),$D$5+$E$5*(DP292*DI292/($K$5*1000))+$F$5*(DP292*DI292/($K$5*1000))*MAX(MIN(CV292,$J$5),$I$5)*MAX(MIN(CV292,$J$5),$I$5)+$G$5*MAX(MIN(CV292,$J$5),$I$5)*(DP292*DI292/($K$5*1000))+$H$5*(DP292*DI292/($K$5*1000))*(DP292*DI292/($K$5*1000)))</f>
        <v>0</v>
      </c>
      <c r="S292">
        <f>J292*(1000-(1000*0.61365*exp(17.502*W292/(240.97+W292))/(DI292+DJ292)+DD292)/2)/(1000*0.61365*exp(17.502*W292/(240.97+W292))/(DI292+DJ292)-DD292)</f>
        <v>0</v>
      </c>
      <c r="T292">
        <f>1/((CW292+1)/(Q292/1.6)+1/(R292/1.37)) + CW292/((CW292+1)/(Q292/1.6) + CW292/(R292/1.37))</f>
        <v>0</v>
      </c>
      <c r="U292">
        <f>(CR292*CU292)</f>
        <v>0</v>
      </c>
      <c r="V292">
        <f>(DK292+(U292+2*0.95*5.67E-8*(((DK292+$B$7)+273)^4-(DK292+273)^4)-44100*J292)/(1.84*29.3*R292+8*0.95*5.67E-8*(DK292+273)^3))</f>
        <v>0</v>
      </c>
      <c r="W292">
        <f>($C$7*DL292+$D$7*DM292+$E$7*V292)</f>
        <v>0</v>
      </c>
      <c r="X292">
        <f>0.61365*exp(17.502*W292/(240.97+W292))</f>
        <v>0</v>
      </c>
      <c r="Y292">
        <f>(Z292/AA292*100)</f>
        <v>0</v>
      </c>
      <c r="Z292">
        <f>DD292*(DI292+DJ292)/1000</f>
        <v>0</v>
      </c>
      <c r="AA292">
        <f>0.61365*exp(17.502*DK292/(240.97+DK292))</f>
        <v>0</v>
      </c>
      <c r="AB292">
        <f>(X292-DD292*(DI292+DJ292)/1000)</f>
        <v>0</v>
      </c>
      <c r="AC292">
        <f>(-J292*44100)</f>
        <v>0</v>
      </c>
      <c r="AD292">
        <f>2*29.3*R292*0.92*(DK292-W292)</f>
        <v>0</v>
      </c>
      <c r="AE292">
        <f>2*0.95*5.67E-8*(((DK292+$B$7)+273)^4-(W292+273)^4)</f>
        <v>0</v>
      </c>
      <c r="AF292">
        <f>U292+AE292+AC292+AD292</f>
        <v>0</v>
      </c>
      <c r="AG292">
        <f>DH292*AU292*(DC292-DB292*(1000-AU292*DE292)/(1000-AU292*DD292))/(100*CV292)</f>
        <v>0</v>
      </c>
      <c r="AH292">
        <f>1000*DH292*AU292*(DD292-DE292)/(100*CV292*(1000-AU292*DD292))</f>
        <v>0</v>
      </c>
      <c r="AI292">
        <f>(AJ292 - AK292 - DI292*1E3/(8.314*(DK292+273.15)) * AM292/DH292 * AL292) * DH292/(100*CV292) * (1000 - DE292)/1000</f>
        <v>0</v>
      </c>
      <c r="AJ292">
        <v>1401.294962641855</v>
      </c>
      <c r="AK292">
        <v>1356.47096969697</v>
      </c>
      <c r="AL292">
        <v>3.423741849328799</v>
      </c>
      <c r="AM292">
        <v>65.05149679079638</v>
      </c>
      <c r="AN292">
        <f>(AP292 - AO292 + DI292*1E3/(8.314*(DK292+273.15)) * AR292/DH292 * AQ292) * DH292/(100*CV292) * 1000/(1000 - AP292)</f>
        <v>0</v>
      </c>
      <c r="AO292">
        <v>17.19380952665569</v>
      </c>
      <c r="AP292">
        <v>23.1489206060606</v>
      </c>
      <c r="AQ292">
        <v>-0.0003092235984962903</v>
      </c>
      <c r="AR292">
        <v>88.7385490388201</v>
      </c>
      <c r="AS292">
        <v>9</v>
      </c>
      <c r="AT292">
        <v>2</v>
      </c>
      <c r="AU292">
        <f>IF(AS292*$H$13&gt;=AW292,1.0,(AW292/(AW292-AS292*$H$13)))</f>
        <v>0</v>
      </c>
      <c r="AV292">
        <f>(AU292-1)*100</f>
        <v>0</v>
      </c>
      <c r="AW292">
        <f>MAX(0,($B$13+$C$13*DP292)/(1+$D$13*DP292)*DI292/(DK292+273)*$E$13)</f>
        <v>0</v>
      </c>
      <c r="AX292" t="s">
        <v>417</v>
      </c>
      <c r="AY292" t="s">
        <v>417</v>
      </c>
      <c r="AZ292">
        <v>0</v>
      </c>
      <c r="BA292">
        <v>0</v>
      </c>
      <c r="BB292">
        <f>1-AZ292/BA292</f>
        <v>0</v>
      </c>
      <c r="BC292">
        <v>0</v>
      </c>
      <c r="BD292" t="s">
        <v>417</v>
      </c>
      <c r="BE292" t="s">
        <v>417</v>
      </c>
      <c r="BF292">
        <v>0</v>
      </c>
      <c r="BG292">
        <v>0</v>
      </c>
      <c r="BH292">
        <f>1-BF292/BG292</f>
        <v>0</v>
      </c>
      <c r="BI292">
        <v>0.5</v>
      </c>
      <c r="BJ292">
        <f>CS292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417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f>$B$11*DQ292+$C$11*DR292+$F$11*EC292*(1-EF292)</f>
        <v>0</v>
      </c>
      <c r="CS292">
        <f>CR292*CT292</f>
        <v>0</v>
      </c>
      <c r="CT292">
        <f>($B$11*$D$9+$C$11*$D$9+$F$11*((EP292+EH292)/MAX(EP292+EH292+EQ292, 0.1)*$I$9+EQ292/MAX(EP292+EH292+EQ292, 0.1)*$J$9))/($B$11+$C$11+$F$11)</f>
        <v>0</v>
      </c>
      <c r="CU292">
        <f>($B$11*$K$9+$C$11*$K$9+$F$11*((EP292+EH292)/MAX(EP292+EH292+EQ292, 0.1)*$P$9+EQ292/MAX(EP292+EH292+EQ292, 0.1)*$Q$9))/($B$11+$C$11+$F$11)</f>
        <v>0</v>
      </c>
      <c r="CV292">
        <v>6</v>
      </c>
      <c r="CW292">
        <v>0.5</v>
      </c>
      <c r="CX292" t="s">
        <v>418</v>
      </c>
      <c r="CY292">
        <v>2</v>
      </c>
      <c r="CZ292" t="b">
        <v>1</v>
      </c>
      <c r="DA292">
        <v>1659118773.714286</v>
      </c>
      <c r="DB292">
        <v>1300.693928571429</v>
      </c>
      <c r="DC292">
        <v>1360.877857142857</v>
      </c>
      <c r="DD292">
        <v>23.15465</v>
      </c>
      <c r="DE292">
        <v>17.161225</v>
      </c>
      <c r="DF292">
        <v>1304.947857142857</v>
      </c>
      <c r="DG292">
        <v>23.23631071428572</v>
      </c>
      <c r="DH292">
        <v>500.0499285714286</v>
      </c>
      <c r="DI292">
        <v>90.68396071428572</v>
      </c>
      <c r="DJ292">
        <v>0.1000070285714286</v>
      </c>
      <c r="DK292">
        <v>27.22455714285715</v>
      </c>
      <c r="DL292">
        <v>27.21456428571428</v>
      </c>
      <c r="DM292">
        <v>999.9000000000002</v>
      </c>
      <c r="DN292">
        <v>0</v>
      </c>
      <c r="DO292">
        <v>0</v>
      </c>
      <c r="DP292">
        <v>9995.582142857145</v>
      </c>
      <c r="DQ292">
        <v>0</v>
      </c>
      <c r="DR292">
        <v>8.375472142857143</v>
      </c>
      <c r="DS292">
        <v>-60.18329285714287</v>
      </c>
      <c r="DT292">
        <v>1331.526428571429</v>
      </c>
      <c r="DU292">
        <v>1384.639642857143</v>
      </c>
      <c r="DV292">
        <v>5.993421785714285</v>
      </c>
      <c r="DW292">
        <v>1360.877857142857</v>
      </c>
      <c r="DX292">
        <v>17.161225</v>
      </c>
      <c r="DY292">
        <v>2.099755357142857</v>
      </c>
      <c r="DZ292">
        <v>1.5562475</v>
      </c>
      <c r="EA292">
        <v>18.21733214285714</v>
      </c>
      <c r="EB292">
        <v>13.53224285714286</v>
      </c>
      <c r="EC292">
        <v>1999.986071428572</v>
      </c>
      <c r="ED292">
        <v>0.9800054285714284</v>
      </c>
      <c r="EE292">
        <v>0.01999427142857143</v>
      </c>
      <c r="EF292">
        <v>0</v>
      </c>
      <c r="EG292">
        <v>693.6095000000003</v>
      </c>
      <c r="EH292">
        <v>5.00097</v>
      </c>
      <c r="EI292">
        <v>13886.80714285714</v>
      </c>
      <c r="EJ292">
        <v>16707.50357142857</v>
      </c>
      <c r="EK292">
        <v>38.75</v>
      </c>
      <c r="EL292">
        <v>39.25</v>
      </c>
      <c r="EM292">
        <v>38.687</v>
      </c>
      <c r="EN292">
        <v>39.062</v>
      </c>
      <c r="EO292">
        <v>39.375</v>
      </c>
      <c r="EP292">
        <v>1955.095714285714</v>
      </c>
      <c r="EQ292">
        <v>39.89000000000001</v>
      </c>
      <c r="ER292">
        <v>0</v>
      </c>
      <c r="ES292">
        <v>1659118781.6</v>
      </c>
      <c r="ET292">
        <v>0</v>
      </c>
      <c r="EU292">
        <v>693.6145384615386</v>
      </c>
      <c r="EV292">
        <v>-1.064683775573756</v>
      </c>
      <c r="EW292">
        <v>-26.0376068630169</v>
      </c>
      <c r="EX292">
        <v>13886.91538461539</v>
      </c>
      <c r="EY292">
        <v>15</v>
      </c>
      <c r="EZ292">
        <v>0</v>
      </c>
      <c r="FA292" t="s">
        <v>419</v>
      </c>
      <c r="FB292">
        <v>1658962562</v>
      </c>
      <c r="FC292">
        <v>1658962559</v>
      </c>
      <c r="FD292">
        <v>0</v>
      </c>
      <c r="FE292">
        <v>0.025</v>
      </c>
      <c r="FF292">
        <v>-0.013</v>
      </c>
      <c r="FG292">
        <v>-1.97</v>
      </c>
      <c r="FH292">
        <v>-0.111</v>
      </c>
      <c r="FI292">
        <v>420</v>
      </c>
      <c r="FJ292">
        <v>18</v>
      </c>
      <c r="FK292">
        <v>0.6899999999999999</v>
      </c>
      <c r="FL292">
        <v>0.5</v>
      </c>
      <c r="FM292">
        <v>-60.14667804878049</v>
      </c>
      <c r="FN292">
        <v>-0.5186404181184706</v>
      </c>
      <c r="FO292">
        <v>0.1080068708568594</v>
      </c>
      <c r="FP292">
        <v>0</v>
      </c>
      <c r="FQ292">
        <v>693.6984411764706</v>
      </c>
      <c r="FR292">
        <v>-1.442612689270629</v>
      </c>
      <c r="FS292">
        <v>0.237852548388881</v>
      </c>
      <c r="FT292">
        <v>0</v>
      </c>
      <c r="FU292">
        <v>6.015336829268293</v>
      </c>
      <c r="FV292">
        <v>-0.4782173519163655</v>
      </c>
      <c r="FW292">
        <v>0.05041902691754686</v>
      </c>
      <c r="FX292">
        <v>0</v>
      </c>
      <c r="FY292">
        <v>0</v>
      </c>
      <c r="FZ292">
        <v>3</v>
      </c>
      <c r="GA292" t="s">
        <v>462</v>
      </c>
      <c r="GB292">
        <v>2.98304</v>
      </c>
      <c r="GC292">
        <v>2.71561</v>
      </c>
      <c r="GD292">
        <v>0.207235</v>
      </c>
      <c r="GE292">
        <v>0.210444</v>
      </c>
      <c r="GF292">
        <v>0.105097</v>
      </c>
      <c r="GG292">
        <v>0.08378439999999999</v>
      </c>
      <c r="GH292">
        <v>25090.5</v>
      </c>
      <c r="GI292">
        <v>25109.8</v>
      </c>
      <c r="GJ292">
        <v>29414</v>
      </c>
      <c r="GK292">
        <v>29410.4</v>
      </c>
      <c r="GL292">
        <v>34861.6</v>
      </c>
      <c r="GM292">
        <v>35827</v>
      </c>
      <c r="GN292">
        <v>41423</v>
      </c>
      <c r="GO292">
        <v>41908.8</v>
      </c>
      <c r="GP292">
        <v>1.92743</v>
      </c>
      <c r="GQ292">
        <v>1.90125</v>
      </c>
      <c r="GR292">
        <v>0.114646</v>
      </c>
      <c r="GS292">
        <v>0</v>
      </c>
      <c r="GT292">
        <v>25.3503</v>
      </c>
      <c r="GU292">
        <v>999.9</v>
      </c>
      <c r="GV292">
        <v>47</v>
      </c>
      <c r="GW292">
        <v>31.6</v>
      </c>
      <c r="GX292">
        <v>24.195</v>
      </c>
      <c r="GY292">
        <v>63.7594</v>
      </c>
      <c r="GZ292">
        <v>33.9423</v>
      </c>
      <c r="HA292">
        <v>1</v>
      </c>
      <c r="HB292">
        <v>-0.0596062</v>
      </c>
      <c r="HC292">
        <v>0.408758</v>
      </c>
      <c r="HD292">
        <v>20.3296</v>
      </c>
      <c r="HE292">
        <v>5.21834</v>
      </c>
      <c r="HF292">
        <v>12.0099</v>
      </c>
      <c r="HG292">
        <v>4.9892</v>
      </c>
      <c r="HH292">
        <v>3.28863</v>
      </c>
      <c r="HI292">
        <v>9999</v>
      </c>
      <c r="HJ292">
        <v>9999</v>
      </c>
      <c r="HK292">
        <v>9999</v>
      </c>
      <c r="HL292">
        <v>174.1</v>
      </c>
      <c r="HM292">
        <v>1.86783</v>
      </c>
      <c r="HN292">
        <v>1.86688</v>
      </c>
      <c r="HO292">
        <v>1.8663</v>
      </c>
      <c r="HP292">
        <v>1.86619</v>
      </c>
      <c r="HQ292">
        <v>1.86806</v>
      </c>
      <c r="HR292">
        <v>1.87051</v>
      </c>
      <c r="HS292">
        <v>1.8692</v>
      </c>
      <c r="HT292">
        <v>1.87058</v>
      </c>
      <c r="HU292">
        <v>0</v>
      </c>
      <c r="HV292">
        <v>0</v>
      </c>
      <c r="HW292">
        <v>0</v>
      </c>
      <c r="HX292">
        <v>0</v>
      </c>
      <c r="HY292" t="s">
        <v>421</v>
      </c>
      <c r="HZ292" t="s">
        <v>422</v>
      </c>
      <c r="IA292" t="s">
        <v>423</v>
      </c>
      <c r="IB292" t="s">
        <v>423</v>
      </c>
      <c r="IC292" t="s">
        <v>423</v>
      </c>
      <c r="ID292" t="s">
        <v>423</v>
      </c>
      <c r="IE292">
        <v>0</v>
      </c>
      <c r="IF292">
        <v>100</v>
      </c>
      <c r="IG292">
        <v>100</v>
      </c>
      <c r="IH292">
        <v>-4.3</v>
      </c>
      <c r="II292">
        <v>-0.08169999999999999</v>
      </c>
      <c r="IJ292">
        <v>-1.577111384215205</v>
      </c>
      <c r="IK292">
        <v>-0.002609718516926934</v>
      </c>
      <c r="IL292">
        <v>7.477057286243006E-07</v>
      </c>
      <c r="IM292">
        <v>-2.446628426827821E-10</v>
      </c>
      <c r="IN292">
        <v>-0.2036813970316619</v>
      </c>
      <c r="IO292">
        <v>-0.007460779758470672</v>
      </c>
      <c r="IP292">
        <v>0.0009378809001863145</v>
      </c>
      <c r="IQ292">
        <v>-1.681860573090938E-05</v>
      </c>
      <c r="IR292">
        <v>18</v>
      </c>
      <c r="IS292">
        <v>2242</v>
      </c>
      <c r="IT292">
        <v>1</v>
      </c>
      <c r="IU292">
        <v>24</v>
      </c>
      <c r="IV292">
        <v>2603.7</v>
      </c>
      <c r="IW292">
        <v>2603.7</v>
      </c>
      <c r="IX292">
        <v>2.73193</v>
      </c>
      <c r="IY292">
        <v>2.20093</v>
      </c>
      <c r="IZ292">
        <v>1.39648</v>
      </c>
      <c r="JA292">
        <v>2.33643</v>
      </c>
      <c r="JB292">
        <v>1.49536</v>
      </c>
      <c r="JC292">
        <v>2.42554</v>
      </c>
      <c r="JD292">
        <v>38.1593</v>
      </c>
      <c r="JE292">
        <v>23.9824</v>
      </c>
      <c r="JF292">
        <v>18</v>
      </c>
      <c r="JG292">
        <v>499.904</v>
      </c>
      <c r="JH292">
        <v>439.351</v>
      </c>
      <c r="JI292">
        <v>25.0004</v>
      </c>
      <c r="JJ292">
        <v>26.5743</v>
      </c>
      <c r="JK292">
        <v>30.0001</v>
      </c>
      <c r="JL292">
        <v>26.5274</v>
      </c>
      <c r="JM292">
        <v>26.4663</v>
      </c>
      <c r="JN292">
        <v>54.6926</v>
      </c>
      <c r="JO292">
        <v>28.2642</v>
      </c>
      <c r="JP292">
        <v>50.6931</v>
      </c>
      <c r="JQ292">
        <v>25</v>
      </c>
      <c r="JR292">
        <v>1403.5</v>
      </c>
      <c r="JS292">
        <v>17.3164</v>
      </c>
      <c r="JT292">
        <v>100.574</v>
      </c>
      <c r="JU292">
        <v>100.652</v>
      </c>
    </row>
    <row r="293" spans="1:281">
      <c r="A293">
        <v>277</v>
      </c>
      <c r="B293">
        <v>1659118786.5</v>
      </c>
      <c r="C293">
        <v>6428.400000095367</v>
      </c>
      <c r="D293" t="s">
        <v>979</v>
      </c>
      <c r="E293" t="s">
        <v>980</v>
      </c>
      <c r="F293">
        <v>5</v>
      </c>
      <c r="G293" t="s">
        <v>812</v>
      </c>
      <c r="H293" t="s">
        <v>416</v>
      </c>
      <c r="I293">
        <v>1659118779</v>
      </c>
      <c r="J293">
        <f>(K293)/1000</f>
        <v>0</v>
      </c>
      <c r="K293">
        <f>IF(CZ293, AN293, AH293)</f>
        <v>0</v>
      </c>
      <c r="L293">
        <f>IF(CZ293, AI293, AG293)</f>
        <v>0</v>
      </c>
      <c r="M293">
        <f>DB293 - IF(AU293&gt;1, L293*CV293*100.0/(AW293*DP293), 0)</f>
        <v>0</v>
      </c>
      <c r="N293">
        <f>((T293-J293/2)*M293-L293)/(T293+J293/2)</f>
        <v>0</v>
      </c>
      <c r="O293">
        <f>N293*(DI293+DJ293)/1000.0</f>
        <v>0</v>
      </c>
      <c r="P293">
        <f>(DB293 - IF(AU293&gt;1, L293*CV293*100.0/(AW293*DP293), 0))*(DI293+DJ293)/1000.0</f>
        <v>0</v>
      </c>
      <c r="Q293">
        <f>2.0/((1/S293-1/R293)+SIGN(S293)*SQRT((1/S293-1/R293)*(1/S293-1/R293) + 4*CW293/((CW293+1)*(CW293+1))*(2*1/S293*1/R293-1/R293*1/R293)))</f>
        <v>0</v>
      </c>
      <c r="R293">
        <f>IF(LEFT(CX293,1)&lt;&gt;"0",IF(LEFT(CX293,1)="1",3.0,CY293),$D$5+$E$5*(DP293*DI293/($K$5*1000))+$F$5*(DP293*DI293/($K$5*1000))*MAX(MIN(CV293,$J$5),$I$5)*MAX(MIN(CV293,$J$5),$I$5)+$G$5*MAX(MIN(CV293,$J$5),$I$5)*(DP293*DI293/($K$5*1000))+$H$5*(DP293*DI293/($K$5*1000))*(DP293*DI293/($K$5*1000)))</f>
        <v>0</v>
      </c>
      <c r="S293">
        <f>J293*(1000-(1000*0.61365*exp(17.502*W293/(240.97+W293))/(DI293+DJ293)+DD293)/2)/(1000*0.61365*exp(17.502*W293/(240.97+W293))/(DI293+DJ293)-DD293)</f>
        <v>0</v>
      </c>
      <c r="T293">
        <f>1/((CW293+1)/(Q293/1.6)+1/(R293/1.37)) + CW293/((CW293+1)/(Q293/1.6) + CW293/(R293/1.37))</f>
        <v>0</v>
      </c>
      <c r="U293">
        <f>(CR293*CU293)</f>
        <v>0</v>
      </c>
      <c r="V293">
        <f>(DK293+(U293+2*0.95*5.67E-8*(((DK293+$B$7)+273)^4-(DK293+273)^4)-44100*J293)/(1.84*29.3*R293+8*0.95*5.67E-8*(DK293+273)^3))</f>
        <v>0</v>
      </c>
      <c r="W293">
        <f>($C$7*DL293+$D$7*DM293+$E$7*V293)</f>
        <v>0</v>
      </c>
      <c r="X293">
        <f>0.61365*exp(17.502*W293/(240.97+W293))</f>
        <v>0</v>
      </c>
      <c r="Y293">
        <f>(Z293/AA293*100)</f>
        <v>0</v>
      </c>
      <c r="Z293">
        <f>DD293*(DI293+DJ293)/1000</f>
        <v>0</v>
      </c>
      <c r="AA293">
        <f>0.61365*exp(17.502*DK293/(240.97+DK293))</f>
        <v>0</v>
      </c>
      <c r="AB293">
        <f>(X293-DD293*(DI293+DJ293)/1000)</f>
        <v>0</v>
      </c>
      <c r="AC293">
        <f>(-J293*44100)</f>
        <v>0</v>
      </c>
      <c r="AD293">
        <f>2*29.3*R293*0.92*(DK293-W293)</f>
        <v>0</v>
      </c>
      <c r="AE293">
        <f>2*0.95*5.67E-8*(((DK293+$B$7)+273)^4-(W293+273)^4)</f>
        <v>0</v>
      </c>
      <c r="AF293">
        <f>U293+AE293+AC293+AD293</f>
        <v>0</v>
      </c>
      <c r="AG293">
        <f>DH293*AU293*(DC293-DB293*(1000-AU293*DE293)/(1000-AU293*DD293))/(100*CV293)</f>
        <v>0</v>
      </c>
      <c r="AH293">
        <f>1000*DH293*AU293*(DD293-DE293)/(100*CV293*(1000-AU293*DD293))</f>
        <v>0</v>
      </c>
      <c r="AI293">
        <f>(AJ293 - AK293 - DI293*1E3/(8.314*(DK293+273.15)) * AM293/DH293 * AL293) * DH293/(100*CV293) * (1000 - DE293)/1000</f>
        <v>0</v>
      </c>
      <c r="AJ293">
        <v>1418.589860305703</v>
      </c>
      <c r="AK293">
        <v>1373.702666666667</v>
      </c>
      <c r="AL293">
        <v>3.443012648097944</v>
      </c>
      <c r="AM293">
        <v>65.05149679079638</v>
      </c>
      <c r="AN293">
        <f>(AP293 - AO293 + DI293*1E3/(8.314*(DK293+273.15)) * AR293/DH293 * AQ293) * DH293/(100*CV293) * 1000/(1000 - AP293)</f>
        <v>0</v>
      </c>
      <c r="AO293">
        <v>17.24994851779585</v>
      </c>
      <c r="AP293">
        <v>23.15492727272727</v>
      </c>
      <c r="AQ293">
        <v>0.0001061374583655942</v>
      </c>
      <c r="AR293">
        <v>88.7385490388201</v>
      </c>
      <c r="AS293">
        <v>9</v>
      </c>
      <c r="AT293">
        <v>2</v>
      </c>
      <c r="AU293">
        <f>IF(AS293*$H$13&gt;=AW293,1.0,(AW293/(AW293-AS293*$H$13)))</f>
        <v>0</v>
      </c>
      <c r="AV293">
        <f>(AU293-1)*100</f>
        <v>0</v>
      </c>
      <c r="AW293">
        <f>MAX(0,($B$13+$C$13*DP293)/(1+$D$13*DP293)*DI293/(DK293+273)*$E$13)</f>
        <v>0</v>
      </c>
      <c r="AX293" t="s">
        <v>417</v>
      </c>
      <c r="AY293" t="s">
        <v>417</v>
      </c>
      <c r="AZ293">
        <v>0</v>
      </c>
      <c r="BA293">
        <v>0</v>
      </c>
      <c r="BB293">
        <f>1-AZ293/BA293</f>
        <v>0</v>
      </c>
      <c r="BC293">
        <v>0</v>
      </c>
      <c r="BD293" t="s">
        <v>417</v>
      </c>
      <c r="BE293" t="s">
        <v>417</v>
      </c>
      <c r="BF293">
        <v>0</v>
      </c>
      <c r="BG293">
        <v>0</v>
      </c>
      <c r="BH293">
        <f>1-BF293/BG293</f>
        <v>0</v>
      </c>
      <c r="BI293">
        <v>0.5</v>
      </c>
      <c r="BJ293">
        <f>CS293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417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f>$B$11*DQ293+$C$11*DR293+$F$11*EC293*(1-EF293)</f>
        <v>0</v>
      </c>
      <c r="CS293">
        <f>CR293*CT293</f>
        <v>0</v>
      </c>
      <c r="CT293">
        <f>($B$11*$D$9+$C$11*$D$9+$F$11*((EP293+EH293)/MAX(EP293+EH293+EQ293, 0.1)*$I$9+EQ293/MAX(EP293+EH293+EQ293, 0.1)*$J$9))/($B$11+$C$11+$F$11)</f>
        <v>0</v>
      </c>
      <c r="CU293">
        <f>($B$11*$K$9+$C$11*$K$9+$F$11*((EP293+EH293)/MAX(EP293+EH293+EQ293, 0.1)*$P$9+EQ293/MAX(EP293+EH293+EQ293, 0.1)*$Q$9))/($B$11+$C$11+$F$11)</f>
        <v>0</v>
      </c>
      <c r="CV293">
        <v>6</v>
      </c>
      <c r="CW293">
        <v>0.5</v>
      </c>
      <c r="CX293" t="s">
        <v>418</v>
      </c>
      <c r="CY293">
        <v>2</v>
      </c>
      <c r="CZ293" t="b">
        <v>1</v>
      </c>
      <c r="DA293">
        <v>1659118779</v>
      </c>
      <c r="DB293">
        <v>1318.398888888889</v>
      </c>
      <c r="DC293">
        <v>1378.625925925926</v>
      </c>
      <c r="DD293">
        <v>23.15374814814814</v>
      </c>
      <c r="DE293">
        <v>17.2017</v>
      </c>
      <c r="DF293">
        <v>1322.686296296296</v>
      </c>
      <c r="DG293">
        <v>23.23541481481481</v>
      </c>
      <c r="DH293">
        <v>500.0613703703704</v>
      </c>
      <c r="DI293">
        <v>90.68399259259259</v>
      </c>
      <c r="DJ293">
        <v>0.1000148259259259</v>
      </c>
      <c r="DK293">
        <v>27.22575555555555</v>
      </c>
      <c r="DL293">
        <v>27.22164814814814</v>
      </c>
      <c r="DM293">
        <v>999.9000000000001</v>
      </c>
      <c r="DN293">
        <v>0</v>
      </c>
      <c r="DO293">
        <v>0</v>
      </c>
      <c r="DP293">
        <v>9993.933333333334</v>
      </c>
      <c r="DQ293">
        <v>0</v>
      </c>
      <c r="DR293">
        <v>8.386891851851852</v>
      </c>
      <c r="DS293">
        <v>-60.22667037037037</v>
      </c>
      <c r="DT293">
        <v>1349.649259259259</v>
      </c>
      <c r="DU293">
        <v>1402.755555555556</v>
      </c>
      <c r="DV293">
        <v>5.952046296296296</v>
      </c>
      <c r="DW293">
        <v>1378.625925925926</v>
      </c>
      <c r="DX293">
        <v>17.2017</v>
      </c>
      <c r="DY293">
        <v>2.099673703703704</v>
      </c>
      <c r="DZ293">
        <v>1.559918888888889</v>
      </c>
      <c r="EA293">
        <v>18.21671481481481</v>
      </c>
      <c r="EB293">
        <v>13.56841481481482</v>
      </c>
      <c r="EC293">
        <v>2000.003333333334</v>
      </c>
      <c r="ED293">
        <v>0.9800055555555554</v>
      </c>
      <c r="EE293">
        <v>0.01999414444444444</v>
      </c>
      <c r="EF293">
        <v>0</v>
      </c>
      <c r="EG293">
        <v>693.4566296296296</v>
      </c>
      <c r="EH293">
        <v>5.00097</v>
      </c>
      <c r="EI293">
        <v>13884.81481481482</v>
      </c>
      <c r="EJ293">
        <v>16707.64444444445</v>
      </c>
      <c r="EK293">
        <v>38.75</v>
      </c>
      <c r="EL293">
        <v>39.25</v>
      </c>
      <c r="EM293">
        <v>38.687</v>
      </c>
      <c r="EN293">
        <v>39.062</v>
      </c>
      <c r="EO293">
        <v>39.375</v>
      </c>
      <c r="EP293">
        <v>1955.112962962963</v>
      </c>
      <c r="EQ293">
        <v>39.89000000000001</v>
      </c>
      <c r="ER293">
        <v>0</v>
      </c>
      <c r="ES293">
        <v>1659118786.4</v>
      </c>
      <c r="ET293">
        <v>0</v>
      </c>
      <c r="EU293">
        <v>693.4781538461539</v>
      </c>
      <c r="EV293">
        <v>-1.735042753584815</v>
      </c>
      <c r="EW293">
        <v>-21.09401708379839</v>
      </c>
      <c r="EX293">
        <v>13885.0076923077</v>
      </c>
      <c r="EY293">
        <v>15</v>
      </c>
      <c r="EZ293">
        <v>0</v>
      </c>
      <c r="FA293" t="s">
        <v>419</v>
      </c>
      <c r="FB293">
        <v>1658962562</v>
      </c>
      <c r="FC293">
        <v>1658962559</v>
      </c>
      <c r="FD293">
        <v>0</v>
      </c>
      <c r="FE293">
        <v>0.025</v>
      </c>
      <c r="FF293">
        <v>-0.013</v>
      </c>
      <c r="FG293">
        <v>-1.97</v>
      </c>
      <c r="FH293">
        <v>-0.111</v>
      </c>
      <c r="FI293">
        <v>420</v>
      </c>
      <c r="FJ293">
        <v>18</v>
      </c>
      <c r="FK293">
        <v>0.6899999999999999</v>
      </c>
      <c r="FL293">
        <v>0.5</v>
      </c>
      <c r="FM293">
        <v>-60.20297073170732</v>
      </c>
      <c r="FN293">
        <v>-0.3997797909409219</v>
      </c>
      <c r="FO293">
        <v>0.07926298076010507</v>
      </c>
      <c r="FP293">
        <v>1</v>
      </c>
      <c r="FQ293">
        <v>693.5335588235295</v>
      </c>
      <c r="FR293">
        <v>-1.571688320788429</v>
      </c>
      <c r="FS293">
        <v>0.2615998505999371</v>
      </c>
      <c r="FT293">
        <v>0</v>
      </c>
      <c r="FU293">
        <v>5.973337073170732</v>
      </c>
      <c r="FV293">
        <v>-0.4901843205574845</v>
      </c>
      <c r="FW293">
        <v>0.05089103712567025</v>
      </c>
      <c r="FX293">
        <v>0</v>
      </c>
      <c r="FY293">
        <v>1</v>
      </c>
      <c r="FZ293">
        <v>3</v>
      </c>
      <c r="GA293" t="s">
        <v>426</v>
      </c>
      <c r="GB293">
        <v>2.98298</v>
      </c>
      <c r="GC293">
        <v>2.71555</v>
      </c>
      <c r="GD293">
        <v>0.208844</v>
      </c>
      <c r="GE293">
        <v>0.211994</v>
      </c>
      <c r="GF293">
        <v>0.105104</v>
      </c>
      <c r="GG293">
        <v>0.08382290000000001</v>
      </c>
      <c r="GH293">
        <v>25039.1</v>
      </c>
      <c r="GI293">
        <v>25060.8</v>
      </c>
      <c r="GJ293">
        <v>29413.5</v>
      </c>
      <c r="GK293">
        <v>29410.7</v>
      </c>
      <c r="GL293">
        <v>34860.9</v>
      </c>
      <c r="GM293">
        <v>35825.8</v>
      </c>
      <c r="GN293">
        <v>41422.4</v>
      </c>
      <c r="GO293">
        <v>41909.1</v>
      </c>
      <c r="GP293">
        <v>1.9275</v>
      </c>
      <c r="GQ293">
        <v>1.90135</v>
      </c>
      <c r="GR293">
        <v>0.114534</v>
      </c>
      <c r="GS293">
        <v>0</v>
      </c>
      <c r="GT293">
        <v>25.3503</v>
      </c>
      <c r="GU293">
        <v>999.9</v>
      </c>
      <c r="GV293">
        <v>47</v>
      </c>
      <c r="GW293">
        <v>31.6</v>
      </c>
      <c r="GX293">
        <v>24.1935</v>
      </c>
      <c r="GY293">
        <v>63.6794</v>
      </c>
      <c r="GZ293">
        <v>34.2588</v>
      </c>
      <c r="HA293">
        <v>1</v>
      </c>
      <c r="HB293">
        <v>-0.0595122</v>
      </c>
      <c r="HC293">
        <v>0.411623</v>
      </c>
      <c r="HD293">
        <v>20.3297</v>
      </c>
      <c r="HE293">
        <v>5.21714</v>
      </c>
      <c r="HF293">
        <v>12.0099</v>
      </c>
      <c r="HG293">
        <v>4.98915</v>
      </c>
      <c r="HH293">
        <v>3.28848</v>
      </c>
      <c r="HI293">
        <v>9999</v>
      </c>
      <c r="HJ293">
        <v>9999</v>
      </c>
      <c r="HK293">
        <v>9999</v>
      </c>
      <c r="HL293">
        <v>174.1</v>
      </c>
      <c r="HM293">
        <v>1.86783</v>
      </c>
      <c r="HN293">
        <v>1.86683</v>
      </c>
      <c r="HO293">
        <v>1.8663</v>
      </c>
      <c r="HP293">
        <v>1.86619</v>
      </c>
      <c r="HQ293">
        <v>1.86805</v>
      </c>
      <c r="HR293">
        <v>1.8705</v>
      </c>
      <c r="HS293">
        <v>1.8692</v>
      </c>
      <c r="HT293">
        <v>1.87059</v>
      </c>
      <c r="HU293">
        <v>0</v>
      </c>
      <c r="HV293">
        <v>0</v>
      </c>
      <c r="HW293">
        <v>0</v>
      </c>
      <c r="HX293">
        <v>0</v>
      </c>
      <c r="HY293" t="s">
        <v>421</v>
      </c>
      <c r="HZ293" t="s">
        <v>422</v>
      </c>
      <c r="IA293" t="s">
        <v>423</v>
      </c>
      <c r="IB293" t="s">
        <v>423</v>
      </c>
      <c r="IC293" t="s">
        <v>423</v>
      </c>
      <c r="ID293" t="s">
        <v>423</v>
      </c>
      <c r="IE293">
        <v>0</v>
      </c>
      <c r="IF293">
        <v>100</v>
      </c>
      <c r="IG293">
        <v>100</v>
      </c>
      <c r="IH293">
        <v>-4.34</v>
      </c>
      <c r="II293">
        <v>-0.08169999999999999</v>
      </c>
      <c r="IJ293">
        <v>-1.577111384215205</v>
      </c>
      <c r="IK293">
        <v>-0.002609718516926934</v>
      </c>
      <c r="IL293">
        <v>7.477057286243006E-07</v>
      </c>
      <c r="IM293">
        <v>-2.446628426827821E-10</v>
      </c>
      <c r="IN293">
        <v>-0.2036813970316619</v>
      </c>
      <c r="IO293">
        <v>-0.007460779758470672</v>
      </c>
      <c r="IP293">
        <v>0.0009378809001863145</v>
      </c>
      <c r="IQ293">
        <v>-1.681860573090938E-05</v>
      </c>
      <c r="IR293">
        <v>18</v>
      </c>
      <c r="IS293">
        <v>2242</v>
      </c>
      <c r="IT293">
        <v>1</v>
      </c>
      <c r="IU293">
        <v>24</v>
      </c>
      <c r="IV293">
        <v>2603.7</v>
      </c>
      <c r="IW293">
        <v>2603.8</v>
      </c>
      <c r="IX293">
        <v>2.75391</v>
      </c>
      <c r="IY293">
        <v>2.19238</v>
      </c>
      <c r="IZ293">
        <v>1.39648</v>
      </c>
      <c r="JA293">
        <v>2.33643</v>
      </c>
      <c r="JB293">
        <v>1.49536</v>
      </c>
      <c r="JC293">
        <v>2.3999</v>
      </c>
      <c r="JD293">
        <v>38.1593</v>
      </c>
      <c r="JE293">
        <v>23.9824</v>
      </c>
      <c r="JF293">
        <v>18</v>
      </c>
      <c r="JG293">
        <v>499.961</v>
      </c>
      <c r="JH293">
        <v>439.423</v>
      </c>
      <c r="JI293">
        <v>25.0004</v>
      </c>
      <c r="JJ293">
        <v>26.5765</v>
      </c>
      <c r="JK293">
        <v>30.0002</v>
      </c>
      <c r="JL293">
        <v>26.5286</v>
      </c>
      <c r="JM293">
        <v>26.4678</v>
      </c>
      <c r="JN293">
        <v>55.2536</v>
      </c>
      <c r="JO293">
        <v>27.9776</v>
      </c>
      <c r="JP293">
        <v>50.3107</v>
      </c>
      <c r="JQ293">
        <v>25</v>
      </c>
      <c r="JR293">
        <v>1423.54</v>
      </c>
      <c r="JS293">
        <v>17.3599</v>
      </c>
      <c r="JT293">
        <v>100.572</v>
      </c>
      <c r="JU293">
        <v>100.653</v>
      </c>
    </row>
    <row r="294" spans="1:281">
      <c r="A294">
        <v>278</v>
      </c>
      <c r="B294">
        <v>1659118791.5</v>
      </c>
      <c r="C294">
        <v>6433.400000095367</v>
      </c>
      <c r="D294" t="s">
        <v>981</v>
      </c>
      <c r="E294" t="s">
        <v>982</v>
      </c>
      <c r="F294">
        <v>5</v>
      </c>
      <c r="G294" t="s">
        <v>812</v>
      </c>
      <c r="H294" t="s">
        <v>416</v>
      </c>
      <c r="I294">
        <v>1659118783.714286</v>
      </c>
      <c r="J294">
        <f>(K294)/1000</f>
        <v>0</v>
      </c>
      <c r="K294">
        <f>IF(CZ294, AN294, AH294)</f>
        <v>0</v>
      </c>
      <c r="L294">
        <f>IF(CZ294, AI294, AG294)</f>
        <v>0</v>
      </c>
      <c r="M294">
        <f>DB294 - IF(AU294&gt;1, L294*CV294*100.0/(AW294*DP294), 0)</f>
        <v>0</v>
      </c>
      <c r="N294">
        <f>((T294-J294/2)*M294-L294)/(T294+J294/2)</f>
        <v>0</v>
      </c>
      <c r="O294">
        <f>N294*(DI294+DJ294)/1000.0</f>
        <v>0</v>
      </c>
      <c r="P294">
        <f>(DB294 - IF(AU294&gt;1, L294*CV294*100.0/(AW294*DP294), 0))*(DI294+DJ294)/1000.0</f>
        <v>0</v>
      </c>
      <c r="Q294">
        <f>2.0/((1/S294-1/R294)+SIGN(S294)*SQRT((1/S294-1/R294)*(1/S294-1/R294) + 4*CW294/((CW294+1)*(CW294+1))*(2*1/S294*1/R294-1/R294*1/R294)))</f>
        <v>0</v>
      </c>
      <c r="R294">
        <f>IF(LEFT(CX294,1)&lt;&gt;"0",IF(LEFT(CX294,1)="1",3.0,CY294),$D$5+$E$5*(DP294*DI294/($K$5*1000))+$F$5*(DP294*DI294/($K$5*1000))*MAX(MIN(CV294,$J$5),$I$5)*MAX(MIN(CV294,$J$5),$I$5)+$G$5*MAX(MIN(CV294,$J$5),$I$5)*(DP294*DI294/($K$5*1000))+$H$5*(DP294*DI294/($K$5*1000))*(DP294*DI294/($K$5*1000)))</f>
        <v>0</v>
      </c>
      <c r="S294">
        <f>J294*(1000-(1000*0.61365*exp(17.502*W294/(240.97+W294))/(DI294+DJ294)+DD294)/2)/(1000*0.61365*exp(17.502*W294/(240.97+W294))/(DI294+DJ294)-DD294)</f>
        <v>0</v>
      </c>
      <c r="T294">
        <f>1/((CW294+1)/(Q294/1.6)+1/(R294/1.37)) + CW294/((CW294+1)/(Q294/1.6) + CW294/(R294/1.37))</f>
        <v>0</v>
      </c>
      <c r="U294">
        <f>(CR294*CU294)</f>
        <v>0</v>
      </c>
      <c r="V294">
        <f>(DK294+(U294+2*0.95*5.67E-8*(((DK294+$B$7)+273)^4-(DK294+273)^4)-44100*J294)/(1.84*29.3*R294+8*0.95*5.67E-8*(DK294+273)^3))</f>
        <v>0</v>
      </c>
      <c r="W294">
        <f>($C$7*DL294+$D$7*DM294+$E$7*V294)</f>
        <v>0</v>
      </c>
      <c r="X294">
        <f>0.61365*exp(17.502*W294/(240.97+W294))</f>
        <v>0</v>
      </c>
      <c r="Y294">
        <f>(Z294/AA294*100)</f>
        <v>0</v>
      </c>
      <c r="Z294">
        <f>DD294*(DI294+DJ294)/1000</f>
        <v>0</v>
      </c>
      <c r="AA294">
        <f>0.61365*exp(17.502*DK294/(240.97+DK294))</f>
        <v>0</v>
      </c>
      <c r="AB294">
        <f>(X294-DD294*(DI294+DJ294)/1000)</f>
        <v>0</v>
      </c>
      <c r="AC294">
        <f>(-J294*44100)</f>
        <v>0</v>
      </c>
      <c r="AD294">
        <f>2*29.3*R294*0.92*(DK294-W294)</f>
        <v>0</v>
      </c>
      <c r="AE294">
        <f>2*0.95*5.67E-8*(((DK294+$B$7)+273)^4-(W294+273)^4)</f>
        <v>0</v>
      </c>
      <c r="AF294">
        <f>U294+AE294+AC294+AD294</f>
        <v>0</v>
      </c>
      <c r="AG294">
        <f>DH294*AU294*(DC294-DB294*(1000-AU294*DE294)/(1000-AU294*DD294))/(100*CV294)</f>
        <v>0</v>
      </c>
      <c r="AH294">
        <f>1000*DH294*AU294*(DD294-DE294)/(100*CV294*(1000-AU294*DD294))</f>
        <v>0</v>
      </c>
      <c r="AI294">
        <f>(AJ294 - AK294 - DI294*1E3/(8.314*(DK294+273.15)) * AM294/DH294 * AL294) * DH294/(100*CV294) * (1000 - DE294)/1000</f>
        <v>0</v>
      </c>
      <c r="AJ294">
        <v>1435.729879651165</v>
      </c>
      <c r="AK294">
        <v>1390.780181818182</v>
      </c>
      <c r="AL294">
        <v>3.416914604735964</v>
      </c>
      <c r="AM294">
        <v>65.05149679079638</v>
      </c>
      <c r="AN294">
        <f>(AP294 - AO294 + DI294*1E3/(8.314*(DK294+273.15)) * AR294/DH294 * AQ294) * DH294/(100*CV294) * 1000/(1000 - AP294)</f>
        <v>0</v>
      </c>
      <c r="AO294">
        <v>17.25634207022018</v>
      </c>
      <c r="AP294">
        <v>23.14699030303031</v>
      </c>
      <c r="AQ294">
        <v>-6.267111864771173E-05</v>
      </c>
      <c r="AR294">
        <v>88.7385490388201</v>
      </c>
      <c r="AS294">
        <v>9</v>
      </c>
      <c r="AT294">
        <v>2</v>
      </c>
      <c r="AU294">
        <f>IF(AS294*$H$13&gt;=AW294,1.0,(AW294/(AW294-AS294*$H$13)))</f>
        <v>0</v>
      </c>
      <c r="AV294">
        <f>(AU294-1)*100</f>
        <v>0</v>
      </c>
      <c r="AW294">
        <f>MAX(0,($B$13+$C$13*DP294)/(1+$D$13*DP294)*DI294/(DK294+273)*$E$13)</f>
        <v>0</v>
      </c>
      <c r="AX294" t="s">
        <v>417</v>
      </c>
      <c r="AY294" t="s">
        <v>417</v>
      </c>
      <c r="AZ294">
        <v>0</v>
      </c>
      <c r="BA294">
        <v>0</v>
      </c>
      <c r="BB294">
        <f>1-AZ294/BA294</f>
        <v>0</v>
      </c>
      <c r="BC294">
        <v>0</v>
      </c>
      <c r="BD294" t="s">
        <v>417</v>
      </c>
      <c r="BE294" t="s">
        <v>417</v>
      </c>
      <c r="BF294">
        <v>0</v>
      </c>
      <c r="BG294">
        <v>0</v>
      </c>
      <c r="BH294">
        <f>1-BF294/BG294</f>
        <v>0</v>
      </c>
      <c r="BI294">
        <v>0.5</v>
      </c>
      <c r="BJ294">
        <f>CS294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417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f>$B$11*DQ294+$C$11*DR294+$F$11*EC294*(1-EF294)</f>
        <v>0</v>
      </c>
      <c r="CS294">
        <f>CR294*CT294</f>
        <v>0</v>
      </c>
      <c r="CT294">
        <f>($B$11*$D$9+$C$11*$D$9+$F$11*((EP294+EH294)/MAX(EP294+EH294+EQ294, 0.1)*$I$9+EQ294/MAX(EP294+EH294+EQ294, 0.1)*$J$9))/($B$11+$C$11+$F$11)</f>
        <v>0</v>
      </c>
      <c r="CU294">
        <f>($B$11*$K$9+$C$11*$K$9+$F$11*((EP294+EH294)/MAX(EP294+EH294+EQ294, 0.1)*$P$9+EQ294/MAX(EP294+EH294+EQ294, 0.1)*$Q$9))/($B$11+$C$11+$F$11)</f>
        <v>0</v>
      </c>
      <c r="CV294">
        <v>6</v>
      </c>
      <c r="CW294">
        <v>0.5</v>
      </c>
      <c r="CX294" t="s">
        <v>418</v>
      </c>
      <c r="CY294">
        <v>2</v>
      </c>
      <c r="CZ294" t="b">
        <v>1</v>
      </c>
      <c r="DA294">
        <v>1659118783.714286</v>
      </c>
      <c r="DB294">
        <v>1334.1925</v>
      </c>
      <c r="DC294">
        <v>1394.456428571428</v>
      </c>
      <c r="DD294">
        <v>23.15153928571429</v>
      </c>
      <c r="DE294">
        <v>17.23456785714286</v>
      </c>
      <c r="DF294">
        <v>1338.510357142857</v>
      </c>
      <c r="DG294">
        <v>23.233225</v>
      </c>
      <c r="DH294">
        <v>500.0593571428572</v>
      </c>
      <c r="DI294">
        <v>90.68330714285715</v>
      </c>
      <c r="DJ294">
        <v>0.09999201071428569</v>
      </c>
      <c r="DK294">
        <v>27.22630357142857</v>
      </c>
      <c r="DL294">
        <v>27.22600714285715</v>
      </c>
      <c r="DM294">
        <v>999.9000000000002</v>
      </c>
      <c r="DN294">
        <v>0</v>
      </c>
      <c r="DO294">
        <v>0</v>
      </c>
      <c r="DP294">
        <v>9998.188214285716</v>
      </c>
      <c r="DQ294">
        <v>0</v>
      </c>
      <c r="DR294">
        <v>8.399614285714284</v>
      </c>
      <c r="DS294">
        <v>-60.26326785714286</v>
      </c>
      <c r="DT294">
        <v>1365.814642857143</v>
      </c>
      <c r="DU294">
        <v>1418.911071428571</v>
      </c>
      <c r="DV294">
        <v>5.916968214285715</v>
      </c>
      <c r="DW294">
        <v>1394.456428571428</v>
      </c>
      <c r="DX294">
        <v>17.23456785714286</v>
      </c>
      <c r="DY294">
        <v>2.099457142857143</v>
      </c>
      <c r="DZ294">
        <v>1.5628875</v>
      </c>
      <c r="EA294">
        <v>18.21506785714285</v>
      </c>
      <c r="EB294">
        <v>13.59765</v>
      </c>
      <c r="EC294">
        <v>2000.005</v>
      </c>
      <c r="ED294">
        <v>0.9800056428571429</v>
      </c>
      <c r="EE294">
        <v>0.01999405714285715</v>
      </c>
      <c r="EF294">
        <v>0</v>
      </c>
      <c r="EG294">
        <v>693.3209999999999</v>
      </c>
      <c r="EH294">
        <v>5.00097</v>
      </c>
      <c r="EI294">
        <v>13882.79642857143</v>
      </c>
      <c r="EJ294">
        <v>16707.65</v>
      </c>
      <c r="EK294">
        <v>38.75</v>
      </c>
      <c r="EL294">
        <v>39.25221428571428</v>
      </c>
      <c r="EM294">
        <v>38.687</v>
      </c>
      <c r="EN294">
        <v>39.062</v>
      </c>
      <c r="EO294">
        <v>39.375</v>
      </c>
      <c r="EP294">
        <v>1955.114642857143</v>
      </c>
      <c r="EQ294">
        <v>39.89000000000001</v>
      </c>
      <c r="ER294">
        <v>0</v>
      </c>
      <c r="ES294">
        <v>1659118791.8</v>
      </c>
      <c r="ET294">
        <v>0</v>
      </c>
      <c r="EU294">
        <v>693.31236</v>
      </c>
      <c r="EV294">
        <v>-1.865153865420718</v>
      </c>
      <c r="EW294">
        <v>-27.13846159024627</v>
      </c>
      <c r="EX294">
        <v>13882.54</v>
      </c>
      <c r="EY294">
        <v>15</v>
      </c>
      <c r="EZ294">
        <v>0</v>
      </c>
      <c r="FA294" t="s">
        <v>419</v>
      </c>
      <c r="FB294">
        <v>1658962562</v>
      </c>
      <c r="FC294">
        <v>1658962559</v>
      </c>
      <c r="FD294">
        <v>0</v>
      </c>
      <c r="FE294">
        <v>0.025</v>
      </c>
      <c r="FF294">
        <v>-0.013</v>
      </c>
      <c r="FG294">
        <v>-1.97</v>
      </c>
      <c r="FH294">
        <v>-0.111</v>
      </c>
      <c r="FI294">
        <v>420</v>
      </c>
      <c r="FJ294">
        <v>18</v>
      </c>
      <c r="FK294">
        <v>0.6899999999999999</v>
      </c>
      <c r="FL294">
        <v>0.5</v>
      </c>
      <c r="FM294">
        <v>-60.24314634146341</v>
      </c>
      <c r="FN294">
        <v>-0.475996515679221</v>
      </c>
      <c r="FO294">
        <v>0.09024105143815629</v>
      </c>
      <c r="FP294">
        <v>1</v>
      </c>
      <c r="FQ294">
        <v>693.4267647058824</v>
      </c>
      <c r="FR294">
        <v>-1.661084806722963</v>
      </c>
      <c r="FS294">
        <v>0.2856873094036972</v>
      </c>
      <c r="FT294">
        <v>0</v>
      </c>
      <c r="FU294">
        <v>5.947212926829269</v>
      </c>
      <c r="FV294">
        <v>-0.4671016724738698</v>
      </c>
      <c r="FW294">
        <v>0.04914260608572849</v>
      </c>
      <c r="FX294">
        <v>0</v>
      </c>
      <c r="FY294">
        <v>1</v>
      </c>
      <c r="FZ294">
        <v>3</v>
      </c>
      <c r="GA294" t="s">
        <v>426</v>
      </c>
      <c r="GB294">
        <v>2.98315</v>
      </c>
      <c r="GC294">
        <v>2.71569</v>
      </c>
      <c r="GD294">
        <v>0.210433</v>
      </c>
      <c r="GE294">
        <v>0.213548</v>
      </c>
      <c r="GF294">
        <v>0.105073</v>
      </c>
      <c r="GG294">
        <v>0.08386490000000001</v>
      </c>
      <c r="GH294">
        <v>24989.1</v>
      </c>
      <c r="GI294">
        <v>25011.7</v>
      </c>
      <c r="GJ294">
        <v>29413.8</v>
      </c>
      <c r="GK294">
        <v>29411.1</v>
      </c>
      <c r="GL294">
        <v>34862.5</v>
      </c>
      <c r="GM294">
        <v>35824.5</v>
      </c>
      <c r="GN294">
        <v>41422.9</v>
      </c>
      <c r="GO294">
        <v>41909.6</v>
      </c>
      <c r="GP294">
        <v>1.92712</v>
      </c>
      <c r="GQ294">
        <v>1.90138</v>
      </c>
      <c r="GR294">
        <v>0.114683</v>
      </c>
      <c r="GS294">
        <v>0</v>
      </c>
      <c r="GT294">
        <v>25.3524</v>
      </c>
      <c r="GU294">
        <v>999.9</v>
      </c>
      <c r="GV294">
        <v>46.9</v>
      </c>
      <c r="GW294">
        <v>31.6</v>
      </c>
      <c r="GX294">
        <v>24.1406</v>
      </c>
      <c r="GY294">
        <v>63.7494</v>
      </c>
      <c r="GZ294">
        <v>34.0585</v>
      </c>
      <c r="HA294">
        <v>1</v>
      </c>
      <c r="HB294">
        <v>-0.0593877</v>
      </c>
      <c r="HC294">
        <v>0.412835</v>
      </c>
      <c r="HD294">
        <v>20.3298</v>
      </c>
      <c r="HE294">
        <v>5.21639</v>
      </c>
      <c r="HF294">
        <v>12.0099</v>
      </c>
      <c r="HG294">
        <v>4.989</v>
      </c>
      <c r="HH294">
        <v>3.28842</v>
      </c>
      <c r="HI294">
        <v>9999</v>
      </c>
      <c r="HJ294">
        <v>9999</v>
      </c>
      <c r="HK294">
        <v>9999</v>
      </c>
      <c r="HL294">
        <v>174.1</v>
      </c>
      <c r="HM294">
        <v>1.86783</v>
      </c>
      <c r="HN294">
        <v>1.86684</v>
      </c>
      <c r="HO294">
        <v>1.8663</v>
      </c>
      <c r="HP294">
        <v>1.86616</v>
      </c>
      <c r="HQ294">
        <v>1.86802</v>
      </c>
      <c r="HR294">
        <v>1.87046</v>
      </c>
      <c r="HS294">
        <v>1.8692</v>
      </c>
      <c r="HT294">
        <v>1.87058</v>
      </c>
      <c r="HU294">
        <v>0</v>
      </c>
      <c r="HV294">
        <v>0</v>
      </c>
      <c r="HW294">
        <v>0</v>
      </c>
      <c r="HX294">
        <v>0</v>
      </c>
      <c r="HY294" t="s">
        <v>421</v>
      </c>
      <c r="HZ294" t="s">
        <v>422</v>
      </c>
      <c r="IA294" t="s">
        <v>423</v>
      </c>
      <c r="IB294" t="s">
        <v>423</v>
      </c>
      <c r="IC294" t="s">
        <v>423</v>
      </c>
      <c r="ID294" t="s">
        <v>423</v>
      </c>
      <c r="IE294">
        <v>0</v>
      </c>
      <c r="IF294">
        <v>100</v>
      </c>
      <c r="IG294">
        <v>100</v>
      </c>
      <c r="IH294">
        <v>-4.37</v>
      </c>
      <c r="II294">
        <v>-0.0818</v>
      </c>
      <c r="IJ294">
        <v>-1.577111384215205</v>
      </c>
      <c r="IK294">
        <v>-0.002609718516926934</v>
      </c>
      <c r="IL294">
        <v>7.477057286243006E-07</v>
      </c>
      <c r="IM294">
        <v>-2.446628426827821E-10</v>
      </c>
      <c r="IN294">
        <v>-0.2036813970316619</v>
      </c>
      <c r="IO294">
        <v>-0.007460779758470672</v>
      </c>
      <c r="IP294">
        <v>0.0009378809001863145</v>
      </c>
      <c r="IQ294">
        <v>-1.681860573090938E-05</v>
      </c>
      <c r="IR294">
        <v>18</v>
      </c>
      <c r="IS294">
        <v>2242</v>
      </c>
      <c r="IT294">
        <v>1</v>
      </c>
      <c r="IU294">
        <v>24</v>
      </c>
      <c r="IV294">
        <v>2603.8</v>
      </c>
      <c r="IW294">
        <v>2603.9</v>
      </c>
      <c r="IX294">
        <v>2.7832</v>
      </c>
      <c r="IY294">
        <v>2.20459</v>
      </c>
      <c r="IZ294">
        <v>1.39648</v>
      </c>
      <c r="JA294">
        <v>2.33643</v>
      </c>
      <c r="JB294">
        <v>1.49536</v>
      </c>
      <c r="JC294">
        <v>2.31934</v>
      </c>
      <c r="JD294">
        <v>38.1593</v>
      </c>
      <c r="JE294">
        <v>23.9737</v>
      </c>
      <c r="JF294">
        <v>18</v>
      </c>
      <c r="JG294">
        <v>499.741</v>
      </c>
      <c r="JH294">
        <v>439.456</v>
      </c>
      <c r="JI294">
        <v>25.0002</v>
      </c>
      <c r="JJ294">
        <v>26.5779</v>
      </c>
      <c r="JK294">
        <v>30.0003</v>
      </c>
      <c r="JL294">
        <v>26.5306</v>
      </c>
      <c r="JM294">
        <v>26.47</v>
      </c>
      <c r="JN294">
        <v>55.7295</v>
      </c>
      <c r="JO294">
        <v>27.6636</v>
      </c>
      <c r="JP294">
        <v>50.3107</v>
      </c>
      <c r="JQ294">
        <v>25</v>
      </c>
      <c r="JR294">
        <v>1436.9</v>
      </c>
      <c r="JS294">
        <v>17.4084</v>
      </c>
      <c r="JT294">
        <v>100.573</v>
      </c>
      <c r="JU294">
        <v>100.654</v>
      </c>
    </row>
    <row r="295" spans="1:281">
      <c r="A295">
        <v>279</v>
      </c>
      <c r="B295">
        <v>1659118796.5</v>
      </c>
      <c r="C295">
        <v>6438.400000095367</v>
      </c>
      <c r="D295" t="s">
        <v>983</v>
      </c>
      <c r="E295" t="s">
        <v>984</v>
      </c>
      <c r="F295">
        <v>5</v>
      </c>
      <c r="G295" t="s">
        <v>812</v>
      </c>
      <c r="H295" t="s">
        <v>416</v>
      </c>
      <c r="I295">
        <v>1659118789</v>
      </c>
      <c r="J295">
        <f>(K295)/1000</f>
        <v>0</v>
      </c>
      <c r="K295">
        <f>IF(CZ295, AN295, AH295)</f>
        <v>0</v>
      </c>
      <c r="L295">
        <f>IF(CZ295, AI295, AG295)</f>
        <v>0</v>
      </c>
      <c r="M295">
        <f>DB295 - IF(AU295&gt;1, L295*CV295*100.0/(AW295*DP295), 0)</f>
        <v>0</v>
      </c>
      <c r="N295">
        <f>((T295-J295/2)*M295-L295)/(T295+J295/2)</f>
        <v>0</v>
      </c>
      <c r="O295">
        <f>N295*(DI295+DJ295)/1000.0</f>
        <v>0</v>
      </c>
      <c r="P295">
        <f>(DB295 - IF(AU295&gt;1, L295*CV295*100.0/(AW295*DP295), 0))*(DI295+DJ295)/1000.0</f>
        <v>0</v>
      </c>
      <c r="Q295">
        <f>2.0/((1/S295-1/R295)+SIGN(S295)*SQRT((1/S295-1/R295)*(1/S295-1/R295) + 4*CW295/((CW295+1)*(CW295+1))*(2*1/S295*1/R295-1/R295*1/R295)))</f>
        <v>0</v>
      </c>
      <c r="R295">
        <f>IF(LEFT(CX295,1)&lt;&gt;"0",IF(LEFT(CX295,1)="1",3.0,CY295),$D$5+$E$5*(DP295*DI295/($K$5*1000))+$F$5*(DP295*DI295/($K$5*1000))*MAX(MIN(CV295,$J$5),$I$5)*MAX(MIN(CV295,$J$5),$I$5)+$G$5*MAX(MIN(CV295,$J$5),$I$5)*(DP295*DI295/($K$5*1000))+$H$5*(DP295*DI295/($K$5*1000))*(DP295*DI295/($K$5*1000)))</f>
        <v>0</v>
      </c>
      <c r="S295">
        <f>J295*(1000-(1000*0.61365*exp(17.502*W295/(240.97+W295))/(DI295+DJ295)+DD295)/2)/(1000*0.61365*exp(17.502*W295/(240.97+W295))/(DI295+DJ295)-DD295)</f>
        <v>0</v>
      </c>
      <c r="T295">
        <f>1/((CW295+1)/(Q295/1.6)+1/(R295/1.37)) + CW295/((CW295+1)/(Q295/1.6) + CW295/(R295/1.37))</f>
        <v>0</v>
      </c>
      <c r="U295">
        <f>(CR295*CU295)</f>
        <v>0</v>
      </c>
      <c r="V295">
        <f>(DK295+(U295+2*0.95*5.67E-8*(((DK295+$B$7)+273)^4-(DK295+273)^4)-44100*J295)/(1.84*29.3*R295+8*0.95*5.67E-8*(DK295+273)^3))</f>
        <v>0</v>
      </c>
      <c r="W295">
        <f>($C$7*DL295+$D$7*DM295+$E$7*V295)</f>
        <v>0</v>
      </c>
      <c r="X295">
        <f>0.61365*exp(17.502*W295/(240.97+W295))</f>
        <v>0</v>
      </c>
      <c r="Y295">
        <f>(Z295/AA295*100)</f>
        <v>0</v>
      </c>
      <c r="Z295">
        <f>DD295*(DI295+DJ295)/1000</f>
        <v>0</v>
      </c>
      <c r="AA295">
        <f>0.61365*exp(17.502*DK295/(240.97+DK295))</f>
        <v>0</v>
      </c>
      <c r="AB295">
        <f>(X295-DD295*(DI295+DJ295)/1000)</f>
        <v>0</v>
      </c>
      <c r="AC295">
        <f>(-J295*44100)</f>
        <v>0</v>
      </c>
      <c r="AD295">
        <f>2*29.3*R295*0.92*(DK295-W295)</f>
        <v>0</v>
      </c>
      <c r="AE295">
        <f>2*0.95*5.67E-8*(((DK295+$B$7)+273)^4-(W295+273)^4)</f>
        <v>0</v>
      </c>
      <c r="AF295">
        <f>U295+AE295+AC295+AD295</f>
        <v>0</v>
      </c>
      <c r="AG295">
        <f>DH295*AU295*(DC295-DB295*(1000-AU295*DE295)/(1000-AU295*DD295))/(100*CV295)</f>
        <v>0</v>
      </c>
      <c r="AH295">
        <f>1000*DH295*AU295*(DD295-DE295)/(100*CV295*(1000-AU295*DD295))</f>
        <v>0</v>
      </c>
      <c r="AI295">
        <f>(AJ295 - AK295 - DI295*1E3/(8.314*(DK295+273.15)) * AM295/DH295 * AL295) * DH295/(100*CV295) * (1000 - DE295)/1000</f>
        <v>0</v>
      </c>
      <c r="AJ295">
        <v>1452.607883767481</v>
      </c>
      <c r="AK295">
        <v>1407.713151515151</v>
      </c>
      <c r="AL295">
        <v>3.360667607900431</v>
      </c>
      <c r="AM295">
        <v>65.05149679079638</v>
      </c>
      <c r="AN295">
        <f>(AP295 - AO295 + DI295*1E3/(8.314*(DK295+273.15)) * AR295/DH295 * AQ295) * DH295/(100*CV295) * 1000/(1000 - AP295)</f>
        <v>0</v>
      </c>
      <c r="AO295">
        <v>17.29595281430925</v>
      </c>
      <c r="AP295">
        <v>23.13688666666667</v>
      </c>
      <c r="AQ295">
        <v>-0.0002443545509615065</v>
      </c>
      <c r="AR295">
        <v>88.7385490388201</v>
      </c>
      <c r="AS295">
        <v>9</v>
      </c>
      <c r="AT295">
        <v>2</v>
      </c>
      <c r="AU295">
        <f>IF(AS295*$H$13&gt;=AW295,1.0,(AW295/(AW295-AS295*$H$13)))</f>
        <v>0</v>
      </c>
      <c r="AV295">
        <f>(AU295-1)*100</f>
        <v>0</v>
      </c>
      <c r="AW295">
        <f>MAX(0,($B$13+$C$13*DP295)/(1+$D$13*DP295)*DI295/(DK295+273)*$E$13)</f>
        <v>0</v>
      </c>
      <c r="AX295" t="s">
        <v>417</v>
      </c>
      <c r="AY295" t="s">
        <v>417</v>
      </c>
      <c r="AZ295">
        <v>0</v>
      </c>
      <c r="BA295">
        <v>0</v>
      </c>
      <c r="BB295">
        <f>1-AZ295/BA295</f>
        <v>0</v>
      </c>
      <c r="BC295">
        <v>0</v>
      </c>
      <c r="BD295" t="s">
        <v>417</v>
      </c>
      <c r="BE295" t="s">
        <v>417</v>
      </c>
      <c r="BF295">
        <v>0</v>
      </c>
      <c r="BG295">
        <v>0</v>
      </c>
      <c r="BH295">
        <f>1-BF295/BG295</f>
        <v>0</v>
      </c>
      <c r="BI295">
        <v>0.5</v>
      </c>
      <c r="BJ295">
        <f>CS295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417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f>$B$11*DQ295+$C$11*DR295+$F$11*EC295*(1-EF295)</f>
        <v>0</v>
      </c>
      <c r="CS295">
        <f>CR295*CT295</f>
        <v>0</v>
      </c>
      <c r="CT295">
        <f>($B$11*$D$9+$C$11*$D$9+$F$11*((EP295+EH295)/MAX(EP295+EH295+EQ295, 0.1)*$I$9+EQ295/MAX(EP295+EH295+EQ295, 0.1)*$J$9))/($B$11+$C$11+$F$11)</f>
        <v>0</v>
      </c>
      <c r="CU295">
        <f>($B$11*$K$9+$C$11*$K$9+$F$11*((EP295+EH295)/MAX(EP295+EH295+EQ295, 0.1)*$P$9+EQ295/MAX(EP295+EH295+EQ295, 0.1)*$Q$9))/($B$11+$C$11+$F$11)</f>
        <v>0</v>
      </c>
      <c r="CV295">
        <v>6</v>
      </c>
      <c r="CW295">
        <v>0.5</v>
      </c>
      <c r="CX295" t="s">
        <v>418</v>
      </c>
      <c r="CY295">
        <v>2</v>
      </c>
      <c r="CZ295" t="b">
        <v>1</v>
      </c>
      <c r="DA295">
        <v>1659118789</v>
      </c>
      <c r="DB295">
        <v>1351.890740740741</v>
      </c>
      <c r="DC295">
        <v>1412.172592592593</v>
      </c>
      <c r="DD295">
        <v>23.14851481481482</v>
      </c>
      <c r="DE295">
        <v>17.27304444444445</v>
      </c>
      <c r="DF295">
        <v>1356.242222222222</v>
      </c>
      <c r="DG295">
        <v>23.23022962962963</v>
      </c>
      <c r="DH295">
        <v>500.0628888888889</v>
      </c>
      <c r="DI295">
        <v>90.6830777777778</v>
      </c>
      <c r="DJ295">
        <v>0.0999753925925926</v>
      </c>
      <c r="DK295">
        <v>27.22732962962963</v>
      </c>
      <c r="DL295">
        <v>27.22925555555555</v>
      </c>
      <c r="DM295">
        <v>999.9000000000001</v>
      </c>
      <c r="DN295">
        <v>0</v>
      </c>
      <c r="DO295">
        <v>0</v>
      </c>
      <c r="DP295">
        <v>10007.8662962963</v>
      </c>
      <c r="DQ295">
        <v>0</v>
      </c>
      <c r="DR295">
        <v>8.411927777777779</v>
      </c>
      <c r="DS295">
        <v>-60.28188148148148</v>
      </c>
      <c r="DT295">
        <v>1383.926666666667</v>
      </c>
      <c r="DU295">
        <v>1436.994444444444</v>
      </c>
      <c r="DV295">
        <v>5.875470740740741</v>
      </c>
      <c r="DW295">
        <v>1412.172592592593</v>
      </c>
      <c r="DX295">
        <v>17.27304444444445</v>
      </c>
      <c r="DY295">
        <v>2.099176666666667</v>
      </c>
      <c r="DZ295">
        <v>1.566372592592593</v>
      </c>
      <c r="EA295">
        <v>18.21294814814815</v>
      </c>
      <c r="EB295">
        <v>13.63188518518518</v>
      </c>
      <c r="EC295">
        <v>2000.014814814815</v>
      </c>
      <c r="ED295">
        <v>0.980005888888889</v>
      </c>
      <c r="EE295">
        <v>0.01999381111111111</v>
      </c>
      <c r="EF295">
        <v>0</v>
      </c>
      <c r="EG295">
        <v>693.2068148148149</v>
      </c>
      <c r="EH295">
        <v>5.00097</v>
      </c>
      <c r="EI295">
        <v>13880.65925925926</v>
      </c>
      <c r="EJ295">
        <v>16707.73703703704</v>
      </c>
      <c r="EK295">
        <v>38.75</v>
      </c>
      <c r="EL295">
        <v>39.25918518518519</v>
      </c>
      <c r="EM295">
        <v>38.687</v>
      </c>
      <c r="EN295">
        <v>39.062</v>
      </c>
      <c r="EO295">
        <v>39.375</v>
      </c>
      <c r="EP295">
        <v>1955.124444444444</v>
      </c>
      <c r="EQ295">
        <v>39.89000000000001</v>
      </c>
      <c r="ER295">
        <v>0</v>
      </c>
      <c r="ES295">
        <v>1659118796.6</v>
      </c>
      <c r="ET295">
        <v>0</v>
      </c>
      <c r="EU295">
        <v>693.18576</v>
      </c>
      <c r="EV295">
        <v>-0.9210769251516729</v>
      </c>
      <c r="EW295">
        <v>-31.27692311019171</v>
      </c>
      <c r="EX295">
        <v>13880.44</v>
      </c>
      <c r="EY295">
        <v>15</v>
      </c>
      <c r="EZ295">
        <v>0</v>
      </c>
      <c r="FA295" t="s">
        <v>419</v>
      </c>
      <c r="FB295">
        <v>1658962562</v>
      </c>
      <c r="FC295">
        <v>1658962559</v>
      </c>
      <c r="FD295">
        <v>0</v>
      </c>
      <c r="FE295">
        <v>0.025</v>
      </c>
      <c r="FF295">
        <v>-0.013</v>
      </c>
      <c r="FG295">
        <v>-1.97</v>
      </c>
      <c r="FH295">
        <v>-0.111</v>
      </c>
      <c r="FI295">
        <v>420</v>
      </c>
      <c r="FJ295">
        <v>18</v>
      </c>
      <c r="FK295">
        <v>0.6899999999999999</v>
      </c>
      <c r="FL295">
        <v>0.5</v>
      </c>
      <c r="FM295">
        <v>-60.25120500000001</v>
      </c>
      <c r="FN295">
        <v>-0.3878566604125542</v>
      </c>
      <c r="FO295">
        <v>0.1115125507510256</v>
      </c>
      <c r="FP295">
        <v>1</v>
      </c>
      <c r="FQ295">
        <v>693.3151764705883</v>
      </c>
      <c r="FR295">
        <v>-1.474469062315087</v>
      </c>
      <c r="FS295">
        <v>0.2712162660604595</v>
      </c>
      <c r="FT295">
        <v>0</v>
      </c>
      <c r="FU295">
        <v>5.90094</v>
      </c>
      <c r="FV295">
        <v>-0.4443987242026224</v>
      </c>
      <c r="FW295">
        <v>0.04651810711970126</v>
      </c>
      <c r="FX295">
        <v>0</v>
      </c>
      <c r="FY295">
        <v>1</v>
      </c>
      <c r="FZ295">
        <v>3</v>
      </c>
      <c r="GA295" t="s">
        <v>426</v>
      </c>
      <c r="GB295">
        <v>2.98329</v>
      </c>
      <c r="GC295">
        <v>2.71579</v>
      </c>
      <c r="GD295">
        <v>0.211999</v>
      </c>
      <c r="GE295">
        <v>0.215065</v>
      </c>
      <c r="GF295">
        <v>0.105049</v>
      </c>
      <c r="GG295">
        <v>0.0841895</v>
      </c>
      <c r="GH295">
        <v>24939.6</v>
      </c>
      <c r="GI295">
        <v>24963.1</v>
      </c>
      <c r="GJ295">
        <v>29413.9</v>
      </c>
      <c r="GK295">
        <v>29410.7</v>
      </c>
      <c r="GL295">
        <v>34863.6</v>
      </c>
      <c r="GM295">
        <v>35811.2</v>
      </c>
      <c r="GN295">
        <v>41423</v>
      </c>
      <c r="GO295">
        <v>41909</v>
      </c>
      <c r="GP295">
        <v>1.92722</v>
      </c>
      <c r="GQ295">
        <v>1.90128</v>
      </c>
      <c r="GR295">
        <v>0.114813</v>
      </c>
      <c r="GS295">
        <v>0</v>
      </c>
      <c r="GT295">
        <v>25.3524</v>
      </c>
      <c r="GU295">
        <v>999.9</v>
      </c>
      <c r="GV295">
        <v>46.9</v>
      </c>
      <c r="GW295">
        <v>31.6</v>
      </c>
      <c r="GX295">
        <v>24.1398</v>
      </c>
      <c r="GY295">
        <v>63.8494</v>
      </c>
      <c r="GZ295">
        <v>33.7179</v>
      </c>
      <c r="HA295">
        <v>1</v>
      </c>
      <c r="HB295">
        <v>-0.0592734</v>
      </c>
      <c r="HC295">
        <v>0.414197</v>
      </c>
      <c r="HD295">
        <v>20.3299</v>
      </c>
      <c r="HE295">
        <v>5.21729</v>
      </c>
      <c r="HF295">
        <v>12.0099</v>
      </c>
      <c r="HG295">
        <v>4.9891</v>
      </c>
      <c r="HH295">
        <v>3.28845</v>
      </c>
      <c r="HI295">
        <v>9999</v>
      </c>
      <c r="HJ295">
        <v>9999</v>
      </c>
      <c r="HK295">
        <v>9999</v>
      </c>
      <c r="HL295">
        <v>174.1</v>
      </c>
      <c r="HM295">
        <v>1.86783</v>
      </c>
      <c r="HN295">
        <v>1.86685</v>
      </c>
      <c r="HO295">
        <v>1.8663</v>
      </c>
      <c r="HP295">
        <v>1.86618</v>
      </c>
      <c r="HQ295">
        <v>1.868</v>
      </c>
      <c r="HR295">
        <v>1.87046</v>
      </c>
      <c r="HS295">
        <v>1.8692</v>
      </c>
      <c r="HT295">
        <v>1.87059</v>
      </c>
      <c r="HU295">
        <v>0</v>
      </c>
      <c r="HV295">
        <v>0</v>
      </c>
      <c r="HW295">
        <v>0</v>
      </c>
      <c r="HX295">
        <v>0</v>
      </c>
      <c r="HY295" t="s">
        <v>421</v>
      </c>
      <c r="HZ295" t="s">
        <v>422</v>
      </c>
      <c r="IA295" t="s">
        <v>423</v>
      </c>
      <c r="IB295" t="s">
        <v>423</v>
      </c>
      <c r="IC295" t="s">
        <v>423</v>
      </c>
      <c r="ID295" t="s">
        <v>423</v>
      </c>
      <c r="IE295">
        <v>0</v>
      </c>
      <c r="IF295">
        <v>100</v>
      </c>
      <c r="IG295">
        <v>100</v>
      </c>
      <c r="IH295">
        <v>-4.4</v>
      </c>
      <c r="II295">
        <v>-0.0818</v>
      </c>
      <c r="IJ295">
        <v>-1.577111384215205</v>
      </c>
      <c r="IK295">
        <v>-0.002609718516926934</v>
      </c>
      <c r="IL295">
        <v>7.477057286243006E-07</v>
      </c>
      <c r="IM295">
        <v>-2.446628426827821E-10</v>
      </c>
      <c r="IN295">
        <v>-0.2036813970316619</v>
      </c>
      <c r="IO295">
        <v>-0.007460779758470672</v>
      </c>
      <c r="IP295">
        <v>0.0009378809001863145</v>
      </c>
      <c r="IQ295">
        <v>-1.681860573090938E-05</v>
      </c>
      <c r="IR295">
        <v>18</v>
      </c>
      <c r="IS295">
        <v>2242</v>
      </c>
      <c r="IT295">
        <v>1</v>
      </c>
      <c r="IU295">
        <v>24</v>
      </c>
      <c r="IV295">
        <v>2603.9</v>
      </c>
      <c r="IW295">
        <v>2604</v>
      </c>
      <c r="IX295">
        <v>2.8064</v>
      </c>
      <c r="IY295">
        <v>2.20337</v>
      </c>
      <c r="IZ295">
        <v>1.39648</v>
      </c>
      <c r="JA295">
        <v>2.33643</v>
      </c>
      <c r="JB295">
        <v>1.49536</v>
      </c>
      <c r="JC295">
        <v>2.36084</v>
      </c>
      <c r="JD295">
        <v>38.1593</v>
      </c>
      <c r="JE295">
        <v>23.9737</v>
      </c>
      <c r="JF295">
        <v>18</v>
      </c>
      <c r="JG295">
        <v>499.815</v>
      </c>
      <c r="JH295">
        <v>439.405</v>
      </c>
      <c r="JI295">
        <v>25.0003</v>
      </c>
      <c r="JJ295">
        <v>26.5796</v>
      </c>
      <c r="JK295">
        <v>30.0003</v>
      </c>
      <c r="JL295">
        <v>26.5319</v>
      </c>
      <c r="JM295">
        <v>26.4713</v>
      </c>
      <c r="JN295">
        <v>56.2924</v>
      </c>
      <c r="JO295">
        <v>27.6636</v>
      </c>
      <c r="JP295">
        <v>50.3107</v>
      </c>
      <c r="JQ295">
        <v>25</v>
      </c>
      <c r="JR295">
        <v>1456.93</v>
      </c>
      <c r="JS295">
        <v>17.4479</v>
      </c>
      <c r="JT295">
        <v>100.573</v>
      </c>
      <c r="JU295">
        <v>100.653</v>
      </c>
    </row>
    <row r="296" spans="1:281">
      <c r="A296">
        <v>280</v>
      </c>
      <c r="B296">
        <v>1659118801.5</v>
      </c>
      <c r="C296">
        <v>6443.400000095367</v>
      </c>
      <c r="D296" t="s">
        <v>985</v>
      </c>
      <c r="E296" t="s">
        <v>986</v>
      </c>
      <c r="F296">
        <v>5</v>
      </c>
      <c r="G296" t="s">
        <v>812</v>
      </c>
      <c r="H296" t="s">
        <v>416</v>
      </c>
      <c r="I296">
        <v>1659118793.714286</v>
      </c>
      <c r="J296">
        <f>(K296)/1000</f>
        <v>0</v>
      </c>
      <c r="K296">
        <f>IF(CZ296, AN296, AH296)</f>
        <v>0</v>
      </c>
      <c r="L296">
        <f>IF(CZ296, AI296, AG296)</f>
        <v>0</v>
      </c>
      <c r="M296">
        <f>DB296 - IF(AU296&gt;1, L296*CV296*100.0/(AW296*DP296), 0)</f>
        <v>0</v>
      </c>
      <c r="N296">
        <f>((T296-J296/2)*M296-L296)/(T296+J296/2)</f>
        <v>0</v>
      </c>
      <c r="O296">
        <f>N296*(DI296+DJ296)/1000.0</f>
        <v>0</v>
      </c>
      <c r="P296">
        <f>(DB296 - IF(AU296&gt;1, L296*CV296*100.0/(AW296*DP296), 0))*(DI296+DJ296)/1000.0</f>
        <v>0</v>
      </c>
      <c r="Q296">
        <f>2.0/((1/S296-1/R296)+SIGN(S296)*SQRT((1/S296-1/R296)*(1/S296-1/R296) + 4*CW296/((CW296+1)*(CW296+1))*(2*1/S296*1/R296-1/R296*1/R296)))</f>
        <v>0</v>
      </c>
      <c r="R296">
        <f>IF(LEFT(CX296,1)&lt;&gt;"0",IF(LEFT(CX296,1)="1",3.0,CY296),$D$5+$E$5*(DP296*DI296/($K$5*1000))+$F$5*(DP296*DI296/($K$5*1000))*MAX(MIN(CV296,$J$5),$I$5)*MAX(MIN(CV296,$J$5),$I$5)+$G$5*MAX(MIN(CV296,$J$5),$I$5)*(DP296*DI296/($K$5*1000))+$H$5*(DP296*DI296/($K$5*1000))*(DP296*DI296/($K$5*1000)))</f>
        <v>0</v>
      </c>
      <c r="S296">
        <f>J296*(1000-(1000*0.61365*exp(17.502*W296/(240.97+W296))/(DI296+DJ296)+DD296)/2)/(1000*0.61365*exp(17.502*W296/(240.97+W296))/(DI296+DJ296)-DD296)</f>
        <v>0</v>
      </c>
      <c r="T296">
        <f>1/((CW296+1)/(Q296/1.6)+1/(R296/1.37)) + CW296/((CW296+1)/(Q296/1.6) + CW296/(R296/1.37))</f>
        <v>0</v>
      </c>
      <c r="U296">
        <f>(CR296*CU296)</f>
        <v>0</v>
      </c>
      <c r="V296">
        <f>(DK296+(U296+2*0.95*5.67E-8*(((DK296+$B$7)+273)^4-(DK296+273)^4)-44100*J296)/(1.84*29.3*R296+8*0.95*5.67E-8*(DK296+273)^3))</f>
        <v>0</v>
      </c>
      <c r="W296">
        <f>($C$7*DL296+$D$7*DM296+$E$7*V296)</f>
        <v>0</v>
      </c>
      <c r="X296">
        <f>0.61365*exp(17.502*W296/(240.97+W296))</f>
        <v>0</v>
      </c>
      <c r="Y296">
        <f>(Z296/AA296*100)</f>
        <v>0</v>
      </c>
      <c r="Z296">
        <f>DD296*(DI296+DJ296)/1000</f>
        <v>0</v>
      </c>
      <c r="AA296">
        <f>0.61365*exp(17.502*DK296/(240.97+DK296))</f>
        <v>0</v>
      </c>
      <c r="AB296">
        <f>(X296-DD296*(DI296+DJ296)/1000)</f>
        <v>0</v>
      </c>
      <c r="AC296">
        <f>(-J296*44100)</f>
        <v>0</v>
      </c>
      <c r="AD296">
        <f>2*29.3*R296*0.92*(DK296-W296)</f>
        <v>0</v>
      </c>
      <c r="AE296">
        <f>2*0.95*5.67E-8*(((DK296+$B$7)+273)^4-(W296+273)^4)</f>
        <v>0</v>
      </c>
      <c r="AF296">
        <f>U296+AE296+AC296+AD296</f>
        <v>0</v>
      </c>
      <c r="AG296">
        <f>DH296*AU296*(DC296-DB296*(1000-AU296*DE296)/(1000-AU296*DD296))/(100*CV296)</f>
        <v>0</v>
      </c>
      <c r="AH296">
        <f>1000*DH296*AU296*(DD296-DE296)/(100*CV296*(1000-AU296*DD296))</f>
        <v>0</v>
      </c>
      <c r="AI296">
        <f>(AJ296 - AK296 - DI296*1E3/(8.314*(DK296+273.15)) * AM296/DH296 * AL296) * DH296/(100*CV296) * (1000 - DE296)/1000</f>
        <v>0</v>
      </c>
      <c r="AJ296">
        <v>1469.955787262616</v>
      </c>
      <c r="AK296">
        <v>1424.867454545454</v>
      </c>
      <c r="AL296">
        <v>3.443994658390566</v>
      </c>
      <c r="AM296">
        <v>65.05149679079638</v>
      </c>
      <c r="AN296">
        <f>(AP296 - AO296 + DI296*1E3/(8.314*(DK296+273.15)) * AR296/DH296 * AQ296) * DH296/(100*CV296) * 1000/(1000 - AP296)</f>
        <v>0</v>
      </c>
      <c r="AO296">
        <v>17.37179009306544</v>
      </c>
      <c r="AP296">
        <v>23.1483818181818</v>
      </c>
      <c r="AQ296">
        <v>0.0001923241405334777</v>
      </c>
      <c r="AR296">
        <v>88.7385490388201</v>
      </c>
      <c r="AS296">
        <v>9</v>
      </c>
      <c r="AT296">
        <v>2</v>
      </c>
      <c r="AU296">
        <f>IF(AS296*$H$13&gt;=AW296,1.0,(AW296/(AW296-AS296*$H$13)))</f>
        <v>0</v>
      </c>
      <c r="AV296">
        <f>(AU296-1)*100</f>
        <v>0</v>
      </c>
      <c r="AW296">
        <f>MAX(0,($B$13+$C$13*DP296)/(1+$D$13*DP296)*DI296/(DK296+273)*$E$13)</f>
        <v>0</v>
      </c>
      <c r="AX296" t="s">
        <v>417</v>
      </c>
      <c r="AY296" t="s">
        <v>417</v>
      </c>
      <c r="AZ296">
        <v>0</v>
      </c>
      <c r="BA296">
        <v>0</v>
      </c>
      <c r="BB296">
        <f>1-AZ296/BA296</f>
        <v>0</v>
      </c>
      <c r="BC296">
        <v>0</v>
      </c>
      <c r="BD296" t="s">
        <v>417</v>
      </c>
      <c r="BE296" t="s">
        <v>417</v>
      </c>
      <c r="BF296">
        <v>0</v>
      </c>
      <c r="BG296">
        <v>0</v>
      </c>
      <c r="BH296">
        <f>1-BF296/BG296</f>
        <v>0</v>
      </c>
      <c r="BI296">
        <v>0.5</v>
      </c>
      <c r="BJ296">
        <f>CS296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417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f>$B$11*DQ296+$C$11*DR296+$F$11*EC296*(1-EF296)</f>
        <v>0</v>
      </c>
      <c r="CS296">
        <f>CR296*CT296</f>
        <v>0</v>
      </c>
      <c r="CT296">
        <f>($B$11*$D$9+$C$11*$D$9+$F$11*((EP296+EH296)/MAX(EP296+EH296+EQ296, 0.1)*$I$9+EQ296/MAX(EP296+EH296+EQ296, 0.1)*$J$9))/($B$11+$C$11+$F$11)</f>
        <v>0</v>
      </c>
      <c r="CU296">
        <f>($B$11*$K$9+$C$11*$K$9+$F$11*((EP296+EH296)/MAX(EP296+EH296+EQ296, 0.1)*$P$9+EQ296/MAX(EP296+EH296+EQ296, 0.1)*$Q$9))/($B$11+$C$11+$F$11)</f>
        <v>0</v>
      </c>
      <c r="CV296">
        <v>6</v>
      </c>
      <c r="CW296">
        <v>0.5</v>
      </c>
      <c r="CX296" t="s">
        <v>418</v>
      </c>
      <c r="CY296">
        <v>2</v>
      </c>
      <c r="CZ296" t="b">
        <v>1</v>
      </c>
      <c r="DA296">
        <v>1659118793.714286</v>
      </c>
      <c r="DB296">
        <v>1367.598214285714</v>
      </c>
      <c r="DC296">
        <v>1427.973928571429</v>
      </c>
      <c r="DD296">
        <v>23.14545</v>
      </c>
      <c r="DE296">
        <v>17.311575</v>
      </c>
      <c r="DF296">
        <v>1371.979642857143</v>
      </c>
      <c r="DG296">
        <v>23.22718571428571</v>
      </c>
      <c r="DH296">
        <v>500.0584642857143</v>
      </c>
      <c r="DI296">
        <v>90.6833535714286</v>
      </c>
      <c r="DJ296">
        <v>0.09998902499999998</v>
      </c>
      <c r="DK296">
        <v>27.22781071428572</v>
      </c>
      <c r="DL296">
        <v>27.23109285714286</v>
      </c>
      <c r="DM296">
        <v>999.9000000000002</v>
      </c>
      <c r="DN296">
        <v>0</v>
      </c>
      <c r="DO296">
        <v>0</v>
      </c>
      <c r="DP296">
        <v>10005.33035714286</v>
      </c>
      <c r="DQ296">
        <v>0</v>
      </c>
      <c r="DR296">
        <v>8.412964285714285</v>
      </c>
      <c r="DS296">
        <v>-60.37607857142858</v>
      </c>
      <c r="DT296">
        <v>1400.002142857143</v>
      </c>
      <c r="DU296">
        <v>1453.131785714286</v>
      </c>
      <c r="DV296">
        <v>5.833869285714286</v>
      </c>
      <c r="DW296">
        <v>1427.973928571429</v>
      </c>
      <c r="DX296">
        <v>17.311575</v>
      </c>
      <c r="DY296">
        <v>2.098905357142857</v>
      </c>
      <c r="DZ296">
        <v>1.569871428571428</v>
      </c>
      <c r="EA296">
        <v>18.21088928571429</v>
      </c>
      <c r="EB296">
        <v>13.66614285714286</v>
      </c>
      <c r="EC296">
        <v>2000.015</v>
      </c>
      <c r="ED296">
        <v>0.980005857142857</v>
      </c>
      <c r="EE296">
        <v>0.01999384285714286</v>
      </c>
      <c r="EF296">
        <v>0</v>
      </c>
      <c r="EG296">
        <v>693.2085714285715</v>
      </c>
      <c r="EH296">
        <v>5.00097</v>
      </c>
      <c r="EI296">
        <v>13878.59642857143</v>
      </c>
      <c r="EJ296">
        <v>16707.74642857143</v>
      </c>
      <c r="EK296">
        <v>38.75</v>
      </c>
      <c r="EL296">
        <v>39.25885714285715</v>
      </c>
      <c r="EM296">
        <v>38.687</v>
      </c>
      <c r="EN296">
        <v>39.062</v>
      </c>
      <c r="EO296">
        <v>39.375</v>
      </c>
      <c r="EP296">
        <v>1955.124642857143</v>
      </c>
      <c r="EQ296">
        <v>39.89000000000001</v>
      </c>
      <c r="ER296">
        <v>0</v>
      </c>
      <c r="ES296">
        <v>1659118801.4</v>
      </c>
      <c r="ET296">
        <v>0</v>
      </c>
      <c r="EU296">
        <v>693.18688</v>
      </c>
      <c r="EV296">
        <v>0.4000000004435599</v>
      </c>
      <c r="EW296">
        <v>-23.484615348247</v>
      </c>
      <c r="EX296">
        <v>13878.284</v>
      </c>
      <c r="EY296">
        <v>15</v>
      </c>
      <c r="EZ296">
        <v>0</v>
      </c>
      <c r="FA296" t="s">
        <v>419</v>
      </c>
      <c r="FB296">
        <v>1658962562</v>
      </c>
      <c r="FC296">
        <v>1658962559</v>
      </c>
      <c r="FD296">
        <v>0</v>
      </c>
      <c r="FE296">
        <v>0.025</v>
      </c>
      <c r="FF296">
        <v>-0.013</v>
      </c>
      <c r="FG296">
        <v>-1.97</v>
      </c>
      <c r="FH296">
        <v>-0.111</v>
      </c>
      <c r="FI296">
        <v>420</v>
      </c>
      <c r="FJ296">
        <v>18</v>
      </c>
      <c r="FK296">
        <v>0.6899999999999999</v>
      </c>
      <c r="FL296">
        <v>0.5</v>
      </c>
      <c r="FM296">
        <v>-60.35041707317074</v>
      </c>
      <c r="FN296">
        <v>-0.7982069686411396</v>
      </c>
      <c r="FO296">
        <v>0.1451584112018767</v>
      </c>
      <c r="FP296">
        <v>0</v>
      </c>
      <c r="FQ296">
        <v>693.2265882352941</v>
      </c>
      <c r="FR296">
        <v>-0.298395724971226</v>
      </c>
      <c r="FS296">
        <v>0.2295996666382848</v>
      </c>
      <c r="FT296">
        <v>1</v>
      </c>
      <c r="FU296">
        <v>5.852766341463414</v>
      </c>
      <c r="FV296">
        <v>-0.5279552613240523</v>
      </c>
      <c r="FW296">
        <v>0.05548848330327694</v>
      </c>
      <c r="FX296">
        <v>0</v>
      </c>
      <c r="FY296">
        <v>1</v>
      </c>
      <c r="FZ296">
        <v>3</v>
      </c>
      <c r="GA296" t="s">
        <v>426</v>
      </c>
      <c r="GB296">
        <v>2.9831</v>
      </c>
      <c r="GC296">
        <v>2.71552</v>
      </c>
      <c r="GD296">
        <v>0.213571</v>
      </c>
      <c r="GE296">
        <v>0.216599</v>
      </c>
      <c r="GF296">
        <v>0.105083</v>
      </c>
      <c r="GG296">
        <v>0.0842548</v>
      </c>
      <c r="GH296">
        <v>24889.7</v>
      </c>
      <c r="GI296">
        <v>24914</v>
      </c>
      <c r="GJ296">
        <v>29413.6</v>
      </c>
      <c r="GK296">
        <v>29410.3</v>
      </c>
      <c r="GL296">
        <v>34862</v>
      </c>
      <c r="GM296">
        <v>35808.1</v>
      </c>
      <c r="GN296">
        <v>41422.7</v>
      </c>
      <c r="GO296">
        <v>41908.4</v>
      </c>
      <c r="GP296">
        <v>1.92717</v>
      </c>
      <c r="GQ296">
        <v>1.90165</v>
      </c>
      <c r="GR296">
        <v>0.115186</v>
      </c>
      <c r="GS296">
        <v>0</v>
      </c>
      <c r="GT296">
        <v>25.3531</v>
      </c>
      <c r="GU296">
        <v>999.9</v>
      </c>
      <c r="GV296">
        <v>46.8</v>
      </c>
      <c r="GW296">
        <v>31.6</v>
      </c>
      <c r="GX296">
        <v>24.0888</v>
      </c>
      <c r="GY296">
        <v>63.5294</v>
      </c>
      <c r="GZ296">
        <v>33.8862</v>
      </c>
      <c r="HA296">
        <v>1</v>
      </c>
      <c r="HB296">
        <v>-0.0589507</v>
      </c>
      <c r="HC296">
        <v>0.415673</v>
      </c>
      <c r="HD296">
        <v>20.3299</v>
      </c>
      <c r="HE296">
        <v>5.21654</v>
      </c>
      <c r="HF296">
        <v>12.0099</v>
      </c>
      <c r="HG296">
        <v>4.989</v>
      </c>
      <c r="HH296">
        <v>3.28848</v>
      </c>
      <c r="HI296">
        <v>9999</v>
      </c>
      <c r="HJ296">
        <v>9999</v>
      </c>
      <c r="HK296">
        <v>9999</v>
      </c>
      <c r="HL296">
        <v>174.1</v>
      </c>
      <c r="HM296">
        <v>1.86783</v>
      </c>
      <c r="HN296">
        <v>1.86685</v>
      </c>
      <c r="HO296">
        <v>1.8663</v>
      </c>
      <c r="HP296">
        <v>1.86618</v>
      </c>
      <c r="HQ296">
        <v>1.86802</v>
      </c>
      <c r="HR296">
        <v>1.87053</v>
      </c>
      <c r="HS296">
        <v>1.8692</v>
      </c>
      <c r="HT296">
        <v>1.87058</v>
      </c>
      <c r="HU296">
        <v>0</v>
      </c>
      <c r="HV296">
        <v>0</v>
      </c>
      <c r="HW296">
        <v>0</v>
      </c>
      <c r="HX296">
        <v>0</v>
      </c>
      <c r="HY296" t="s">
        <v>421</v>
      </c>
      <c r="HZ296" t="s">
        <v>422</v>
      </c>
      <c r="IA296" t="s">
        <v>423</v>
      </c>
      <c r="IB296" t="s">
        <v>423</v>
      </c>
      <c r="IC296" t="s">
        <v>423</v>
      </c>
      <c r="ID296" t="s">
        <v>423</v>
      </c>
      <c r="IE296">
        <v>0</v>
      </c>
      <c r="IF296">
        <v>100</v>
      </c>
      <c r="IG296">
        <v>100</v>
      </c>
      <c r="IH296">
        <v>-4.44</v>
      </c>
      <c r="II296">
        <v>-0.08169999999999999</v>
      </c>
      <c r="IJ296">
        <v>-1.577111384215205</v>
      </c>
      <c r="IK296">
        <v>-0.002609718516926934</v>
      </c>
      <c r="IL296">
        <v>7.477057286243006E-07</v>
      </c>
      <c r="IM296">
        <v>-2.446628426827821E-10</v>
      </c>
      <c r="IN296">
        <v>-0.2036813970316619</v>
      </c>
      <c r="IO296">
        <v>-0.007460779758470672</v>
      </c>
      <c r="IP296">
        <v>0.0009378809001863145</v>
      </c>
      <c r="IQ296">
        <v>-1.681860573090938E-05</v>
      </c>
      <c r="IR296">
        <v>18</v>
      </c>
      <c r="IS296">
        <v>2242</v>
      </c>
      <c r="IT296">
        <v>1</v>
      </c>
      <c r="IU296">
        <v>24</v>
      </c>
      <c r="IV296">
        <v>2604</v>
      </c>
      <c r="IW296">
        <v>2604</v>
      </c>
      <c r="IX296">
        <v>2.83569</v>
      </c>
      <c r="IY296">
        <v>2.19727</v>
      </c>
      <c r="IZ296">
        <v>1.39648</v>
      </c>
      <c r="JA296">
        <v>2.33643</v>
      </c>
      <c r="JB296">
        <v>1.49536</v>
      </c>
      <c r="JC296">
        <v>2.41089</v>
      </c>
      <c r="JD296">
        <v>38.1593</v>
      </c>
      <c r="JE296">
        <v>23.9737</v>
      </c>
      <c r="JF296">
        <v>18</v>
      </c>
      <c r="JG296">
        <v>499.798</v>
      </c>
      <c r="JH296">
        <v>439.64</v>
      </c>
      <c r="JI296">
        <v>25.0003</v>
      </c>
      <c r="JJ296">
        <v>26.5813</v>
      </c>
      <c r="JK296">
        <v>30.0002</v>
      </c>
      <c r="JL296">
        <v>26.5336</v>
      </c>
      <c r="JM296">
        <v>26.4724</v>
      </c>
      <c r="JN296">
        <v>56.7659</v>
      </c>
      <c r="JO296">
        <v>27.3833</v>
      </c>
      <c r="JP296">
        <v>49.9384</v>
      </c>
      <c r="JQ296">
        <v>25</v>
      </c>
      <c r="JR296">
        <v>1470.3</v>
      </c>
      <c r="JS296">
        <v>17.4815</v>
      </c>
      <c r="JT296">
        <v>100.573</v>
      </c>
      <c r="JU296">
        <v>100.652</v>
      </c>
    </row>
    <row r="297" spans="1:281">
      <c r="A297">
        <v>281</v>
      </c>
      <c r="B297">
        <v>1659118806.5</v>
      </c>
      <c r="C297">
        <v>6448.400000095367</v>
      </c>
      <c r="D297" t="s">
        <v>987</v>
      </c>
      <c r="E297" t="s">
        <v>988</v>
      </c>
      <c r="F297">
        <v>5</v>
      </c>
      <c r="G297" t="s">
        <v>812</v>
      </c>
      <c r="H297" t="s">
        <v>416</v>
      </c>
      <c r="I297">
        <v>1659118799</v>
      </c>
      <c r="J297">
        <f>(K297)/1000</f>
        <v>0</v>
      </c>
      <c r="K297">
        <f>IF(CZ297, AN297, AH297)</f>
        <v>0</v>
      </c>
      <c r="L297">
        <f>IF(CZ297, AI297, AG297)</f>
        <v>0</v>
      </c>
      <c r="M297">
        <f>DB297 - IF(AU297&gt;1, L297*CV297*100.0/(AW297*DP297), 0)</f>
        <v>0</v>
      </c>
      <c r="N297">
        <f>((T297-J297/2)*M297-L297)/(T297+J297/2)</f>
        <v>0</v>
      </c>
      <c r="O297">
        <f>N297*(DI297+DJ297)/1000.0</f>
        <v>0</v>
      </c>
      <c r="P297">
        <f>(DB297 - IF(AU297&gt;1, L297*CV297*100.0/(AW297*DP297), 0))*(DI297+DJ297)/1000.0</f>
        <v>0</v>
      </c>
      <c r="Q297">
        <f>2.0/((1/S297-1/R297)+SIGN(S297)*SQRT((1/S297-1/R297)*(1/S297-1/R297) + 4*CW297/((CW297+1)*(CW297+1))*(2*1/S297*1/R297-1/R297*1/R297)))</f>
        <v>0</v>
      </c>
      <c r="R297">
        <f>IF(LEFT(CX297,1)&lt;&gt;"0",IF(LEFT(CX297,1)="1",3.0,CY297),$D$5+$E$5*(DP297*DI297/($K$5*1000))+$F$5*(DP297*DI297/($K$5*1000))*MAX(MIN(CV297,$J$5),$I$5)*MAX(MIN(CV297,$J$5),$I$5)+$G$5*MAX(MIN(CV297,$J$5),$I$5)*(DP297*DI297/($K$5*1000))+$H$5*(DP297*DI297/($K$5*1000))*(DP297*DI297/($K$5*1000)))</f>
        <v>0</v>
      </c>
      <c r="S297">
        <f>J297*(1000-(1000*0.61365*exp(17.502*W297/(240.97+W297))/(DI297+DJ297)+DD297)/2)/(1000*0.61365*exp(17.502*W297/(240.97+W297))/(DI297+DJ297)-DD297)</f>
        <v>0</v>
      </c>
      <c r="T297">
        <f>1/((CW297+1)/(Q297/1.6)+1/(R297/1.37)) + CW297/((CW297+1)/(Q297/1.6) + CW297/(R297/1.37))</f>
        <v>0</v>
      </c>
      <c r="U297">
        <f>(CR297*CU297)</f>
        <v>0</v>
      </c>
      <c r="V297">
        <f>(DK297+(U297+2*0.95*5.67E-8*(((DK297+$B$7)+273)^4-(DK297+273)^4)-44100*J297)/(1.84*29.3*R297+8*0.95*5.67E-8*(DK297+273)^3))</f>
        <v>0</v>
      </c>
      <c r="W297">
        <f>($C$7*DL297+$D$7*DM297+$E$7*V297)</f>
        <v>0</v>
      </c>
      <c r="X297">
        <f>0.61365*exp(17.502*W297/(240.97+W297))</f>
        <v>0</v>
      </c>
      <c r="Y297">
        <f>(Z297/AA297*100)</f>
        <v>0</v>
      </c>
      <c r="Z297">
        <f>DD297*(DI297+DJ297)/1000</f>
        <v>0</v>
      </c>
      <c r="AA297">
        <f>0.61365*exp(17.502*DK297/(240.97+DK297))</f>
        <v>0</v>
      </c>
      <c r="AB297">
        <f>(X297-DD297*(DI297+DJ297)/1000)</f>
        <v>0</v>
      </c>
      <c r="AC297">
        <f>(-J297*44100)</f>
        <v>0</v>
      </c>
      <c r="AD297">
        <f>2*29.3*R297*0.92*(DK297-W297)</f>
        <v>0</v>
      </c>
      <c r="AE297">
        <f>2*0.95*5.67E-8*(((DK297+$B$7)+273)^4-(W297+273)^4)</f>
        <v>0</v>
      </c>
      <c r="AF297">
        <f>U297+AE297+AC297+AD297</f>
        <v>0</v>
      </c>
      <c r="AG297">
        <f>DH297*AU297*(DC297-DB297*(1000-AU297*DE297)/(1000-AU297*DD297))/(100*CV297)</f>
        <v>0</v>
      </c>
      <c r="AH297">
        <f>1000*DH297*AU297*(DD297-DE297)/(100*CV297*(1000-AU297*DD297))</f>
        <v>0</v>
      </c>
      <c r="AI297">
        <f>(AJ297 - AK297 - DI297*1E3/(8.314*(DK297+273.15)) * AM297/DH297 * AL297) * DH297/(100*CV297) * (1000 - DE297)/1000</f>
        <v>0</v>
      </c>
      <c r="AJ297">
        <v>1486.906512310337</v>
      </c>
      <c r="AK297">
        <v>1441.766303030303</v>
      </c>
      <c r="AL297">
        <v>3.357035744105947</v>
      </c>
      <c r="AM297">
        <v>65.05149679079638</v>
      </c>
      <c r="AN297">
        <f>(AP297 - AO297 + DI297*1E3/(8.314*(DK297+273.15)) * AR297/DH297 * AQ297) * DH297/(100*CV297) * 1000/(1000 - AP297)</f>
        <v>0</v>
      </c>
      <c r="AO297">
        <v>17.39188186697427</v>
      </c>
      <c r="AP297">
        <v>23.14580666666665</v>
      </c>
      <c r="AQ297">
        <v>-4.392624723426978E-05</v>
      </c>
      <c r="AR297">
        <v>88.7385490388201</v>
      </c>
      <c r="AS297">
        <v>9</v>
      </c>
      <c r="AT297">
        <v>2</v>
      </c>
      <c r="AU297">
        <f>IF(AS297*$H$13&gt;=AW297,1.0,(AW297/(AW297-AS297*$H$13)))</f>
        <v>0</v>
      </c>
      <c r="AV297">
        <f>(AU297-1)*100</f>
        <v>0</v>
      </c>
      <c r="AW297">
        <f>MAX(0,($B$13+$C$13*DP297)/(1+$D$13*DP297)*DI297/(DK297+273)*$E$13)</f>
        <v>0</v>
      </c>
      <c r="AX297" t="s">
        <v>417</v>
      </c>
      <c r="AY297" t="s">
        <v>417</v>
      </c>
      <c r="AZ297">
        <v>0</v>
      </c>
      <c r="BA297">
        <v>0</v>
      </c>
      <c r="BB297">
        <f>1-AZ297/BA297</f>
        <v>0</v>
      </c>
      <c r="BC297">
        <v>0</v>
      </c>
      <c r="BD297" t="s">
        <v>417</v>
      </c>
      <c r="BE297" t="s">
        <v>417</v>
      </c>
      <c r="BF297">
        <v>0</v>
      </c>
      <c r="BG297">
        <v>0</v>
      </c>
      <c r="BH297">
        <f>1-BF297/BG297</f>
        <v>0</v>
      </c>
      <c r="BI297">
        <v>0.5</v>
      </c>
      <c r="BJ297">
        <f>CS297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417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f>$B$11*DQ297+$C$11*DR297+$F$11*EC297*(1-EF297)</f>
        <v>0</v>
      </c>
      <c r="CS297">
        <f>CR297*CT297</f>
        <v>0</v>
      </c>
      <c r="CT297">
        <f>($B$11*$D$9+$C$11*$D$9+$F$11*((EP297+EH297)/MAX(EP297+EH297+EQ297, 0.1)*$I$9+EQ297/MAX(EP297+EH297+EQ297, 0.1)*$J$9))/($B$11+$C$11+$F$11)</f>
        <v>0</v>
      </c>
      <c r="CU297">
        <f>($B$11*$K$9+$C$11*$K$9+$F$11*((EP297+EH297)/MAX(EP297+EH297+EQ297, 0.1)*$P$9+EQ297/MAX(EP297+EH297+EQ297, 0.1)*$Q$9))/($B$11+$C$11+$F$11)</f>
        <v>0</v>
      </c>
      <c r="CV297">
        <v>6</v>
      </c>
      <c r="CW297">
        <v>0.5</v>
      </c>
      <c r="CX297" t="s">
        <v>418</v>
      </c>
      <c r="CY297">
        <v>2</v>
      </c>
      <c r="CZ297" t="b">
        <v>1</v>
      </c>
      <c r="DA297">
        <v>1659118799</v>
      </c>
      <c r="DB297">
        <v>1385.203333333333</v>
      </c>
      <c r="DC297">
        <v>1445.584074074074</v>
      </c>
      <c r="DD297">
        <v>23.14304444444445</v>
      </c>
      <c r="DE297">
        <v>17.36161111111111</v>
      </c>
      <c r="DF297">
        <v>1389.618518518518</v>
      </c>
      <c r="DG297">
        <v>23.2248</v>
      </c>
      <c r="DH297">
        <v>500.0554814814815</v>
      </c>
      <c r="DI297">
        <v>90.68358888888889</v>
      </c>
      <c r="DJ297">
        <v>0.09995198148148147</v>
      </c>
      <c r="DK297">
        <v>27.22864814814815</v>
      </c>
      <c r="DL297">
        <v>27.23481111111111</v>
      </c>
      <c r="DM297">
        <v>999.9000000000001</v>
      </c>
      <c r="DN297">
        <v>0</v>
      </c>
      <c r="DO297">
        <v>0</v>
      </c>
      <c r="DP297">
        <v>10010.37037037037</v>
      </c>
      <c r="DQ297">
        <v>0</v>
      </c>
      <c r="DR297">
        <v>8.414789629629629</v>
      </c>
      <c r="DS297">
        <v>-60.38205185185185</v>
      </c>
      <c r="DT297">
        <v>1418.02</v>
      </c>
      <c r="DU297">
        <v>1471.127407407408</v>
      </c>
      <c r="DV297">
        <v>5.78142777777778</v>
      </c>
      <c r="DW297">
        <v>1445.584074074074</v>
      </c>
      <c r="DX297">
        <v>17.36161111111111</v>
      </c>
      <c r="DY297">
        <v>2.098692962962963</v>
      </c>
      <c r="DZ297">
        <v>1.574412592592592</v>
      </c>
      <c r="EA297">
        <v>18.20927407407408</v>
      </c>
      <c r="EB297">
        <v>13.71057407407407</v>
      </c>
      <c r="EC297">
        <v>2000.007407407408</v>
      </c>
      <c r="ED297">
        <v>0.9800058888888888</v>
      </c>
      <c r="EE297">
        <v>0.01999381111111111</v>
      </c>
      <c r="EF297">
        <v>0</v>
      </c>
      <c r="EG297">
        <v>693.1721851851854</v>
      </c>
      <c r="EH297">
        <v>5.00097</v>
      </c>
      <c r="EI297">
        <v>13876.32962962963</v>
      </c>
      <c r="EJ297">
        <v>16707.68518518518</v>
      </c>
      <c r="EK297">
        <v>38.75459259259259</v>
      </c>
      <c r="EL297">
        <v>39.25918518518519</v>
      </c>
      <c r="EM297">
        <v>38.687</v>
      </c>
      <c r="EN297">
        <v>39.062</v>
      </c>
      <c r="EO297">
        <v>39.375</v>
      </c>
      <c r="EP297">
        <v>1955.117407407407</v>
      </c>
      <c r="EQ297">
        <v>39.89000000000001</v>
      </c>
      <c r="ER297">
        <v>0</v>
      </c>
      <c r="ES297">
        <v>1659118806.8</v>
      </c>
      <c r="ET297">
        <v>0</v>
      </c>
      <c r="EU297">
        <v>693.1002692307694</v>
      </c>
      <c r="EV297">
        <v>-1.33760682729039</v>
      </c>
      <c r="EW297">
        <v>-22.83076924915373</v>
      </c>
      <c r="EX297">
        <v>13876.23846153846</v>
      </c>
      <c r="EY297">
        <v>15</v>
      </c>
      <c r="EZ297">
        <v>0</v>
      </c>
      <c r="FA297" t="s">
        <v>419</v>
      </c>
      <c r="FB297">
        <v>1658962562</v>
      </c>
      <c r="FC297">
        <v>1658962559</v>
      </c>
      <c r="FD297">
        <v>0</v>
      </c>
      <c r="FE297">
        <v>0.025</v>
      </c>
      <c r="FF297">
        <v>-0.013</v>
      </c>
      <c r="FG297">
        <v>-1.97</v>
      </c>
      <c r="FH297">
        <v>-0.111</v>
      </c>
      <c r="FI297">
        <v>420</v>
      </c>
      <c r="FJ297">
        <v>18</v>
      </c>
      <c r="FK297">
        <v>0.6899999999999999</v>
      </c>
      <c r="FL297">
        <v>0.5</v>
      </c>
      <c r="FM297">
        <v>-60.37906585365853</v>
      </c>
      <c r="FN297">
        <v>-0.4965867595819761</v>
      </c>
      <c r="FO297">
        <v>0.1479916916088426</v>
      </c>
      <c r="FP297">
        <v>1</v>
      </c>
      <c r="FQ297">
        <v>693.1366470588237</v>
      </c>
      <c r="FR297">
        <v>-0.5632391104542043</v>
      </c>
      <c r="FS297">
        <v>0.230703640088686</v>
      </c>
      <c r="FT297">
        <v>1</v>
      </c>
      <c r="FU297">
        <v>5.813834878048781</v>
      </c>
      <c r="FV297">
        <v>-0.5997988850174326</v>
      </c>
      <c r="FW297">
        <v>0.06106089835493711</v>
      </c>
      <c r="FX297">
        <v>0</v>
      </c>
      <c r="FY297">
        <v>2</v>
      </c>
      <c r="FZ297">
        <v>3</v>
      </c>
      <c r="GA297" t="s">
        <v>431</v>
      </c>
      <c r="GB297">
        <v>2.98307</v>
      </c>
      <c r="GC297">
        <v>2.71568</v>
      </c>
      <c r="GD297">
        <v>0.215095</v>
      </c>
      <c r="GE297">
        <v>0.218043</v>
      </c>
      <c r="GF297">
        <v>0.105072</v>
      </c>
      <c r="GG297">
        <v>0.0844771</v>
      </c>
      <c r="GH297">
        <v>24840.6</v>
      </c>
      <c r="GI297">
        <v>24868.3</v>
      </c>
      <c r="GJ297">
        <v>29412.6</v>
      </c>
      <c r="GK297">
        <v>29410.5</v>
      </c>
      <c r="GL297">
        <v>34861.2</v>
      </c>
      <c r="GM297">
        <v>35799.6</v>
      </c>
      <c r="GN297">
        <v>41421.2</v>
      </c>
      <c r="GO297">
        <v>41908.7</v>
      </c>
      <c r="GP297">
        <v>1.92717</v>
      </c>
      <c r="GQ297">
        <v>1.90198</v>
      </c>
      <c r="GR297">
        <v>0.11526</v>
      </c>
      <c r="GS297">
        <v>0</v>
      </c>
      <c r="GT297">
        <v>25.3546</v>
      </c>
      <c r="GU297">
        <v>999.9</v>
      </c>
      <c r="GV297">
        <v>46.8</v>
      </c>
      <c r="GW297">
        <v>31.6</v>
      </c>
      <c r="GX297">
        <v>24.0894</v>
      </c>
      <c r="GY297">
        <v>63.5394</v>
      </c>
      <c r="GZ297">
        <v>34.2708</v>
      </c>
      <c r="HA297">
        <v>1</v>
      </c>
      <c r="HB297">
        <v>-0.0589685</v>
      </c>
      <c r="HC297">
        <v>0.418919</v>
      </c>
      <c r="HD297">
        <v>20.3298</v>
      </c>
      <c r="HE297">
        <v>5.21579</v>
      </c>
      <c r="HF297">
        <v>12.0099</v>
      </c>
      <c r="HG297">
        <v>4.9884</v>
      </c>
      <c r="HH297">
        <v>3.2882</v>
      </c>
      <c r="HI297">
        <v>9999</v>
      </c>
      <c r="HJ297">
        <v>9999</v>
      </c>
      <c r="HK297">
        <v>9999</v>
      </c>
      <c r="HL297">
        <v>174.1</v>
      </c>
      <c r="HM297">
        <v>1.86783</v>
      </c>
      <c r="HN297">
        <v>1.86684</v>
      </c>
      <c r="HO297">
        <v>1.8663</v>
      </c>
      <c r="HP297">
        <v>1.86617</v>
      </c>
      <c r="HQ297">
        <v>1.86804</v>
      </c>
      <c r="HR297">
        <v>1.87047</v>
      </c>
      <c r="HS297">
        <v>1.8692</v>
      </c>
      <c r="HT297">
        <v>1.8706</v>
      </c>
      <c r="HU297">
        <v>0</v>
      </c>
      <c r="HV297">
        <v>0</v>
      </c>
      <c r="HW297">
        <v>0</v>
      </c>
      <c r="HX297">
        <v>0</v>
      </c>
      <c r="HY297" t="s">
        <v>421</v>
      </c>
      <c r="HZ297" t="s">
        <v>422</v>
      </c>
      <c r="IA297" t="s">
        <v>423</v>
      </c>
      <c r="IB297" t="s">
        <v>423</v>
      </c>
      <c r="IC297" t="s">
        <v>423</v>
      </c>
      <c r="ID297" t="s">
        <v>423</v>
      </c>
      <c r="IE297">
        <v>0</v>
      </c>
      <c r="IF297">
        <v>100</v>
      </c>
      <c r="IG297">
        <v>100</v>
      </c>
      <c r="IH297">
        <v>-4.47</v>
      </c>
      <c r="II297">
        <v>-0.08169999999999999</v>
      </c>
      <c r="IJ297">
        <v>-1.577111384215205</v>
      </c>
      <c r="IK297">
        <v>-0.002609718516926934</v>
      </c>
      <c r="IL297">
        <v>7.477057286243006E-07</v>
      </c>
      <c r="IM297">
        <v>-2.446628426827821E-10</v>
      </c>
      <c r="IN297">
        <v>-0.2036813970316619</v>
      </c>
      <c r="IO297">
        <v>-0.007460779758470672</v>
      </c>
      <c r="IP297">
        <v>0.0009378809001863145</v>
      </c>
      <c r="IQ297">
        <v>-1.681860573090938E-05</v>
      </c>
      <c r="IR297">
        <v>18</v>
      </c>
      <c r="IS297">
        <v>2242</v>
      </c>
      <c r="IT297">
        <v>1</v>
      </c>
      <c r="IU297">
        <v>24</v>
      </c>
      <c r="IV297">
        <v>2604.1</v>
      </c>
      <c r="IW297">
        <v>2604.1</v>
      </c>
      <c r="IX297">
        <v>2.85767</v>
      </c>
      <c r="IY297">
        <v>2.1936</v>
      </c>
      <c r="IZ297">
        <v>1.39648</v>
      </c>
      <c r="JA297">
        <v>2.33643</v>
      </c>
      <c r="JB297">
        <v>1.49536</v>
      </c>
      <c r="JC297">
        <v>2.39624</v>
      </c>
      <c r="JD297">
        <v>38.1593</v>
      </c>
      <c r="JE297">
        <v>23.9824</v>
      </c>
      <c r="JF297">
        <v>18</v>
      </c>
      <c r="JG297">
        <v>499.81</v>
      </c>
      <c r="JH297">
        <v>439.853</v>
      </c>
      <c r="JI297">
        <v>25.0005</v>
      </c>
      <c r="JJ297">
        <v>26.5832</v>
      </c>
      <c r="JK297">
        <v>30.0001</v>
      </c>
      <c r="JL297">
        <v>26.535</v>
      </c>
      <c r="JM297">
        <v>26.4745</v>
      </c>
      <c r="JN297">
        <v>57.322</v>
      </c>
      <c r="JO297">
        <v>26.4355</v>
      </c>
      <c r="JP297">
        <v>49.9384</v>
      </c>
      <c r="JQ297">
        <v>25</v>
      </c>
      <c r="JR297">
        <v>1490.34</v>
      </c>
      <c r="JS297">
        <v>17.6923</v>
      </c>
      <c r="JT297">
        <v>100.569</v>
      </c>
      <c r="JU297">
        <v>100.652</v>
      </c>
    </row>
    <row r="298" spans="1:281">
      <c r="A298">
        <v>282</v>
      </c>
      <c r="B298">
        <v>1659118811.5</v>
      </c>
      <c r="C298">
        <v>6453.400000095367</v>
      </c>
      <c r="D298" t="s">
        <v>989</v>
      </c>
      <c r="E298" t="s">
        <v>990</v>
      </c>
      <c r="F298">
        <v>5</v>
      </c>
      <c r="G298" t="s">
        <v>812</v>
      </c>
      <c r="H298" t="s">
        <v>416</v>
      </c>
      <c r="I298">
        <v>1659118803.714286</v>
      </c>
      <c r="J298">
        <f>(K298)/1000</f>
        <v>0</v>
      </c>
      <c r="K298">
        <f>IF(CZ298, AN298, AH298)</f>
        <v>0</v>
      </c>
      <c r="L298">
        <f>IF(CZ298, AI298, AG298)</f>
        <v>0</v>
      </c>
      <c r="M298">
        <f>DB298 - IF(AU298&gt;1, L298*CV298*100.0/(AW298*DP298), 0)</f>
        <v>0</v>
      </c>
      <c r="N298">
        <f>((T298-J298/2)*M298-L298)/(T298+J298/2)</f>
        <v>0</v>
      </c>
      <c r="O298">
        <f>N298*(DI298+DJ298)/1000.0</f>
        <v>0</v>
      </c>
      <c r="P298">
        <f>(DB298 - IF(AU298&gt;1, L298*CV298*100.0/(AW298*DP298), 0))*(DI298+DJ298)/1000.0</f>
        <v>0</v>
      </c>
      <c r="Q298">
        <f>2.0/((1/S298-1/R298)+SIGN(S298)*SQRT((1/S298-1/R298)*(1/S298-1/R298) + 4*CW298/((CW298+1)*(CW298+1))*(2*1/S298*1/R298-1/R298*1/R298)))</f>
        <v>0</v>
      </c>
      <c r="R298">
        <f>IF(LEFT(CX298,1)&lt;&gt;"0",IF(LEFT(CX298,1)="1",3.0,CY298),$D$5+$E$5*(DP298*DI298/($K$5*1000))+$F$5*(DP298*DI298/($K$5*1000))*MAX(MIN(CV298,$J$5),$I$5)*MAX(MIN(CV298,$J$5),$I$5)+$G$5*MAX(MIN(CV298,$J$5),$I$5)*(DP298*DI298/($K$5*1000))+$H$5*(DP298*DI298/($K$5*1000))*(DP298*DI298/($K$5*1000)))</f>
        <v>0</v>
      </c>
      <c r="S298">
        <f>J298*(1000-(1000*0.61365*exp(17.502*W298/(240.97+W298))/(DI298+DJ298)+DD298)/2)/(1000*0.61365*exp(17.502*W298/(240.97+W298))/(DI298+DJ298)-DD298)</f>
        <v>0</v>
      </c>
      <c r="T298">
        <f>1/((CW298+1)/(Q298/1.6)+1/(R298/1.37)) + CW298/((CW298+1)/(Q298/1.6) + CW298/(R298/1.37))</f>
        <v>0</v>
      </c>
      <c r="U298">
        <f>(CR298*CU298)</f>
        <v>0</v>
      </c>
      <c r="V298">
        <f>(DK298+(U298+2*0.95*5.67E-8*(((DK298+$B$7)+273)^4-(DK298+273)^4)-44100*J298)/(1.84*29.3*R298+8*0.95*5.67E-8*(DK298+273)^3))</f>
        <v>0</v>
      </c>
      <c r="W298">
        <f>($C$7*DL298+$D$7*DM298+$E$7*V298)</f>
        <v>0</v>
      </c>
      <c r="X298">
        <f>0.61365*exp(17.502*W298/(240.97+W298))</f>
        <v>0</v>
      </c>
      <c r="Y298">
        <f>(Z298/AA298*100)</f>
        <v>0</v>
      </c>
      <c r="Z298">
        <f>DD298*(DI298+DJ298)/1000</f>
        <v>0</v>
      </c>
      <c r="AA298">
        <f>0.61365*exp(17.502*DK298/(240.97+DK298))</f>
        <v>0</v>
      </c>
      <c r="AB298">
        <f>(X298-DD298*(DI298+DJ298)/1000)</f>
        <v>0</v>
      </c>
      <c r="AC298">
        <f>(-J298*44100)</f>
        <v>0</v>
      </c>
      <c r="AD298">
        <f>2*29.3*R298*0.92*(DK298-W298)</f>
        <v>0</v>
      </c>
      <c r="AE298">
        <f>2*0.95*5.67E-8*(((DK298+$B$7)+273)^4-(W298+273)^4)</f>
        <v>0</v>
      </c>
      <c r="AF298">
        <f>U298+AE298+AC298+AD298</f>
        <v>0</v>
      </c>
      <c r="AG298">
        <f>DH298*AU298*(DC298-DB298*(1000-AU298*DE298)/(1000-AU298*DD298))/(100*CV298)</f>
        <v>0</v>
      </c>
      <c r="AH298">
        <f>1000*DH298*AU298*(DD298-DE298)/(100*CV298*(1000-AU298*DD298))</f>
        <v>0</v>
      </c>
      <c r="AI298">
        <f>(AJ298 - AK298 - DI298*1E3/(8.314*(DK298+273.15)) * AM298/DH298 * AL298) * DH298/(100*CV298) * (1000 - DE298)/1000</f>
        <v>0</v>
      </c>
      <c r="AJ298">
        <v>1503.535603297951</v>
      </c>
      <c r="AK298">
        <v>1458.48406060606</v>
      </c>
      <c r="AL298">
        <v>3.354350381806329</v>
      </c>
      <c r="AM298">
        <v>65.05149679079638</v>
      </c>
      <c r="AN298">
        <f>(AP298 - AO298 + DI298*1E3/(8.314*(DK298+273.15)) * AR298/DH298 * AQ298) * DH298/(100*CV298) * 1000/(1000 - AP298)</f>
        <v>0</v>
      </c>
      <c r="AO298">
        <v>17.49737944791006</v>
      </c>
      <c r="AP298">
        <v>23.16639333333333</v>
      </c>
      <c r="AQ298">
        <v>0.000125478990756052</v>
      </c>
      <c r="AR298">
        <v>88.7385490388201</v>
      </c>
      <c r="AS298">
        <v>9</v>
      </c>
      <c r="AT298">
        <v>2</v>
      </c>
      <c r="AU298">
        <f>IF(AS298*$H$13&gt;=AW298,1.0,(AW298/(AW298-AS298*$H$13)))</f>
        <v>0</v>
      </c>
      <c r="AV298">
        <f>(AU298-1)*100</f>
        <v>0</v>
      </c>
      <c r="AW298">
        <f>MAX(0,($B$13+$C$13*DP298)/(1+$D$13*DP298)*DI298/(DK298+273)*$E$13)</f>
        <v>0</v>
      </c>
      <c r="AX298" t="s">
        <v>417</v>
      </c>
      <c r="AY298" t="s">
        <v>417</v>
      </c>
      <c r="AZ298">
        <v>0</v>
      </c>
      <c r="BA298">
        <v>0</v>
      </c>
      <c r="BB298">
        <f>1-AZ298/BA298</f>
        <v>0</v>
      </c>
      <c r="BC298">
        <v>0</v>
      </c>
      <c r="BD298" t="s">
        <v>417</v>
      </c>
      <c r="BE298" t="s">
        <v>417</v>
      </c>
      <c r="BF298">
        <v>0</v>
      </c>
      <c r="BG298">
        <v>0</v>
      </c>
      <c r="BH298">
        <f>1-BF298/BG298</f>
        <v>0</v>
      </c>
      <c r="BI298">
        <v>0.5</v>
      </c>
      <c r="BJ298">
        <f>CS298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417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f>$B$11*DQ298+$C$11*DR298+$F$11*EC298*(1-EF298)</f>
        <v>0</v>
      </c>
      <c r="CS298">
        <f>CR298*CT298</f>
        <v>0</v>
      </c>
      <c r="CT298">
        <f>($B$11*$D$9+$C$11*$D$9+$F$11*((EP298+EH298)/MAX(EP298+EH298+EQ298, 0.1)*$I$9+EQ298/MAX(EP298+EH298+EQ298, 0.1)*$J$9))/($B$11+$C$11+$F$11)</f>
        <v>0</v>
      </c>
      <c r="CU298">
        <f>($B$11*$K$9+$C$11*$K$9+$F$11*((EP298+EH298)/MAX(EP298+EH298+EQ298, 0.1)*$P$9+EQ298/MAX(EP298+EH298+EQ298, 0.1)*$Q$9))/($B$11+$C$11+$F$11)</f>
        <v>0</v>
      </c>
      <c r="CV298">
        <v>6</v>
      </c>
      <c r="CW298">
        <v>0.5</v>
      </c>
      <c r="CX298" t="s">
        <v>418</v>
      </c>
      <c r="CY298">
        <v>2</v>
      </c>
      <c r="CZ298" t="b">
        <v>1</v>
      </c>
      <c r="DA298">
        <v>1659118803.714286</v>
      </c>
      <c r="DB298">
        <v>1400.768928571429</v>
      </c>
      <c r="DC298">
        <v>1461.231071428571</v>
      </c>
      <c r="DD298">
        <v>23.14792857142857</v>
      </c>
      <c r="DE298">
        <v>17.42818214285714</v>
      </c>
      <c r="DF298">
        <v>1405.215357142857</v>
      </c>
      <c r="DG298">
        <v>23.22963571428571</v>
      </c>
      <c r="DH298">
        <v>500.0627857142858</v>
      </c>
      <c r="DI298">
        <v>90.68201071428571</v>
      </c>
      <c r="DJ298">
        <v>0.09999767142857142</v>
      </c>
      <c r="DK298">
        <v>27.23082142857143</v>
      </c>
      <c r="DL298">
        <v>27.24170357142857</v>
      </c>
      <c r="DM298">
        <v>999.9000000000002</v>
      </c>
      <c r="DN298">
        <v>0</v>
      </c>
      <c r="DO298">
        <v>0</v>
      </c>
      <c r="DP298">
        <v>10003.55071428571</v>
      </c>
      <c r="DQ298">
        <v>0</v>
      </c>
      <c r="DR298">
        <v>8.415373214285713</v>
      </c>
      <c r="DS298">
        <v>-60.46225</v>
      </c>
      <c r="DT298">
        <v>1433.962142857143</v>
      </c>
      <c r="DU298">
        <v>1487.151785714286</v>
      </c>
      <c r="DV298">
        <v>5.719743214285715</v>
      </c>
      <c r="DW298">
        <v>1461.231071428571</v>
      </c>
      <c r="DX298">
        <v>17.42818214285714</v>
      </c>
      <c r="DY298">
        <v>2.0991</v>
      </c>
      <c r="DZ298">
        <v>1.580422142857143</v>
      </c>
      <c r="EA298">
        <v>18.21235714285714</v>
      </c>
      <c r="EB298">
        <v>13.76911428571429</v>
      </c>
      <c r="EC298">
        <v>2000.006071428571</v>
      </c>
      <c r="ED298">
        <v>0.98000575</v>
      </c>
      <c r="EE298">
        <v>0.01999395</v>
      </c>
      <c r="EF298">
        <v>0</v>
      </c>
      <c r="EG298">
        <v>693.0163571428569</v>
      </c>
      <c r="EH298">
        <v>5.00097</v>
      </c>
      <c r="EI298">
        <v>13874.21428571429</v>
      </c>
      <c r="EJ298">
        <v>16707.66785714285</v>
      </c>
      <c r="EK298">
        <v>38.75442857142857</v>
      </c>
      <c r="EL298">
        <v>39.26107142857143</v>
      </c>
      <c r="EM298">
        <v>38.687</v>
      </c>
      <c r="EN298">
        <v>39.062</v>
      </c>
      <c r="EO298">
        <v>39.375</v>
      </c>
      <c r="EP298">
        <v>1955.116071428571</v>
      </c>
      <c r="EQ298">
        <v>39.89000000000001</v>
      </c>
      <c r="ER298">
        <v>0</v>
      </c>
      <c r="ES298">
        <v>1659118811.6</v>
      </c>
      <c r="ET298">
        <v>0</v>
      </c>
      <c r="EU298">
        <v>692.9947307692308</v>
      </c>
      <c r="EV298">
        <v>-2.413299148223584</v>
      </c>
      <c r="EW298">
        <v>-28.34188030784262</v>
      </c>
      <c r="EX298">
        <v>13874.08461538462</v>
      </c>
      <c r="EY298">
        <v>15</v>
      </c>
      <c r="EZ298">
        <v>0</v>
      </c>
      <c r="FA298" t="s">
        <v>419</v>
      </c>
      <c r="FB298">
        <v>1658962562</v>
      </c>
      <c r="FC298">
        <v>1658962559</v>
      </c>
      <c r="FD298">
        <v>0</v>
      </c>
      <c r="FE298">
        <v>0.025</v>
      </c>
      <c r="FF298">
        <v>-0.013</v>
      </c>
      <c r="FG298">
        <v>-1.97</v>
      </c>
      <c r="FH298">
        <v>-0.111</v>
      </c>
      <c r="FI298">
        <v>420</v>
      </c>
      <c r="FJ298">
        <v>18</v>
      </c>
      <c r="FK298">
        <v>0.6899999999999999</v>
      </c>
      <c r="FL298">
        <v>0.5</v>
      </c>
      <c r="FM298">
        <v>-60.38309268292683</v>
      </c>
      <c r="FN298">
        <v>-0.1117128919861588</v>
      </c>
      <c r="FO298">
        <v>0.1695529824240773</v>
      </c>
      <c r="FP298">
        <v>1</v>
      </c>
      <c r="FQ298">
        <v>693.0655588235293</v>
      </c>
      <c r="FR298">
        <v>-1.339908325387062</v>
      </c>
      <c r="FS298">
        <v>0.2581432788630069</v>
      </c>
      <c r="FT298">
        <v>0</v>
      </c>
      <c r="FU298">
        <v>5.766722682926829</v>
      </c>
      <c r="FV298">
        <v>-0.6987654355400599</v>
      </c>
      <c r="FW298">
        <v>0.07157825235275773</v>
      </c>
      <c r="FX298">
        <v>0</v>
      </c>
      <c r="FY298">
        <v>1</v>
      </c>
      <c r="FZ298">
        <v>3</v>
      </c>
      <c r="GA298" t="s">
        <v>426</v>
      </c>
      <c r="GB298">
        <v>2.98313</v>
      </c>
      <c r="GC298">
        <v>2.71576</v>
      </c>
      <c r="GD298">
        <v>0.216611</v>
      </c>
      <c r="GE298">
        <v>0.219583</v>
      </c>
      <c r="GF298">
        <v>0.105149</v>
      </c>
      <c r="GG298">
        <v>0.08501359999999999</v>
      </c>
      <c r="GH298">
        <v>24792.7</v>
      </c>
      <c r="GI298">
        <v>24819</v>
      </c>
      <c r="GJ298">
        <v>29412.7</v>
      </c>
      <c r="GK298">
        <v>29410.1</v>
      </c>
      <c r="GL298">
        <v>34858.1</v>
      </c>
      <c r="GM298">
        <v>35778</v>
      </c>
      <c r="GN298">
        <v>41421.1</v>
      </c>
      <c r="GO298">
        <v>41908.3</v>
      </c>
      <c r="GP298">
        <v>1.9268</v>
      </c>
      <c r="GQ298">
        <v>1.90215</v>
      </c>
      <c r="GR298">
        <v>0.116043</v>
      </c>
      <c r="GS298">
        <v>0</v>
      </c>
      <c r="GT298">
        <v>25.3568</v>
      </c>
      <c r="GU298">
        <v>999.9</v>
      </c>
      <c r="GV298">
        <v>46.7</v>
      </c>
      <c r="GW298">
        <v>31.6</v>
      </c>
      <c r="GX298">
        <v>24.0417</v>
      </c>
      <c r="GY298">
        <v>63.6994</v>
      </c>
      <c r="GZ298">
        <v>34.0345</v>
      </c>
      <c r="HA298">
        <v>1</v>
      </c>
      <c r="HB298">
        <v>-0.0588669</v>
      </c>
      <c r="HC298">
        <v>0.421419</v>
      </c>
      <c r="HD298">
        <v>20.3298</v>
      </c>
      <c r="HE298">
        <v>5.21654</v>
      </c>
      <c r="HF298">
        <v>12.0099</v>
      </c>
      <c r="HG298">
        <v>4.9889</v>
      </c>
      <c r="HH298">
        <v>3.28842</v>
      </c>
      <c r="HI298">
        <v>9999</v>
      </c>
      <c r="HJ298">
        <v>9999</v>
      </c>
      <c r="HK298">
        <v>9999</v>
      </c>
      <c r="HL298">
        <v>174.1</v>
      </c>
      <c r="HM298">
        <v>1.86783</v>
      </c>
      <c r="HN298">
        <v>1.86684</v>
      </c>
      <c r="HO298">
        <v>1.8663</v>
      </c>
      <c r="HP298">
        <v>1.86616</v>
      </c>
      <c r="HQ298">
        <v>1.86807</v>
      </c>
      <c r="HR298">
        <v>1.87047</v>
      </c>
      <c r="HS298">
        <v>1.86919</v>
      </c>
      <c r="HT298">
        <v>1.87057</v>
      </c>
      <c r="HU298">
        <v>0</v>
      </c>
      <c r="HV298">
        <v>0</v>
      </c>
      <c r="HW298">
        <v>0</v>
      </c>
      <c r="HX298">
        <v>0</v>
      </c>
      <c r="HY298" t="s">
        <v>421</v>
      </c>
      <c r="HZ298" t="s">
        <v>422</v>
      </c>
      <c r="IA298" t="s">
        <v>423</v>
      </c>
      <c r="IB298" t="s">
        <v>423</v>
      </c>
      <c r="IC298" t="s">
        <v>423</v>
      </c>
      <c r="ID298" t="s">
        <v>423</v>
      </c>
      <c r="IE298">
        <v>0</v>
      </c>
      <c r="IF298">
        <v>100</v>
      </c>
      <c r="IG298">
        <v>100</v>
      </c>
      <c r="IH298">
        <v>-4.5</v>
      </c>
      <c r="II298">
        <v>-0.0815</v>
      </c>
      <c r="IJ298">
        <v>-1.577111384215205</v>
      </c>
      <c r="IK298">
        <v>-0.002609718516926934</v>
      </c>
      <c r="IL298">
        <v>7.477057286243006E-07</v>
      </c>
      <c r="IM298">
        <v>-2.446628426827821E-10</v>
      </c>
      <c r="IN298">
        <v>-0.2036813970316619</v>
      </c>
      <c r="IO298">
        <v>-0.007460779758470672</v>
      </c>
      <c r="IP298">
        <v>0.0009378809001863145</v>
      </c>
      <c r="IQ298">
        <v>-1.681860573090938E-05</v>
      </c>
      <c r="IR298">
        <v>18</v>
      </c>
      <c r="IS298">
        <v>2242</v>
      </c>
      <c r="IT298">
        <v>1</v>
      </c>
      <c r="IU298">
        <v>24</v>
      </c>
      <c r="IV298">
        <v>2604.2</v>
      </c>
      <c r="IW298">
        <v>2604.2</v>
      </c>
      <c r="IX298">
        <v>2.88696</v>
      </c>
      <c r="IY298">
        <v>2.19971</v>
      </c>
      <c r="IZ298">
        <v>1.39648</v>
      </c>
      <c r="JA298">
        <v>2.33643</v>
      </c>
      <c r="JB298">
        <v>1.49536</v>
      </c>
      <c r="JC298">
        <v>2.32056</v>
      </c>
      <c r="JD298">
        <v>38.1593</v>
      </c>
      <c r="JE298">
        <v>23.9824</v>
      </c>
      <c r="JF298">
        <v>18</v>
      </c>
      <c r="JG298">
        <v>499.589</v>
      </c>
      <c r="JH298">
        <v>439.976</v>
      </c>
      <c r="JI298">
        <v>25.0005</v>
      </c>
      <c r="JJ298">
        <v>26.5855</v>
      </c>
      <c r="JK298">
        <v>30.0002</v>
      </c>
      <c r="JL298">
        <v>26.537</v>
      </c>
      <c r="JM298">
        <v>26.4767</v>
      </c>
      <c r="JN298">
        <v>57.7999</v>
      </c>
      <c r="JO298">
        <v>26.4355</v>
      </c>
      <c r="JP298">
        <v>49.9384</v>
      </c>
      <c r="JQ298">
        <v>25</v>
      </c>
      <c r="JR298">
        <v>1503.7</v>
      </c>
      <c r="JS298">
        <v>17.7526</v>
      </c>
      <c r="JT298">
        <v>100.569</v>
      </c>
      <c r="JU298">
        <v>100.651</v>
      </c>
    </row>
    <row r="299" spans="1:281">
      <c r="A299">
        <v>283</v>
      </c>
      <c r="B299">
        <v>1659118816.5</v>
      </c>
      <c r="C299">
        <v>6458.400000095367</v>
      </c>
      <c r="D299" t="s">
        <v>991</v>
      </c>
      <c r="E299" t="s">
        <v>992</v>
      </c>
      <c r="F299">
        <v>5</v>
      </c>
      <c r="G299" t="s">
        <v>812</v>
      </c>
      <c r="H299" t="s">
        <v>416</v>
      </c>
      <c r="I299">
        <v>1659118809</v>
      </c>
      <c r="J299">
        <f>(K299)/1000</f>
        <v>0</v>
      </c>
      <c r="K299">
        <f>IF(CZ299, AN299, AH299)</f>
        <v>0</v>
      </c>
      <c r="L299">
        <f>IF(CZ299, AI299, AG299)</f>
        <v>0</v>
      </c>
      <c r="M299">
        <f>DB299 - IF(AU299&gt;1, L299*CV299*100.0/(AW299*DP299), 0)</f>
        <v>0</v>
      </c>
      <c r="N299">
        <f>((T299-J299/2)*M299-L299)/(T299+J299/2)</f>
        <v>0</v>
      </c>
      <c r="O299">
        <f>N299*(DI299+DJ299)/1000.0</f>
        <v>0</v>
      </c>
      <c r="P299">
        <f>(DB299 - IF(AU299&gt;1, L299*CV299*100.0/(AW299*DP299), 0))*(DI299+DJ299)/1000.0</f>
        <v>0</v>
      </c>
      <c r="Q299">
        <f>2.0/((1/S299-1/R299)+SIGN(S299)*SQRT((1/S299-1/R299)*(1/S299-1/R299) + 4*CW299/((CW299+1)*(CW299+1))*(2*1/S299*1/R299-1/R299*1/R299)))</f>
        <v>0</v>
      </c>
      <c r="R299">
        <f>IF(LEFT(CX299,1)&lt;&gt;"0",IF(LEFT(CX299,1)="1",3.0,CY299),$D$5+$E$5*(DP299*DI299/($K$5*1000))+$F$5*(DP299*DI299/($K$5*1000))*MAX(MIN(CV299,$J$5),$I$5)*MAX(MIN(CV299,$J$5),$I$5)+$G$5*MAX(MIN(CV299,$J$5),$I$5)*(DP299*DI299/($K$5*1000))+$H$5*(DP299*DI299/($K$5*1000))*(DP299*DI299/($K$5*1000)))</f>
        <v>0</v>
      </c>
      <c r="S299">
        <f>J299*(1000-(1000*0.61365*exp(17.502*W299/(240.97+W299))/(DI299+DJ299)+DD299)/2)/(1000*0.61365*exp(17.502*W299/(240.97+W299))/(DI299+DJ299)-DD299)</f>
        <v>0</v>
      </c>
      <c r="T299">
        <f>1/((CW299+1)/(Q299/1.6)+1/(R299/1.37)) + CW299/((CW299+1)/(Q299/1.6) + CW299/(R299/1.37))</f>
        <v>0</v>
      </c>
      <c r="U299">
        <f>(CR299*CU299)</f>
        <v>0</v>
      </c>
      <c r="V299">
        <f>(DK299+(U299+2*0.95*5.67E-8*(((DK299+$B$7)+273)^4-(DK299+273)^4)-44100*J299)/(1.84*29.3*R299+8*0.95*5.67E-8*(DK299+273)^3))</f>
        <v>0</v>
      </c>
      <c r="W299">
        <f>($C$7*DL299+$D$7*DM299+$E$7*V299)</f>
        <v>0</v>
      </c>
      <c r="X299">
        <f>0.61365*exp(17.502*W299/(240.97+W299))</f>
        <v>0</v>
      </c>
      <c r="Y299">
        <f>(Z299/AA299*100)</f>
        <v>0</v>
      </c>
      <c r="Z299">
        <f>DD299*(DI299+DJ299)/1000</f>
        <v>0</v>
      </c>
      <c r="AA299">
        <f>0.61365*exp(17.502*DK299/(240.97+DK299))</f>
        <v>0</v>
      </c>
      <c r="AB299">
        <f>(X299-DD299*(DI299+DJ299)/1000)</f>
        <v>0</v>
      </c>
      <c r="AC299">
        <f>(-J299*44100)</f>
        <v>0</v>
      </c>
      <c r="AD299">
        <f>2*29.3*R299*0.92*(DK299-W299)</f>
        <v>0</v>
      </c>
      <c r="AE299">
        <f>2*0.95*5.67E-8*(((DK299+$B$7)+273)^4-(W299+273)^4)</f>
        <v>0</v>
      </c>
      <c r="AF299">
        <f>U299+AE299+AC299+AD299</f>
        <v>0</v>
      </c>
      <c r="AG299">
        <f>DH299*AU299*(DC299-DB299*(1000-AU299*DE299)/(1000-AU299*DD299))/(100*CV299)</f>
        <v>0</v>
      </c>
      <c r="AH299">
        <f>1000*DH299*AU299*(DD299-DE299)/(100*CV299*(1000-AU299*DD299))</f>
        <v>0</v>
      </c>
      <c r="AI299">
        <f>(AJ299 - AK299 - DI299*1E3/(8.314*(DK299+273.15)) * AM299/DH299 * AL299) * DH299/(100*CV299) * (1000 - DE299)/1000</f>
        <v>0</v>
      </c>
      <c r="AJ299">
        <v>1521.243093837912</v>
      </c>
      <c r="AK299">
        <v>1475.823393939394</v>
      </c>
      <c r="AL299">
        <v>3.465759603727609</v>
      </c>
      <c r="AM299">
        <v>65.05149679079638</v>
      </c>
      <c r="AN299">
        <f>(AP299 - AO299 + DI299*1E3/(8.314*(DK299+273.15)) * AR299/DH299 * AQ299) * DH299/(100*CV299) * 1000/(1000 - AP299)</f>
        <v>0</v>
      </c>
      <c r="AO299">
        <v>17.64396386212505</v>
      </c>
      <c r="AP299">
        <v>23.2131703030303</v>
      </c>
      <c r="AQ299">
        <v>0.009660593839797836</v>
      </c>
      <c r="AR299">
        <v>88.7385490388201</v>
      </c>
      <c r="AS299">
        <v>9</v>
      </c>
      <c r="AT299">
        <v>2</v>
      </c>
      <c r="AU299">
        <f>IF(AS299*$H$13&gt;=AW299,1.0,(AW299/(AW299-AS299*$H$13)))</f>
        <v>0</v>
      </c>
      <c r="AV299">
        <f>(AU299-1)*100</f>
        <v>0</v>
      </c>
      <c r="AW299">
        <f>MAX(0,($B$13+$C$13*DP299)/(1+$D$13*DP299)*DI299/(DK299+273)*$E$13)</f>
        <v>0</v>
      </c>
      <c r="AX299" t="s">
        <v>417</v>
      </c>
      <c r="AY299" t="s">
        <v>417</v>
      </c>
      <c r="AZ299">
        <v>0</v>
      </c>
      <c r="BA299">
        <v>0</v>
      </c>
      <c r="BB299">
        <f>1-AZ299/BA299</f>
        <v>0</v>
      </c>
      <c r="BC299">
        <v>0</v>
      </c>
      <c r="BD299" t="s">
        <v>417</v>
      </c>
      <c r="BE299" t="s">
        <v>417</v>
      </c>
      <c r="BF299">
        <v>0</v>
      </c>
      <c r="BG299">
        <v>0</v>
      </c>
      <c r="BH299">
        <f>1-BF299/BG299</f>
        <v>0</v>
      </c>
      <c r="BI299">
        <v>0.5</v>
      </c>
      <c r="BJ299">
        <f>CS299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417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f>$B$11*DQ299+$C$11*DR299+$F$11*EC299*(1-EF299)</f>
        <v>0</v>
      </c>
      <c r="CS299">
        <f>CR299*CT299</f>
        <v>0</v>
      </c>
      <c r="CT299">
        <f>($B$11*$D$9+$C$11*$D$9+$F$11*((EP299+EH299)/MAX(EP299+EH299+EQ299, 0.1)*$I$9+EQ299/MAX(EP299+EH299+EQ299, 0.1)*$J$9))/($B$11+$C$11+$F$11)</f>
        <v>0</v>
      </c>
      <c r="CU299">
        <f>($B$11*$K$9+$C$11*$K$9+$F$11*((EP299+EH299)/MAX(EP299+EH299+EQ299, 0.1)*$P$9+EQ299/MAX(EP299+EH299+EQ299, 0.1)*$Q$9))/($B$11+$C$11+$F$11)</f>
        <v>0</v>
      </c>
      <c r="CV299">
        <v>6</v>
      </c>
      <c r="CW299">
        <v>0.5</v>
      </c>
      <c r="CX299" t="s">
        <v>418</v>
      </c>
      <c r="CY299">
        <v>2</v>
      </c>
      <c r="CZ299" t="b">
        <v>1</v>
      </c>
      <c r="DA299">
        <v>1659118809</v>
      </c>
      <c r="DB299">
        <v>1418.277037037037</v>
      </c>
      <c r="DC299">
        <v>1478.855555555556</v>
      </c>
      <c r="DD299">
        <v>23.16503333333333</v>
      </c>
      <c r="DE299">
        <v>17.52304444444444</v>
      </c>
      <c r="DF299">
        <v>1422.758148148148</v>
      </c>
      <c r="DG299">
        <v>23.2465962962963</v>
      </c>
      <c r="DH299">
        <v>500.0506296296296</v>
      </c>
      <c r="DI299">
        <v>90.68000740740742</v>
      </c>
      <c r="DJ299">
        <v>0.09997766296296294</v>
      </c>
      <c r="DK299">
        <v>27.23355185185185</v>
      </c>
      <c r="DL299">
        <v>27.24777407407407</v>
      </c>
      <c r="DM299">
        <v>999.9000000000001</v>
      </c>
      <c r="DN299">
        <v>0</v>
      </c>
      <c r="DO299">
        <v>0</v>
      </c>
      <c r="DP299">
        <v>10010.04148148148</v>
      </c>
      <c r="DQ299">
        <v>0</v>
      </c>
      <c r="DR299">
        <v>8.419318148148148</v>
      </c>
      <c r="DS299">
        <v>-60.57843333333334</v>
      </c>
      <c r="DT299">
        <v>1451.91</v>
      </c>
      <c r="DU299">
        <v>1505.234074074074</v>
      </c>
      <c r="DV299">
        <v>5.641985925925926</v>
      </c>
      <c r="DW299">
        <v>1478.855555555556</v>
      </c>
      <c r="DX299">
        <v>17.52304444444444</v>
      </c>
      <c r="DY299">
        <v>2.100605185185185</v>
      </c>
      <c r="DZ299">
        <v>1.58898962962963</v>
      </c>
      <c r="EA299">
        <v>18.22376296296297</v>
      </c>
      <c r="EB299">
        <v>13.8521962962963</v>
      </c>
      <c r="EC299">
        <v>2000.018518518518</v>
      </c>
      <c r="ED299">
        <v>0.980005888888889</v>
      </c>
      <c r="EE299">
        <v>0.01999381111111111</v>
      </c>
      <c r="EF299">
        <v>0</v>
      </c>
      <c r="EG299">
        <v>692.7596666666667</v>
      </c>
      <c r="EH299">
        <v>5.00097</v>
      </c>
      <c r="EI299">
        <v>13871.73703703704</v>
      </c>
      <c r="EJ299">
        <v>16707.77407407407</v>
      </c>
      <c r="EK299">
        <v>38.75459259259259</v>
      </c>
      <c r="EL299">
        <v>39.26148148148148</v>
      </c>
      <c r="EM299">
        <v>38.687</v>
      </c>
      <c r="EN299">
        <v>39.062</v>
      </c>
      <c r="EO299">
        <v>39.375</v>
      </c>
      <c r="EP299">
        <v>1955.128518518519</v>
      </c>
      <c r="EQ299">
        <v>39.89000000000001</v>
      </c>
      <c r="ER299">
        <v>0</v>
      </c>
      <c r="ES299">
        <v>1659118816.4</v>
      </c>
      <c r="ET299">
        <v>0</v>
      </c>
      <c r="EU299">
        <v>692.7655</v>
      </c>
      <c r="EV299">
        <v>-2.388615394252723</v>
      </c>
      <c r="EW299">
        <v>-30.79316233604959</v>
      </c>
      <c r="EX299">
        <v>13871.79615384615</v>
      </c>
      <c r="EY299">
        <v>15</v>
      </c>
      <c r="EZ299">
        <v>0</v>
      </c>
      <c r="FA299" t="s">
        <v>419</v>
      </c>
      <c r="FB299">
        <v>1658962562</v>
      </c>
      <c r="FC299">
        <v>1658962559</v>
      </c>
      <c r="FD299">
        <v>0</v>
      </c>
      <c r="FE299">
        <v>0.025</v>
      </c>
      <c r="FF299">
        <v>-0.013</v>
      </c>
      <c r="FG299">
        <v>-1.97</v>
      </c>
      <c r="FH299">
        <v>-0.111</v>
      </c>
      <c r="FI299">
        <v>420</v>
      </c>
      <c r="FJ299">
        <v>18</v>
      </c>
      <c r="FK299">
        <v>0.6899999999999999</v>
      </c>
      <c r="FL299">
        <v>0.5</v>
      </c>
      <c r="FM299">
        <v>-60.55153749999999</v>
      </c>
      <c r="FN299">
        <v>-1.300983489680908</v>
      </c>
      <c r="FO299">
        <v>0.246023647936027</v>
      </c>
      <c r="FP299">
        <v>0</v>
      </c>
      <c r="FQ299">
        <v>692.8904411764705</v>
      </c>
      <c r="FR299">
        <v>-2.443468302213136</v>
      </c>
      <c r="FS299">
        <v>0.3420848012491517</v>
      </c>
      <c r="FT299">
        <v>0</v>
      </c>
      <c r="FU299">
        <v>5.68367325</v>
      </c>
      <c r="FV299">
        <v>-0.8994111444652951</v>
      </c>
      <c r="FW299">
        <v>0.09031463365334272</v>
      </c>
      <c r="FX299">
        <v>0</v>
      </c>
      <c r="FY299">
        <v>0</v>
      </c>
      <c r="FZ299">
        <v>3</v>
      </c>
      <c r="GA299" t="s">
        <v>462</v>
      </c>
      <c r="GB299">
        <v>2.98325</v>
      </c>
      <c r="GC299">
        <v>2.71565</v>
      </c>
      <c r="GD299">
        <v>0.218166</v>
      </c>
      <c r="GE299">
        <v>0.221096</v>
      </c>
      <c r="GF299">
        <v>0.105293</v>
      </c>
      <c r="GG299">
        <v>0.0852899</v>
      </c>
      <c r="GH299">
        <v>24743.8</v>
      </c>
      <c r="GI299">
        <v>24771.1</v>
      </c>
      <c r="GJ299">
        <v>29413</v>
      </c>
      <c r="GK299">
        <v>29410.4</v>
      </c>
      <c r="GL299">
        <v>34852.6</v>
      </c>
      <c r="GM299">
        <v>35767.3</v>
      </c>
      <c r="GN299">
        <v>41421.4</v>
      </c>
      <c r="GO299">
        <v>41908.6</v>
      </c>
      <c r="GP299">
        <v>1.9268</v>
      </c>
      <c r="GQ299">
        <v>1.90187</v>
      </c>
      <c r="GR299">
        <v>0.11595</v>
      </c>
      <c r="GS299">
        <v>0</v>
      </c>
      <c r="GT299">
        <v>25.359</v>
      </c>
      <c r="GU299">
        <v>999.9</v>
      </c>
      <c r="GV299">
        <v>46.7</v>
      </c>
      <c r="GW299">
        <v>31.6</v>
      </c>
      <c r="GX299">
        <v>24.0399</v>
      </c>
      <c r="GY299">
        <v>63.5294</v>
      </c>
      <c r="GZ299">
        <v>33.6538</v>
      </c>
      <c r="HA299">
        <v>1</v>
      </c>
      <c r="HB299">
        <v>-0.0586535</v>
      </c>
      <c r="HC299">
        <v>0.423799</v>
      </c>
      <c r="HD299">
        <v>20.3299</v>
      </c>
      <c r="HE299">
        <v>5.21654</v>
      </c>
      <c r="HF299">
        <v>12.0099</v>
      </c>
      <c r="HG299">
        <v>4.98915</v>
      </c>
      <c r="HH299">
        <v>3.2884</v>
      </c>
      <c r="HI299">
        <v>9999</v>
      </c>
      <c r="HJ299">
        <v>9999</v>
      </c>
      <c r="HK299">
        <v>9999</v>
      </c>
      <c r="HL299">
        <v>174.1</v>
      </c>
      <c r="HM299">
        <v>1.86783</v>
      </c>
      <c r="HN299">
        <v>1.86687</v>
      </c>
      <c r="HO299">
        <v>1.8663</v>
      </c>
      <c r="HP299">
        <v>1.86618</v>
      </c>
      <c r="HQ299">
        <v>1.8681</v>
      </c>
      <c r="HR299">
        <v>1.87048</v>
      </c>
      <c r="HS299">
        <v>1.8692</v>
      </c>
      <c r="HT299">
        <v>1.87057</v>
      </c>
      <c r="HU299">
        <v>0</v>
      </c>
      <c r="HV299">
        <v>0</v>
      </c>
      <c r="HW299">
        <v>0</v>
      </c>
      <c r="HX299">
        <v>0</v>
      </c>
      <c r="HY299" t="s">
        <v>421</v>
      </c>
      <c r="HZ299" t="s">
        <v>422</v>
      </c>
      <c r="IA299" t="s">
        <v>423</v>
      </c>
      <c r="IB299" t="s">
        <v>423</v>
      </c>
      <c r="IC299" t="s">
        <v>423</v>
      </c>
      <c r="ID299" t="s">
        <v>423</v>
      </c>
      <c r="IE299">
        <v>0</v>
      </c>
      <c r="IF299">
        <v>100</v>
      </c>
      <c r="IG299">
        <v>100</v>
      </c>
      <c r="IH299">
        <v>-4.53</v>
      </c>
      <c r="II299">
        <v>-0.08110000000000001</v>
      </c>
      <c r="IJ299">
        <v>-1.577111384215205</v>
      </c>
      <c r="IK299">
        <v>-0.002609718516926934</v>
      </c>
      <c r="IL299">
        <v>7.477057286243006E-07</v>
      </c>
      <c r="IM299">
        <v>-2.446628426827821E-10</v>
      </c>
      <c r="IN299">
        <v>-0.2036813970316619</v>
      </c>
      <c r="IO299">
        <v>-0.007460779758470672</v>
      </c>
      <c r="IP299">
        <v>0.0009378809001863145</v>
      </c>
      <c r="IQ299">
        <v>-1.681860573090938E-05</v>
      </c>
      <c r="IR299">
        <v>18</v>
      </c>
      <c r="IS299">
        <v>2242</v>
      </c>
      <c r="IT299">
        <v>1</v>
      </c>
      <c r="IU299">
        <v>24</v>
      </c>
      <c r="IV299">
        <v>2604.2</v>
      </c>
      <c r="IW299">
        <v>2604.3</v>
      </c>
      <c r="IX299">
        <v>2.91016</v>
      </c>
      <c r="IY299">
        <v>2.20215</v>
      </c>
      <c r="IZ299">
        <v>1.39648</v>
      </c>
      <c r="JA299">
        <v>2.33643</v>
      </c>
      <c r="JB299">
        <v>1.49536</v>
      </c>
      <c r="JC299">
        <v>2.34741</v>
      </c>
      <c r="JD299">
        <v>38.1837</v>
      </c>
      <c r="JE299">
        <v>23.9824</v>
      </c>
      <c r="JF299">
        <v>18</v>
      </c>
      <c r="JG299">
        <v>499.607</v>
      </c>
      <c r="JH299">
        <v>439.827</v>
      </c>
      <c r="JI299">
        <v>25.0004</v>
      </c>
      <c r="JJ299">
        <v>26.5869</v>
      </c>
      <c r="JK299">
        <v>30.0003</v>
      </c>
      <c r="JL299">
        <v>26.5392</v>
      </c>
      <c r="JM299">
        <v>26.4789</v>
      </c>
      <c r="JN299">
        <v>58.3533</v>
      </c>
      <c r="JO299">
        <v>26.1604</v>
      </c>
      <c r="JP299">
        <v>49.9384</v>
      </c>
      <c r="JQ299">
        <v>25</v>
      </c>
      <c r="JR299">
        <v>1523.74</v>
      </c>
      <c r="JS299">
        <v>17.7945</v>
      </c>
      <c r="JT299">
        <v>100.57</v>
      </c>
      <c r="JU299">
        <v>100.652</v>
      </c>
    </row>
    <row r="300" spans="1:281">
      <c r="A300">
        <v>284</v>
      </c>
      <c r="B300">
        <v>1659118821.5</v>
      </c>
      <c r="C300">
        <v>6463.400000095367</v>
      </c>
      <c r="D300" t="s">
        <v>993</v>
      </c>
      <c r="E300" t="s">
        <v>994</v>
      </c>
      <c r="F300">
        <v>5</v>
      </c>
      <c r="G300" t="s">
        <v>812</v>
      </c>
      <c r="H300" t="s">
        <v>416</v>
      </c>
      <c r="I300">
        <v>1659118813.714286</v>
      </c>
      <c r="J300">
        <f>(K300)/1000</f>
        <v>0</v>
      </c>
      <c r="K300">
        <f>IF(CZ300, AN300, AH300)</f>
        <v>0</v>
      </c>
      <c r="L300">
        <f>IF(CZ300, AI300, AG300)</f>
        <v>0</v>
      </c>
      <c r="M300">
        <f>DB300 - IF(AU300&gt;1, L300*CV300*100.0/(AW300*DP300), 0)</f>
        <v>0</v>
      </c>
      <c r="N300">
        <f>((T300-J300/2)*M300-L300)/(T300+J300/2)</f>
        <v>0</v>
      </c>
      <c r="O300">
        <f>N300*(DI300+DJ300)/1000.0</f>
        <v>0</v>
      </c>
      <c r="P300">
        <f>(DB300 - IF(AU300&gt;1, L300*CV300*100.0/(AW300*DP300), 0))*(DI300+DJ300)/1000.0</f>
        <v>0</v>
      </c>
      <c r="Q300">
        <f>2.0/((1/S300-1/R300)+SIGN(S300)*SQRT((1/S300-1/R300)*(1/S300-1/R300) + 4*CW300/((CW300+1)*(CW300+1))*(2*1/S300*1/R300-1/R300*1/R300)))</f>
        <v>0</v>
      </c>
      <c r="R300">
        <f>IF(LEFT(CX300,1)&lt;&gt;"0",IF(LEFT(CX300,1)="1",3.0,CY300),$D$5+$E$5*(DP300*DI300/($K$5*1000))+$F$5*(DP300*DI300/($K$5*1000))*MAX(MIN(CV300,$J$5),$I$5)*MAX(MIN(CV300,$J$5),$I$5)+$G$5*MAX(MIN(CV300,$J$5),$I$5)*(DP300*DI300/($K$5*1000))+$H$5*(DP300*DI300/($K$5*1000))*(DP300*DI300/($K$5*1000)))</f>
        <v>0</v>
      </c>
      <c r="S300">
        <f>J300*(1000-(1000*0.61365*exp(17.502*W300/(240.97+W300))/(DI300+DJ300)+DD300)/2)/(1000*0.61365*exp(17.502*W300/(240.97+W300))/(DI300+DJ300)-DD300)</f>
        <v>0</v>
      </c>
      <c r="T300">
        <f>1/((CW300+1)/(Q300/1.6)+1/(R300/1.37)) + CW300/((CW300+1)/(Q300/1.6) + CW300/(R300/1.37))</f>
        <v>0</v>
      </c>
      <c r="U300">
        <f>(CR300*CU300)</f>
        <v>0</v>
      </c>
      <c r="V300">
        <f>(DK300+(U300+2*0.95*5.67E-8*(((DK300+$B$7)+273)^4-(DK300+273)^4)-44100*J300)/(1.84*29.3*R300+8*0.95*5.67E-8*(DK300+273)^3))</f>
        <v>0</v>
      </c>
      <c r="W300">
        <f>($C$7*DL300+$D$7*DM300+$E$7*V300)</f>
        <v>0</v>
      </c>
      <c r="X300">
        <f>0.61365*exp(17.502*W300/(240.97+W300))</f>
        <v>0</v>
      </c>
      <c r="Y300">
        <f>(Z300/AA300*100)</f>
        <v>0</v>
      </c>
      <c r="Z300">
        <f>DD300*(DI300+DJ300)/1000</f>
        <v>0</v>
      </c>
      <c r="AA300">
        <f>0.61365*exp(17.502*DK300/(240.97+DK300))</f>
        <v>0</v>
      </c>
      <c r="AB300">
        <f>(X300-DD300*(DI300+DJ300)/1000)</f>
        <v>0</v>
      </c>
      <c r="AC300">
        <f>(-J300*44100)</f>
        <v>0</v>
      </c>
      <c r="AD300">
        <f>2*29.3*R300*0.92*(DK300-W300)</f>
        <v>0</v>
      </c>
      <c r="AE300">
        <f>2*0.95*5.67E-8*(((DK300+$B$7)+273)^4-(W300+273)^4)</f>
        <v>0</v>
      </c>
      <c r="AF300">
        <f>U300+AE300+AC300+AD300</f>
        <v>0</v>
      </c>
      <c r="AG300">
        <f>DH300*AU300*(DC300-DB300*(1000-AU300*DE300)/(1000-AU300*DD300))/(100*CV300)</f>
        <v>0</v>
      </c>
      <c r="AH300">
        <f>1000*DH300*AU300*(DD300-DE300)/(100*CV300*(1000-AU300*DD300))</f>
        <v>0</v>
      </c>
      <c r="AI300">
        <f>(AJ300 - AK300 - DI300*1E3/(8.314*(DK300+273.15)) * AM300/DH300 * AL300) * DH300/(100*CV300) * (1000 - DE300)/1000</f>
        <v>0</v>
      </c>
      <c r="AJ300">
        <v>1538.588271184426</v>
      </c>
      <c r="AK300">
        <v>1493.025454545454</v>
      </c>
      <c r="AL300">
        <v>3.436866683148565</v>
      </c>
      <c r="AM300">
        <v>65.05149679079638</v>
      </c>
      <c r="AN300">
        <f>(AP300 - AO300 + DI300*1E3/(8.314*(DK300+273.15)) * AR300/DH300 * AQ300) * DH300/(100*CV300) * 1000/(1000 - AP300)</f>
        <v>0</v>
      </c>
      <c r="AO300">
        <v>17.70661680662184</v>
      </c>
      <c r="AP300">
        <v>23.24522484848484</v>
      </c>
      <c r="AQ300">
        <v>0.007829058628780479</v>
      </c>
      <c r="AR300">
        <v>88.7385490388201</v>
      </c>
      <c r="AS300">
        <v>9</v>
      </c>
      <c r="AT300">
        <v>2</v>
      </c>
      <c r="AU300">
        <f>IF(AS300*$H$13&gt;=AW300,1.0,(AW300/(AW300-AS300*$H$13)))</f>
        <v>0</v>
      </c>
      <c r="AV300">
        <f>(AU300-1)*100</f>
        <v>0</v>
      </c>
      <c r="AW300">
        <f>MAX(0,($B$13+$C$13*DP300)/(1+$D$13*DP300)*DI300/(DK300+273)*$E$13)</f>
        <v>0</v>
      </c>
      <c r="AX300" t="s">
        <v>417</v>
      </c>
      <c r="AY300" t="s">
        <v>417</v>
      </c>
      <c r="AZ300">
        <v>0</v>
      </c>
      <c r="BA300">
        <v>0</v>
      </c>
      <c r="BB300">
        <f>1-AZ300/BA300</f>
        <v>0</v>
      </c>
      <c r="BC300">
        <v>0</v>
      </c>
      <c r="BD300" t="s">
        <v>417</v>
      </c>
      <c r="BE300" t="s">
        <v>417</v>
      </c>
      <c r="BF300">
        <v>0</v>
      </c>
      <c r="BG300">
        <v>0</v>
      </c>
      <c r="BH300">
        <f>1-BF300/BG300</f>
        <v>0</v>
      </c>
      <c r="BI300">
        <v>0.5</v>
      </c>
      <c r="BJ300">
        <f>CS300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417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f>$B$11*DQ300+$C$11*DR300+$F$11*EC300*(1-EF300)</f>
        <v>0</v>
      </c>
      <c r="CS300">
        <f>CR300*CT300</f>
        <v>0</v>
      </c>
      <c r="CT300">
        <f>($B$11*$D$9+$C$11*$D$9+$F$11*((EP300+EH300)/MAX(EP300+EH300+EQ300, 0.1)*$I$9+EQ300/MAX(EP300+EH300+EQ300, 0.1)*$J$9))/($B$11+$C$11+$F$11)</f>
        <v>0</v>
      </c>
      <c r="CU300">
        <f>($B$11*$K$9+$C$11*$K$9+$F$11*((EP300+EH300)/MAX(EP300+EH300+EQ300, 0.1)*$P$9+EQ300/MAX(EP300+EH300+EQ300, 0.1)*$Q$9))/($B$11+$C$11+$F$11)</f>
        <v>0</v>
      </c>
      <c r="CV300">
        <v>6</v>
      </c>
      <c r="CW300">
        <v>0.5</v>
      </c>
      <c r="CX300" t="s">
        <v>418</v>
      </c>
      <c r="CY300">
        <v>2</v>
      </c>
      <c r="CZ300" t="b">
        <v>1</v>
      </c>
      <c r="DA300">
        <v>1659118813.714286</v>
      </c>
      <c r="DB300">
        <v>1433.916071428572</v>
      </c>
      <c r="DC300">
        <v>1494.681071428571</v>
      </c>
      <c r="DD300">
        <v>23.19286785714286</v>
      </c>
      <c r="DE300">
        <v>17.61875</v>
      </c>
      <c r="DF300">
        <v>1438.429285714286</v>
      </c>
      <c r="DG300">
        <v>23.27418214285714</v>
      </c>
      <c r="DH300">
        <v>500.0612142857144</v>
      </c>
      <c r="DI300">
        <v>90.67899285714284</v>
      </c>
      <c r="DJ300">
        <v>0.1000936321428571</v>
      </c>
      <c r="DK300">
        <v>27.236</v>
      </c>
      <c r="DL300">
        <v>27.25193214285715</v>
      </c>
      <c r="DM300">
        <v>999.9000000000002</v>
      </c>
      <c r="DN300">
        <v>0</v>
      </c>
      <c r="DO300">
        <v>0</v>
      </c>
      <c r="DP300">
        <v>9999.458214285713</v>
      </c>
      <c r="DQ300">
        <v>0</v>
      </c>
      <c r="DR300">
        <v>8.413918571428571</v>
      </c>
      <c r="DS300">
        <v>-60.764325</v>
      </c>
      <c r="DT300">
        <v>1467.962857142857</v>
      </c>
      <c r="DU300">
        <v>1521.49</v>
      </c>
      <c r="DV300">
        <v>5.574110357142858</v>
      </c>
      <c r="DW300">
        <v>1494.681071428571</v>
      </c>
      <c r="DX300">
        <v>17.61875</v>
      </c>
      <c r="DY300">
        <v>2.103106071428571</v>
      </c>
      <c r="DZ300">
        <v>1.597651785714286</v>
      </c>
      <c r="EA300">
        <v>18.24271071428571</v>
      </c>
      <c r="EB300">
        <v>13.93597857142857</v>
      </c>
      <c r="EC300">
        <v>2000.016428571429</v>
      </c>
      <c r="ED300">
        <v>0.9800059642857143</v>
      </c>
      <c r="EE300">
        <v>0.01999373571428572</v>
      </c>
      <c r="EF300">
        <v>0</v>
      </c>
      <c r="EG300">
        <v>692.6478571428571</v>
      </c>
      <c r="EH300">
        <v>5.00097</v>
      </c>
      <c r="EI300">
        <v>13869.42142857143</v>
      </c>
      <c r="EJ300">
        <v>16707.76785714286</v>
      </c>
      <c r="EK300">
        <v>38.75664285714286</v>
      </c>
      <c r="EL300">
        <v>39.27878571428571</v>
      </c>
      <c r="EM300">
        <v>38.687</v>
      </c>
      <c r="EN300">
        <v>39.062</v>
      </c>
      <c r="EO300">
        <v>39.375</v>
      </c>
      <c r="EP300">
        <v>1955.126428571429</v>
      </c>
      <c r="EQ300">
        <v>39.89000000000001</v>
      </c>
      <c r="ER300">
        <v>0</v>
      </c>
      <c r="ES300">
        <v>1659118821.8</v>
      </c>
      <c r="ET300">
        <v>0</v>
      </c>
      <c r="EU300">
        <v>692.6463999999999</v>
      </c>
      <c r="EV300">
        <v>-0.9491538721128798</v>
      </c>
      <c r="EW300">
        <v>-26.98461539923223</v>
      </c>
      <c r="EX300">
        <v>13868.84</v>
      </c>
      <c r="EY300">
        <v>15</v>
      </c>
      <c r="EZ300">
        <v>0</v>
      </c>
      <c r="FA300" t="s">
        <v>419</v>
      </c>
      <c r="FB300">
        <v>1658962562</v>
      </c>
      <c r="FC300">
        <v>1658962559</v>
      </c>
      <c r="FD300">
        <v>0</v>
      </c>
      <c r="FE300">
        <v>0.025</v>
      </c>
      <c r="FF300">
        <v>-0.013</v>
      </c>
      <c r="FG300">
        <v>-1.97</v>
      </c>
      <c r="FH300">
        <v>-0.111</v>
      </c>
      <c r="FI300">
        <v>420</v>
      </c>
      <c r="FJ300">
        <v>18</v>
      </c>
      <c r="FK300">
        <v>0.6899999999999999</v>
      </c>
      <c r="FL300">
        <v>0.5</v>
      </c>
      <c r="FM300">
        <v>-60.67238999999999</v>
      </c>
      <c r="FN300">
        <v>-2.594390994371428</v>
      </c>
      <c r="FO300">
        <v>0.3087419309067043</v>
      </c>
      <c r="FP300">
        <v>0</v>
      </c>
      <c r="FQ300">
        <v>692.7748823529412</v>
      </c>
      <c r="FR300">
        <v>-1.608036676052576</v>
      </c>
      <c r="FS300">
        <v>0.3002416443178675</v>
      </c>
      <c r="FT300">
        <v>0</v>
      </c>
      <c r="FU300">
        <v>5.622123</v>
      </c>
      <c r="FV300">
        <v>-0.9201993996247901</v>
      </c>
      <c r="FW300">
        <v>0.09173647195090952</v>
      </c>
      <c r="FX300">
        <v>0</v>
      </c>
      <c r="FY300">
        <v>0</v>
      </c>
      <c r="FZ300">
        <v>3</v>
      </c>
      <c r="GA300" t="s">
        <v>462</v>
      </c>
      <c r="GB300">
        <v>2.98321</v>
      </c>
      <c r="GC300">
        <v>2.71565</v>
      </c>
      <c r="GD300">
        <v>0.219698</v>
      </c>
      <c r="GE300">
        <v>0.222573</v>
      </c>
      <c r="GF300">
        <v>0.105388</v>
      </c>
      <c r="GG300">
        <v>0.0854521</v>
      </c>
      <c r="GH300">
        <v>24694.8</v>
      </c>
      <c r="GI300">
        <v>24724</v>
      </c>
      <c r="GJ300">
        <v>29412.4</v>
      </c>
      <c r="GK300">
        <v>29410.1</v>
      </c>
      <c r="GL300">
        <v>34848.4</v>
      </c>
      <c r="GM300">
        <v>35760.6</v>
      </c>
      <c r="GN300">
        <v>41420.7</v>
      </c>
      <c r="GO300">
        <v>41908.2</v>
      </c>
      <c r="GP300">
        <v>1.92717</v>
      </c>
      <c r="GQ300">
        <v>1.90205</v>
      </c>
      <c r="GR300">
        <v>0.11554</v>
      </c>
      <c r="GS300">
        <v>0</v>
      </c>
      <c r="GT300">
        <v>25.361</v>
      </c>
      <c r="GU300">
        <v>999.9</v>
      </c>
      <c r="GV300">
        <v>46.7</v>
      </c>
      <c r="GW300">
        <v>31.6</v>
      </c>
      <c r="GX300">
        <v>24.0407</v>
      </c>
      <c r="GY300">
        <v>63.5694</v>
      </c>
      <c r="GZ300">
        <v>33.8502</v>
      </c>
      <c r="HA300">
        <v>1</v>
      </c>
      <c r="HB300">
        <v>-0.0583511</v>
      </c>
      <c r="HC300">
        <v>0.425163</v>
      </c>
      <c r="HD300">
        <v>20.3298</v>
      </c>
      <c r="HE300">
        <v>5.21774</v>
      </c>
      <c r="HF300">
        <v>12.0099</v>
      </c>
      <c r="HG300">
        <v>4.9892</v>
      </c>
      <c r="HH300">
        <v>3.28863</v>
      </c>
      <c r="HI300">
        <v>9999</v>
      </c>
      <c r="HJ300">
        <v>9999</v>
      </c>
      <c r="HK300">
        <v>9999</v>
      </c>
      <c r="HL300">
        <v>174.1</v>
      </c>
      <c r="HM300">
        <v>1.86783</v>
      </c>
      <c r="HN300">
        <v>1.86685</v>
      </c>
      <c r="HO300">
        <v>1.86629</v>
      </c>
      <c r="HP300">
        <v>1.86618</v>
      </c>
      <c r="HQ300">
        <v>1.86805</v>
      </c>
      <c r="HR300">
        <v>1.87045</v>
      </c>
      <c r="HS300">
        <v>1.8692</v>
      </c>
      <c r="HT300">
        <v>1.87057</v>
      </c>
      <c r="HU300">
        <v>0</v>
      </c>
      <c r="HV300">
        <v>0</v>
      </c>
      <c r="HW300">
        <v>0</v>
      </c>
      <c r="HX300">
        <v>0</v>
      </c>
      <c r="HY300" t="s">
        <v>421</v>
      </c>
      <c r="HZ300" t="s">
        <v>422</v>
      </c>
      <c r="IA300" t="s">
        <v>423</v>
      </c>
      <c r="IB300" t="s">
        <v>423</v>
      </c>
      <c r="IC300" t="s">
        <v>423</v>
      </c>
      <c r="ID300" t="s">
        <v>423</v>
      </c>
      <c r="IE300">
        <v>0</v>
      </c>
      <c r="IF300">
        <v>100</v>
      </c>
      <c r="IG300">
        <v>100</v>
      </c>
      <c r="IH300">
        <v>-4.56</v>
      </c>
      <c r="II300">
        <v>-0.0808</v>
      </c>
      <c r="IJ300">
        <v>-1.577111384215205</v>
      </c>
      <c r="IK300">
        <v>-0.002609718516926934</v>
      </c>
      <c r="IL300">
        <v>7.477057286243006E-07</v>
      </c>
      <c r="IM300">
        <v>-2.446628426827821E-10</v>
      </c>
      <c r="IN300">
        <v>-0.2036813970316619</v>
      </c>
      <c r="IO300">
        <v>-0.007460779758470672</v>
      </c>
      <c r="IP300">
        <v>0.0009378809001863145</v>
      </c>
      <c r="IQ300">
        <v>-1.681860573090938E-05</v>
      </c>
      <c r="IR300">
        <v>18</v>
      </c>
      <c r="IS300">
        <v>2242</v>
      </c>
      <c r="IT300">
        <v>1</v>
      </c>
      <c r="IU300">
        <v>24</v>
      </c>
      <c r="IV300">
        <v>2604.3</v>
      </c>
      <c r="IW300">
        <v>2604.4</v>
      </c>
      <c r="IX300">
        <v>2.93823</v>
      </c>
      <c r="IY300">
        <v>2.19849</v>
      </c>
      <c r="IZ300">
        <v>1.39648</v>
      </c>
      <c r="JA300">
        <v>2.33643</v>
      </c>
      <c r="JB300">
        <v>1.49536</v>
      </c>
      <c r="JC300">
        <v>2.42676</v>
      </c>
      <c r="JD300">
        <v>38.1837</v>
      </c>
      <c r="JE300">
        <v>23.9824</v>
      </c>
      <c r="JF300">
        <v>18</v>
      </c>
      <c r="JG300">
        <v>499.86</v>
      </c>
      <c r="JH300">
        <v>439.938</v>
      </c>
      <c r="JI300">
        <v>25.0004</v>
      </c>
      <c r="JJ300">
        <v>26.5886</v>
      </c>
      <c r="JK300">
        <v>30.0004</v>
      </c>
      <c r="JL300">
        <v>26.5408</v>
      </c>
      <c r="JM300">
        <v>26.4796</v>
      </c>
      <c r="JN300">
        <v>58.8249</v>
      </c>
      <c r="JO300">
        <v>25.8895</v>
      </c>
      <c r="JP300">
        <v>49.9384</v>
      </c>
      <c r="JQ300">
        <v>25</v>
      </c>
      <c r="JR300">
        <v>1537.09</v>
      </c>
      <c r="JS300">
        <v>17.839</v>
      </c>
      <c r="JT300">
        <v>100.568</v>
      </c>
      <c r="JU300">
        <v>100.651</v>
      </c>
    </row>
    <row r="301" spans="1:281">
      <c r="A301">
        <v>285</v>
      </c>
      <c r="B301">
        <v>1659118826</v>
      </c>
      <c r="C301">
        <v>6467.900000095367</v>
      </c>
      <c r="D301" t="s">
        <v>995</v>
      </c>
      <c r="E301" t="s">
        <v>996</v>
      </c>
      <c r="F301">
        <v>5</v>
      </c>
      <c r="G301" t="s">
        <v>812</v>
      </c>
      <c r="H301" t="s">
        <v>416</v>
      </c>
      <c r="I301">
        <v>1659118818.160714</v>
      </c>
      <c r="J301">
        <f>(K301)/1000</f>
        <v>0</v>
      </c>
      <c r="K301">
        <f>IF(CZ301, AN301, AH301)</f>
        <v>0</v>
      </c>
      <c r="L301">
        <f>IF(CZ301, AI301, AG301)</f>
        <v>0</v>
      </c>
      <c r="M301">
        <f>DB301 - IF(AU301&gt;1, L301*CV301*100.0/(AW301*DP301), 0)</f>
        <v>0</v>
      </c>
      <c r="N301">
        <f>((T301-J301/2)*M301-L301)/(T301+J301/2)</f>
        <v>0</v>
      </c>
      <c r="O301">
        <f>N301*(DI301+DJ301)/1000.0</f>
        <v>0</v>
      </c>
      <c r="P301">
        <f>(DB301 - IF(AU301&gt;1, L301*CV301*100.0/(AW301*DP301), 0))*(DI301+DJ301)/1000.0</f>
        <v>0</v>
      </c>
      <c r="Q301">
        <f>2.0/((1/S301-1/R301)+SIGN(S301)*SQRT((1/S301-1/R301)*(1/S301-1/R301) + 4*CW301/((CW301+1)*(CW301+1))*(2*1/S301*1/R301-1/R301*1/R301)))</f>
        <v>0</v>
      </c>
      <c r="R301">
        <f>IF(LEFT(CX301,1)&lt;&gt;"0",IF(LEFT(CX301,1)="1",3.0,CY301),$D$5+$E$5*(DP301*DI301/($K$5*1000))+$F$5*(DP301*DI301/($K$5*1000))*MAX(MIN(CV301,$J$5),$I$5)*MAX(MIN(CV301,$J$5),$I$5)+$G$5*MAX(MIN(CV301,$J$5),$I$5)*(DP301*DI301/($K$5*1000))+$H$5*(DP301*DI301/($K$5*1000))*(DP301*DI301/($K$5*1000)))</f>
        <v>0</v>
      </c>
      <c r="S301">
        <f>J301*(1000-(1000*0.61365*exp(17.502*W301/(240.97+W301))/(DI301+DJ301)+DD301)/2)/(1000*0.61365*exp(17.502*W301/(240.97+W301))/(DI301+DJ301)-DD301)</f>
        <v>0</v>
      </c>
      <c r="T301">
        <f>1/((CW301+1)/(Q301/1.6)+1/(R301/1.37)) + CW301/((CW301+1)/(Q301/1.6) + CW301/(R301/1.37))</f>
        <v>0</v>
      </c>
      <c r="U301">
        <f>(CR301*CU301)</f>
        <v>0</v>
      </c>
      <c r="V301">
        <f>(DK301+(U301+2*0.95*5.67E-8*(((DK301+$B$7)+273)^4-(DK301+273)^4)-44100*J301)/(1.84*29.3*R301+8*0.95*5.67E-8*(DK301+273)^3))</f>
        <v>0</v>
      </c>
      <c r="W301">
        <f>($C$7*DL301+$D$7*DM301+$E$7*V301)</f>
        <v>0</v>
      </c>
      <c r="X301">
        <f>0.61365*exp(17.502*W301/(240.97+W301))</f>
        <v>0</v>
      </c>
      <c r="Y301">
        <f>(Z301/AA301*100)</f>
        <v>0</v>
      </c>
      <c r="Z301">
        <f>DD301*(DI301+DJ301)/1000</f>
        <v>0</v>
      </c>
      <c r="AA301">
        <f>0.61365*exp(17.502*DK301/(240.97+DK301))</f>
        <v>0</v>
      </c>
      <c r="AB301">
        <f>(X301-DD301*(DI301+DJ301)/1000)</f>
        <v>0</v>
      </c>
      <c r="AC301">
        <f>(-J301*44100)</f>
        <v>0</v>
      </c>
      <c r="AD301">
        <f>2*29.3*R301*0.92*(DK301-W301)</f>
        <v>0</v>
      </c>
      <c r="AE301">
        <f>2*0.95*5.67E-8*(((DK301+$B$7)+273)^4-(W301+273)^4)</f>
        <v>0</v>
      </c>
      <c r="AF301">
        <f>U301+AE301+AC301+AD301</f>
        <v>0</v>
      </c>
      <c r="AG301">
        <f>DH301*AU301*(DC301-DB301*(1000-AU301*DE301)/(1000-AU301*DD301))/(100*CV301)</f>
        <v>0</v>
      </c>
      <c r="AH301">
        <f>1000*DH301*AU301*(DD301-DE301)/(100*CV301*(1000-AU301*DD301))</f>
        <v>0</v>
      </c>
      <c r="AI301">
        <f>(AJ301 - AK301 - DI301*1E3/(8.314*(DK301+273.15)) * AM301/DH301 * AL301) * DH301/(100*CV301) * (1000 - DE301)/1000</f>
        <v>0</v>
      </c>
      <c r="AJ301">
        <v>1553.867441897607</v>
      </c>
      <c r="AK301">
        <v>1508.407939393939</v>
      </c>
      <c r="AL301">
        <v>3.400784664615004</v>
      </c>
      <c r="AM301">
        <v>65.05149679079638</v>
      </c>
      <c r="AN301">
        <f>(AP301 - AO301 + DI301*1E3/(8.314*(DK301+273.15)) * AR301/DH301 * AQ301) * DH301/(100*CV301) * 1000/(1000 - AP301)</f>
        <v>0</v>
      </c>
      <c r="AO301">
        <v>17.73713434026859</v>
      </c>
      <c r="AP301">
        <v>23.26121454545455</v>
      </c>
      <c r="AQ301">
        <v>0.001279364897912014</v>
      </c>
      <c r="AR301">
        <v>88.7385490388201</v>
      </c>
      <c r="AS301">
        <v>9</v>
      </c>
      <c r="AT301">
        <v>2</v>
      </c>
      <c r="AU301">
        <f>IF(AS301*$H$13&gt;=AW301,1.0,(AW301/(AW301-AS301*$H$13)))</f>
        <v>0</v>
      </c>
      <c r="AV301">
        <f>(AU301-1)*100</f>
        <v>0</v>
      </c>
      <c r="AW301">
        <f>MAX(0,($B$13+$C$13*DP301)/(1+$D$13*DP301)*DI301/(DK301+273)*$E$13)</f>
        <v>0</v>
      </c>
      <c r="AX301" t="s">
        <v>417</v>
      </c>
      <c r="AY301" t="s">
        <v>417</v>
      </c>
      <c r="AZ301">
        <v>0</v>
      </c>
      <c r="BA301">
        <v>0</v>
      </c>
      <c r="BB301">
        <f>1-AZ301/BA301</f>
        <v>0</v>
      </c>
      <c r="BC301">
        <v>0</v>
      </c>
      <c r="BD301" t="s">
        <v>417</v>
      </c>
      <c r="BE301" t="s">
        <v>417</v>
      </c>
      <c r="BF301">
        <v>0</v>
      </c>
      <c r="BG301">
        <v>0</v>
      </c>
      <c r="BH301">
        <f>1-BF301/BG301</f>
        <v>0</v>
      </c>
      <c r="BI301">
        <v>0.5</v>
      </c>
      <c r="BJ301">
        <f>CS301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417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f>$B$11*DQ301+$C$11*DR301+$F$11*EC301*(1-EF301)</f>
        <v>0</v>
      </c>
      <c r="CS301">
        <f>CR301*CT301</f>
        <v>0</v>
      </c>
      <c r="CT301">
        <f>($B$11*$D$9+$C$11*$D$9+$F$11*((EP301+EH301)/MAX(EP301+EH301+EQ301, 0.1)*$I$9+EQ301/MAX(EP301+EH301+EQ301, 0.1)*$J$9))/($B$11+$C$11+$F$11)</f>
        <v>0</v>
      </c>
      <c r="CU301">
        <f>($B$11*$K$9+$C$11*$K$9+$F$11*((EP301+EH301)/MAX(EP301+EH301+EQ301, 0.1)*$P$9+EQ301/MAX(EP301+EH301+EQ301, 0.1)*$Q$9))/($B$11+$C$11+$F$11)</f>
        <v>0</v>
      </c>
      <c r="CV301">
        <v>6</v>
      </c>
      <c r="CW301">
        <v>0.5</v>
      </c>
      <c r="CX301" t="s">
        <v>418</v>
      </c>
      <c r="CY301">
        <v>2</v>
      </c>
      <c r="CZ301" t="b">
        <v>1</v>
      </c>
      <c r="DA301">
        <v>1659118818.160714</v>
      </c>
      <c r="DB301">
        <v>1448.781428571428</v>
      </c>
      <c r="DC301">
        <v>1509.705714285714</v>
      </c>
      <c r="DD301">
        <v>23.22265357142857</v>
      </c>
      <c r="DE301">
        <v>17.69345357142857</v>
      </c>
      <c r="DF301">
        <v>1453.323928571428</v>
      </c>
      <c r="DG301">
        <v>23.30370714285714</v>
      </c>
      <c r="DH301">
        <v>500.0686071428572</v>
      </c>
      <c r="DI301">
        <v>90.67932500000002</v>
      </c>
      <c r="DJ301">
        <v>0.1000741178571428</v>
      </c>
      <c r="DK301">
        <v>27.23704642857143</v>
      </c>
      <c r="DL301">
        <v>27.25605</v>
      </c>
      <c r="DM301">
        <v>999.9000000000002</v>
      </c>
      <c r="DN301">
        <v>0</v>
      </c>
      <c r="DO301">
        <v>0</v>
      </c>
      <c r="DP301">
        <v>9995.463571428571</v>
      </c>
      <c r="DQ301">
        <v>0</v>
      </c>
      <c r="DR301">
        <v>8.410556785714286</v>
      </c>
      <c r="DS301">
        <v>-60.9237142857143</v>
      </c>
      <c r="DT301">
        <v>1483.226428571428</v>
      </c>
      <c r="DU301">
        <v>1536.9</v>
      </c>
      <c r="DV301">
        <v>5.529191071428571</v>
      </c>
      <c r="DW301">
        <v>1509.705714285714</v>
      </c>
      <c r="DX301">
        <v>17.69345357142857</v>
      </c>
      <c r="DY301">
        <v>2.105814285714286</v>
      </c>
      <c r="DZ301">
        <v>1.604431428571429</v>
      </c>
      <c r="EA301">
        <v>18.26321785714286</v>
      </c>
      <c r="EB301">
        <v>14.00135357142857</v>
      </c>
      <c r="EC301">
        <v>2000.021071428571</v>
      </c>
      <c r="ED301">
        <v>0.9800059642857143</v>
      </c>
      <c r="EE301">
        <v>0.01999373571428572</v>
      </c>
      <c r="EF301">
        <v>0</v>
      </c>
      <c r="EG301">
        <v>692.5083214285717</v>
      </c>
      <c r="EH301">
        <v>5.00097</v>
      </c>
      <c r="EI301">
        <v>13867.40357142857</v>
      </c>
      <c r="EJ301">
        <v>16707.81071428571</v>
      </c>
      <c r="EK301">
        <v>38.7655</v>
      </c>
      <c r="EL301">
        <v>39.28542857142857</v>
      </c>
      <c r="EM301">
        <v>38.687</v>
      </c>
      <c r="EN301">
        <v>39.062</v>
      </c>
      <c r="EO301">
        <v>39.375</v>
      </c>
      <c r="EP301">
        <v>1955.131071428571</v>
      </c>
      <c r="EQ301">
        <v>39.89000000000001</v>
      </c>
      <c r="ER301">
        <v>0</v>
      </c>
      <c r="ES301">
        <v>1659118826</v>
      </c>
      <c r="ET301">
        <v>0</v>
      </c>
      <c r="EU301">
        <v>692.5254230769231</v>
      </c>
      <c r="EV301">
        <v>-0.5445128314659118</v>
      </c>
      <c r="EW301">
        <v>-27.25470085287582</v>
      </c>
      <c r="EX301">
        <v>13867.07692307692</v>
      </c>
      <c r="EY301">
        <v>15</v>
      </c>
      <c r="EZ301">
        <v>0</v>
      </c>
      <c r="FA301" t="s">
        <v>419</v>
      </c>
      <c r="FB301">
        <v>1658962562</v>
      </c>
      <c r="FC301">
        <v>1658962559</v>
      </c>
      <c r="FD301">
        <v>0</v>
      </c>
      <c r="FE301">
        <v>0.025</v>
      </c>
      <c r="FF301">
        <v>-0.013</v>
      </c>
      <c r="FG301">
        <v>-1.97</v>
      </c>
      <c r="FH301">
        <v>-0.111</v>
      </c>
      <c r="FI301">
        <v>420</v>
      </c>
      <c r="FJ301">
        <v>18</v>
      </c>
      <c r="FK301">
        <v>0.6899999999999999</v>
      </c>
      <c r="FL301">
        <v>0.5</v>
      </c>
      <c r="FM301">
        <v>-60.78633</v>
      </c>
      <c r="FN301">
        <v>-2.058092307692159</v>
      </c>
      <c r="FO301">
        <v>0.2791916332915444</v>
      </c>
      <c r="FP301">
        <v>0</v>
      </c>
      <c r="FQ301">
        <v>692.6008823529412</v>
      </c>
      <c r="FR301">
        <v>-1.285530945762301</v>
      </c>
      <c r="FS301">
        <v>0.2752448925321739</v>
      </c>
      <c r="FT301">
        <v>0</v>
      </c>
      <c r="FU301">
        <v>5.56029725</v>
      </c>
      <c r="FV301">
        <v>-0.5867107317073319</v>
      </c>
      <c r="FW301">
        <v>0.06198680424039873</v>
      </c>
      <c r="FX301">
        <v>0</v>
      </c>
      <c r="FY301">
        <v>0</v>
      </c>
      <c r="FZ301">
        <v>3</v>
      </c>
      <c r="GA301" t="s">
        <v>462</v>
      </c>
      <c r="GB301">
        <v>2.98295</v>
      </c>
      <c r="GC301">
        <v>2.71551</v>
      </c>
      <c r="GD301">
        <v>0.221064</v>
      </c>
      <c r="GE301">
        <v>0.223898</v>
      </c>
      <c r="GF301">
        <v>0.105439</v>
      </c>
      <c r="GG301">
        <v>0.0857142</v>
      </c>
      <c r="GH301">
        <v>24651.7</v>
      </c>
      <c r="GI301">
        <v>24681.7</v>
      </c>
      <c r="GJ301">
        <v>29412.6</v>
      </c>
      <c r="GK301">
        <v>29410</v>
      </c>
      <c r="GL301">
        <v>34846.7</v>
      </c>
      <c r="GM301">
        <v>35750</v>
      </c>
      <c r="GN301">
        <v>41421</v>
      </c>
      <c r="GO301">
        <v>41908</v>
      </c>
      <c r="GP301">
        <v>1.9269</v>
      </c>
      <c r="GQ301">
        <v>1.90227</v>
      </c>
      <c r="GR301">
        <v>0.116222</v>
      </c>
      <c r="GS301">
        <v>0</v>
      </c>
      <c r="GT301">
        <v>25.3624</v>
      </c>
      <c r="GU301">
        <v>999.9</v>
      </c>
      <c r="GV301">
        <v>46.6</v>
      </c>
      <c r="GW301">
        <v>31.6</v>
      </c>
      <c r="GX301">
        <v>23.9872</v>
      </c>
      <c r="GY301">
        <v>63.6094</v>
      </c>
      <c r="GZ301">
        <v>34.0184</v>
      </c>
      <c r="HA301">
        <v>1</v>
      </c>
      <c r="HB301">
        <v>-0.0583333</v>
      </c>
      <c r="HC301">
        <v>0.426912</v>
      </c>
      <c r="HD301">
        <v>20.3298</v>
      </c>
      <c r="HE301">
        <v>5.21789</v>
      </c>
      <c r="HF301">
        <v>12.0099</v>
      </c>
      <c r="HG301">
        <v>4.98935</v>
      </c>
      <c r="HH301">
        <v>3.28863</v>
      </c>
      <c r="HI301">
        <v>9999</v>
      </c>
      <c r="HJ301">
        <v>9999</v>
      </c>
      <c r="HK301">
        <v>9999</v>
      </c>
      <c r="HL301">
        <v>174.1</v>
      </c>
      <c r="HM301">
        <v>1.86783</v>
      </c>
      <c r="HN301">
        <v>1.86685</v>
      </c>
      <c r="HO301">
        <v>1.8663</v>
      </c>
      <c r="HP301">
        <v>1.86618</v>
      </c>
      <c r="HQ301">
        <v>1.86804</v>
      </c>
      <c r="HR301">
        <v>1.8705</v>
      </c>
      <c r="HS301">
        <v>1.8692</v>
      </c>
      <c r="HT301">
        <v>1.87058</v>
      </c>
      <c r="HU301">
        <v>0</v>
      </c>
      <c r="HV301">
        <v>0</v>
      </c>
      <c r="HW301">
        <v>0</v>
      </c>
      <c r="HX301">
        <v>0</v>
      </c>
      <c r="HY301" t="s">
        <v>421</v>
      </c>
      <c r="HZ301" t="s">
        <v>422</v>
      </c>
      <c r="IA301" t="s">
        <v>423</v>
      </c>
      <c r="IB301" t="s">
        <v>423</v>
      </c>
      <c r="IC301" t="s">
        <v>423</v>
      </c>
      <c r="ID301" t="s">
        <v>423</v>
      </c>
      <c r="IE301">
        <v>0</v>
      </c>
      <c r="IF301">
        <v>100</v>
      </c>
      <c r="IG301">
        <v>100</v>
      </c>
      <c r="IH301">
        <v>-4.59</v>
      </c>
      <c r="II301">
        <v>-0.08069999999999999</v>
      </c>
      <c r="IJ301">
        <v>-1.577111384215205</v>
      </c>
      <c r="IK301">
        <v>-0.002609718516926934</v>
      </c>
      <c r="IL301">
        <v>7.477057286243006E-07</v>
      </c>
      <c r="IM301">
        <v>-2.446628426827821E-10</v>
      </c>
      <c r="IN301">
        <v>-0.2036813970316619</v>
      </c>
      <c r="IO301">
        <v>-0.007460779758470672</v>
      </c>
      <c r="IP301">
        <v>0.0009378809001863145</v>
      </c>
      <c r="IQ301">
        <v>-1.681860573090938E-05</v>
      </c>
      <c r="IR301">
        <v>18</v>
      </c>
      <c r="IS301">
        <v>2242</v>
      </c>
      <c r="IT301">
        <v>1</v>
      </c>
      <c r="IU301">
        <v>24</v>
      </c>
      <c r="IV301">
        <v>2604.4</v>
      </c>
      <c r="IW301">
        <v>2604.4</v>
      </c>
      <c r="IX301">
        <v>2.96021</v>
      </c>
      <c r="IY301">
        <v>2.19238</v>
      </c>
      <c r="IZ301">
        <v>1.39648</v>
      </c>
      <c r="JA301">
        <v>2.33643</v>
      </c>
      <c r="JB301">
        <v>1.49536</v>
      </c>
      <c r="JC301">
        <v>2.38892</v>
      </c>
      <c r="JD301">
        <v>38.1837</v>
      </c>
      <c r="JE301">
        <v>23.9824</v>
      </c>
      <c r="JF301">
        <v>18</v>
      </c>
      <c r="JG301">
        <v>499.693</v>
      </c>
      <c r="JH301">
        <v>440.086</v>
      </c>
      <c r="JI301">
        <v>25.0003</v>
      </c>
      <c r="JJ301">
        <v>26.59</v>
      </c>
      <c r="JK301">
        <v>30.0001</v>
      </c>
      <c r="JL301">
        <v>26.5417</v>
      </c>
      <c r="JM301">
        <v>26.4811</v>
      </c>
      <c r="JN301">
        <v>59.3419</v>
      </c>
      <c r="JO301">
        <v>25.8895</v>
      </c>
      <c r="JP301">
        <v>49.5647</v>
      </c>
      <c r="JQ301">
        <v>25</v>
      </c>
      <c r="JR301">
        <v>1557.13</v>
      </c>
      <c r="JS301">
        <v>17.8764</v>
      </c>
      <c r="JT301">
        <v>100.569</v>
      </c>
      <c r="JU301">
        <v>100.651</v>
      </c>
    </row>
    <row r="302" spans="1:281">
      <c r="A302">
        <v>286</v>
      </c>
      <c r="B302">
        <v>1659118831.5</v>
      </c>
      <c r="C302">
        <v>6473.400000095367</v>
      </c>
      <c r="D302" t="s">
        <v>997</v>
      </c>
      <c r="E302" t="s">
        <v>998</v>
      </c>
      <c r="F302">
        <v>5</v>
      </c>
      <c r="G302" t="s">
        <v>812</v>
      </c>
      <c r="H302" t="s">
        <v>416</v>
      </c>
      <c r="I302">
        <v>1659118823.732143</v>
      </c>
      <c r="J302">
        <f>(K302)/1000</f>
        <v>0</v>
      </c>
      <c r="K302">
        <f>IF(CZ302, AN302, AH302)</f>
        <v>0</v>
      </c>
      <c r="L302">
        <f>IF(CZ302, AI302, AG302)</f>
        <v>0</v>
      </c>
      <c r="M302">
        <f>DB302 - IF(AU302&gt;1, L302*CV302*100.0/(AW302*DP302), 0)</f>
        <v>0</v>
      </c>
      <c r="N302">
        <f>((T302-J302/2)*M302-L302)/(T302+J302/2)</f>
        <v>0</v>
      </c>
      <c r="O302">
        <f>N302*(DI302+DJ302)/1000.0</f>
        <v>0</v>
      </c>
      <c r="P302">
        <f>(DB302 - IF(AU302&gt;1, L302*CV302*100.0/(AW302*DP302), 0))*(DI302+DJ302)/1000.0</f>
        <v>0</v>
      </c>
      <c r="Q302">
        <f>2.0/((1/S302-1/R302)+SIGN(S302)*SQRT((1/S302-1/R302)*(1/S302-1/R302) + 4*CW302/((CW302+1)*(CW302+1))*(2*1/S302*1/R302-1/R302*1/R302)))</f>
        <v>0</v>
      </c>
      <c r="R302">
        <f>IF(LEFT(CX302,1)&lt;&gt;"0",IF(LEFT(CX302,1)="1",3.0,CY302),$D$5+$E$5*(DP302*DI302/($K$5*1000))+$F$5*(DP302*DI302/($K$5*1000))*MAX(MIN(CV302,$J$5),$I$5)*MAX(MIN(CV302,$J$5),$I$5)+$G$5*MAX(MIN(CV302,$J$5),$I$5)*(DP302*DI302/($K$5*1000))+$H$5*(DP302*DI302/($K$5*1000))*(DP302*DI302/($K$5*1000)))</f>
        <v>0</v>
      </c>
      <c r="S302">
        <f>J302*(1000-(1000*0.61365*exp(17.502*W302/(240.97+W302))/(DI302+DJ302)+DD302)/2)/(1000*0.61365*exp(17.502*W302/(240.97+W302))/(DI302+DJ302)-DD302)</f>
        <v>0</v>
      </c>
      <c r="T302">
        <f>1/((CW302+1)/(Q302/1.6)+1/(R302/1.37)) + CW302/((CW302+1)/(Q302/1.6) + CW302/(R302/1.37))</f>
        <v>0</v>
      </c>
      <c r="U302">
        <f>(CR302*CU302)</f>
        <v>0</v>
      </c>
      <c r="V302">
        <f>(DK302+(U302+2*0.95*5.67E-8*(((DK302+$B$7)+273)^4-(DK302+273)^4)-44100*J302)/(1.84*29.3*R302+8*0.95*5.67E-8*(DK302+273)^3))</f>
        <v>0</v>
      </c>
      <c r="W302">
        <f>($C$7*DL302+$D$7*DM302+$E$7*V302)</f>
        <v>0</v>
      </c>
      <c r="X302">
        <f>0.61365*exp(17.502*W302/(240.97+W302))</f>
        <v>0</v>
      </c>
      <c r="Y302">
        <f>(Z302/AA302*100)</f>
        <v>0</v>
      </c>
      <c r="Z302">
        <f>DD302*(DI302+DJ302)/1000</f>
        <v>0</v>
      </c>
      <c r="AA302">
        <f>0.61365*exp(17.502*DK302/(240.97+DK302))</f>
        <v>0</v>
      </c>
      <c r="AB302">
        <f>(X302-DD302*(DI302+DJ302)/1000)</f>
        <v>0</v>
      </c>
      <c r="AC302">
        <f>(-J302*44100)</f>
        <v>0</v>
      </c>
      <c r="AD302">
        <f>2*29.3*R302*0.92*(DK302-W302)</f>
        <v>0</v>
      </c>
      <c r="AE302">
        <f>2*0.95*5.67E-8*(((DK302+$B$7)+273)^4-(W302+273)^4)</f>
        <v>0</v>
      </c>
      <c r="AF302">
        <f>U302+AE302+AC302+AD302</f>
        <v>0</v>
      </c>
      <c r="AG302">
        <f>DH302*AU302*(DC302-DB302*(1000-AU302*DE302)/(1000-AU302*DD302))/(100*CV302)</f>
        <v>0</v>
      </c>
      <c r="AH302">
        <f>1000*DH302*AU302*(DD302-DE302)/(100*CV302*(1000-AU302*DD302))</f>
        <v>0</v>
      </c>
      <c r="AI302">
        <f>(AJ302 - AK302 - DI302*1E3/(8.314*(DK302+273.15)) * AM302/DH302 * AL302) * DH302/(100*CV302) * (1000 - DE302)/1000</f>
        <v>0</v>
      </c>
      <c r="AJ302">
        <v>1572.791563875733</v>
      </c>
      <c r="AK302">
        <v>1527.342848484848</v>
      </c>
      <c r="AL302">
        <v>3.441055228075542</v>
      </c>
      <c r="AM302">
        <v>65.05149679079638</v>
      </c>
      <c r="AN302">
        <f>(AP302 - AO302 + DI302*1E3/(8.314*(DK302+273.15)) * AR302/DH302 * AQ302) * DH302/(100*CV302) * 1000/(1000 - AP302)</f>
        <v>0</v>
      </c>
      <c r="AO302">
        <v>17.83027667100852</v>
      </c>
      <c r="AP302">
        <v>23.28545999999999</v>
      </c>
      <c r="AQ302">
        <v>0.0009293360735294839</v>
      </c>
      <c r="AR302">
        <v>88.7385490388201</v>
      </c>
      <c r="AS302">
        <v>9</v>
      </c>
      <c r="AT302">
        <v>2</v>
      </c>
      <c r="AU302">
        <f>IF(AS302*$H$13&gt;=AW302,1.0,(AW302/(AW302-AS302*$H$13)))</f>
        <v>0</v>
      </c>
      <c r="AV302">
        <f>(AU302-1)*100</f>
        <v>0</v>
      </c>
      <c r="AW302">
        <f>MAX(0,($B$13+$C$13*DP302)/(1+$D$13*DP302)*DI302/(DK302+273)*$E$13)</f>
        <v>0</v>
      </c>
      <c r="AX302" t="s">
        <v>417</v>
      </c>
      <c r="AY302" t="s">
        <v>417</v>
      </c>
      <c r="AZ302">
        <v>0</v>
      </c>
      <c r="BA302">
        <v>0</v>
      </c>
      <c r="BB302">
        <f>1-AZ302/BA302</f>
        <v>0</v>
      </c>
      <c r="BC302">
        <v>0</v>
      </c>
      <c r="BD302" t="s">
        <v>417</v>
      </c>
      <c r="BE302" t="s">
        <v>417</v>
      </c>
      <c r="BF302">
        <v>0</v>
      </c>
      <c r="BG302">
        <v>0</v>
      </c>
      <c r="BH302">
        <f>1-BF302/BG302</f>
        <v>0</v>
      </c>
      <c r="BI302">
        <v>0.5</v>
      </c>
      <c r="BJ302">
        <f>CS302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417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f>$B$11*DQ302+$C$11*DR302+$F$11*EC302*(1-EF302)</f>
        <v>0</v>
      </c>
      <c r="CS302">
        <f>CR302*CT302</f>
        <v>0</v>
      </c>
      <c r="CT302">
        <f>($B$11*$D$9+$C$11*$D$9+$F$11*((EP302+EH302)/MAX(EP302+EH302+EQ302, 0.1)*$I$9+EQ302/MAX(EP302+EH302+EQ302, 0.1)*$J$9))/($B$11+$C$11+$F$11)</f>
        <v>0</v>
      </c>
      <c r="CU302">
        <f>($B$11*$K$9+$C$11*$K$9+$F$11*((EP302+EH302)/MAX(EP302+EH302+EQ302, 0.1)*$P$9+EQ302/MAX(EP302+EH302+EQ302, 0.1)*$Q$9))/($B$11+$C$11+$F$11)</f>
        <v>0</v>
      </c>
      <c r="CV302">
        <v>6</v>
      </c>
      <c r="CW302">
        <v>0.5</v>
      </c>
      <c r="CX302" t="s">
        <v>418</v>
      </c>
      <c r="CY302">
        <v>2</v>
      </c>
      <c r="CZ302" t="b">
        <v>1</v>
      </c>
      <c r="DA302">
        <v>1659118823.732143</v>
      </c>
      <c r="DB302">
        <v>1467.447857142857</v>
      </c>
      <c r="DC302">
        <v>1528.411071428571</v>
      </c>
      <c r="DD302">
        <v>23.25419642857143</v>
      </c>
      <c r="DE302">
        <v>17.76267142857143</v>
      </c>
      <c r="DF302">
        <v>1472.027142857143</v>
      </c>
      <c r="DG302">
        <v>23.33496785714286</v>
      </c>
      <c r="DH302">
        <v>500.0664999999999</v>
      </c>
      <c r="DI302">
        <v>90.68000714285714</v>
      </c>
      <c r="DJ302">
        <v>0.09999145357142857</v>
      </c>
      <c r="DK302">
        <v>27.23833928571429</v>
      </c>
      <c r="DL302">
        <v>27.2589</v>
      </c>
      <c r="DM302">
        <v>999.9000000000002</v>
      </c>
      <c r="DN302">
        <v>0</v>
      </c>
      <c r="DO302">
        <v>0</v>
      </c>
      <c r="DP302">
        <v>9998.70642857143</v>
      </c>
      <c r="DQ302">
        <v>0</v>
      </c>
      <c r="DR302">
        <v>8.409853928571428</v>
      </c>
      <c r="DS302">
        <v>-60.96264642857142</v>
      </c>
      <c r="DT302">
        <v>1502.385357142857</v>
      </c>
      <c r="DU302">
        <v>1556.051785714286</v>
      </c>
      <c r="DV302">
        <v>5.491519285714285</v>
      </c>
      <c r="DW302">
        <v>1528.411071428571</v>
      </c>
      <c r="DX302">
        <v>17.76267142857143</v>
      </c>
      <c r="DY302">
        <v>2.108690357142858</v>
      </c>
      <c r="DZ302">
        <v>1.610718571428572</v>
      </c>
      <c r="EA302">
        <v>18.28497857142857</v>
      </c>
      <c r="EB302">
        <v>14.06167142857143</v>
      </c>
      <c r="EC302">
        <v>1999.9975</v>
      </c>
      <c r="ED302">
        <v>0.9800060714285713</v>
      </c>
      <c r="EE302">
        <v>0.01999362857142857</v>
      </c>
      <c r="EF302">
        <v>0</v>
      </c>
      <c r="EG302">
        <v>692.4353928571428</v>
      </c>
      <c r="EH302">
        <v>5.00097</v>
      </c>
      <c r="EI302">
        <v>13864.84642857143</v>
      </c>
      <c r="EJ302">
        <v>16707.61785714285</v>
      </c>
      <c r="EK302">
        <v>38.78321428571428</v>
      </c>
      <c r="EL302">
        <v>39.29871428571428</v>
      </c>
      <c r="EM302">
        <v>38.687</v>
      </c>
      <c r="EN302">
        <v>39.062</v>
      </c>
      <c r="EO302">
        <v>39.375</v>
      </c>
      <c r="EP302">
        <v>1955.1075</v>
      </c>
      <c r="EQ302">
        <v>39.89000000000001</v>
      </c>
      <c r="ER302">
        <v>0</v>
      </c>
      <c r="ES302">
        <v>1659118831.4</v>
      </c>
      <c r="ET302">
        <v>0</v>
      </c>
      <c r="EU302">
        <v>692.45752</v>
      </c>
      <c r="EV302">
        <v>-1.672461538896725</v>
      </c>
      <c r="EW302">
        <v>-22.09230770849836</v>
      </c>
      <c r="EX302">
        <v>13864.596</v>
      </c>
      <c r="EY302">
        <v>15</v>
      </c>
      <c r="EZ302">
        <v>0</v>
      </c>
      <c r="FA302" t="s">
        <v>419</v>
      </c>
      <c r="FB302">
        <v>1658962562</v>
      </c>
      <c r="FC302">
        <v>1658962559</v>
      </c>
      <c r="FD302">
        <v>0</v>
      </c>
      <c r="FE302">
        <v>0.025</v>
      </c>
      <c r="FF302">
        <v>-0.013</v>
      </c>
      <c r="FG302">
        <v>-1.97</v>
      </c>
      <c r="FH302">
        <v>-0.111</v>
      </c>
      <c r="FI302">
        <v>420</v>
      </c>
      <c r="FJ302">
        <v>18</v>
      </c>
      <c r="FK302">
        <v>0.6899999999999999</v>
      </c>
      <c r="FL302">
        <v>0.5</v>
      </c>
      <c r="FM302">
        <v>-60.938545</v>
      </c>
      <c r="FN302">
        <v>-0.1703549718573401</v>
      </c>
      <c r="FO302">
        <v>0.0642902245679698</v>
      </c>
      <c r="FP302">
        <v>1</v>
      </c>
      <c r="FQ302">
        <v>692.4849705882353</v>
      </c>
      <c r="FR302">
        <v>-0.7704354525334604</v>
      </c>
      <c r="FS302">
        <v>0.2657792632656005</v>
      </c>
      <c r="FT302">
        <v>1</v>
      </c>
      <c r="FU302">
        <v>5.508566500000001</v>
      </c>
      <c r="FV302">
        <v>-0.3977513696060195</v>
      </c>
      <c r="FW302">
        <v>0.04012908973238733</v>
      </c>
      <c r="FX302">
        <v>0</v>
      </c>
      <c r="FY302">
        <v>2</v>
      </c>
      <c r="FZ302">
        <v>3</v>
      </c>
      <c r="GA302" t="s">
        <v>431</v>
      </c>
      <c r="GB302">
        <v>2.98313</v>
      </c>
      <c r="GC302">
        <v>2.7158</v>
      </c>
      <c r="GD302">
        <v>0.222729</v>
      </c>
      <c r="GE302">
        <v>0.22553</v>
      </c>
      <c r="GF302">
        <v>0.105511</v>
      </c>
      <c r="GG302">
        <v>0.08576979999999999</v>
      </c>
      <c r="GH302">
        <v>24599.1</v>
      </c>
      <c r="GI302">
        <v>24629.8</v>
      </c>
      <c r="GJ302">
        <v>29412.7</v>
      </c>
      <c r="GK302">
        <v>29409.9</v>
      </c>
      <c r="GL302">
        <v>34843.8</v>
      </c>
      <c r="GM302">
        <v>35747.7</v>
      </c>
      <c r="GN302">
        <v>41420.9</v>
      </c>
      <c r="GO302">
        <v>41907.9</v>
      </c>
      <c r="GP302">
        <v>1.92685</v>
      </c>
      <c r="GQ302">
        <v>1.90247</v>
      </c>
      <c r="GR302">
        <v>0.116117</v>
      </c>
      <c r="GS302">
        <v>0</v>
      </c>
      <c r="GT302">
        <v>25.3633</v>
      </c>
      <c r="GU302">
        <v>999.9</v>
      </c>
      <c r="GV302">
        <v>46.6</v>
      </c>
      <c r="GW302">
        <v>31.6</v>
      </c>
      <c r="GX302">
        <v>23.9868</v>
      </c>
      <c r="GY302">
        <v>63.6794</v>
      </c>
      <c r="GZ302">
        <v>34.0144</v>
      </c>
      <c r="HA302">
        <v>1</v>
      </c>
      <c r="HB302">
        <v>-0.0581301</v>
      </c>
      <c r="HC302">
        <v>0.43009</v>
      </c>
      <c r="HD302">
        <v>20.3299</v>
      </c>
      <c r="HE302">
        <v>5.21789</v>
      </c>
      <c r="HF302">
        <v>12.0099</v>
      </c>
      <c r="HG302">
        <v>4.9893</v>
      </c>
      <c r="HH302">
        <v>3.28865</v>
      </c>
      <c r="HI302">
        <v>9999</v>
      </c>
      <c r="HJ302">
        <v>9999</v>
      </c>
      <c r="HK302">
        <v>9999</v>
      </c>
      <c r="HL302">
        <v>174.1</v>
      </c>
      <c r="HM302">
        <v>1.86783</v>
      </c>
      <c r="HN302">
        <v>1.86684</v>
      </c>
      <c r="HO302">
        <v>1.8663</v>
      </c>
      <c r="HP302">
        <v>1.86616</v>
      </c>
      <c r="HQ302">
        <v>1.86809</v>
      </c>
      <c r="HR302">
        <v>1.8705</v>
      </c>
      <c r="HS302">
        <v>1.8692</v>
      </c>
      <c r="HT302">
        <v>1.87057</v>
      </c>
      <c r="HU302">
        <v>0</v>
      </c>
      <c r="HV302">
        <v>0</v>
      </c>
      <c r="HW302">
        <v>0</v>
      </c>
      <c r="HX302">
        <v>0</v>
      </c>
      <c r="HY302" t="s">
        <v>421</v>
      </c>
      <c r="HZ302" t="s">
        <v>422</v>
      </c>
      <c r="IA302" t="s">
        <v>423</v>
      </c>
      <c r="IB302" t="s">
        <v>423</v>
      </c>
      <c r="IC302" t="s">
        <v>423</v>
      </c>
      <c r="ID302" t="s">
        <v>423</v>
      </c>
      <c r="IE302">
        <v>0</v>
      </c>
      <c r="IF302">
        <v>100</v>
      </c>
      <c r="IG302">
        <v>100</v>
      </c>
      <c r="IH302">
        <v>-4.63</v>
      </c>
      <c r="II302">
        <v>-0.0805</v>
      </c>
      <c r="IJ302">
        <v>-1.577111384215205</v>
      </c>
      <c r="IK302">
        <v>-0.002609718516926934</v>
      </c>
      <c r="IL302">
        <v>7.477057286243006E-07</v>
      </c>
      <c r="IM302">
        <v>-2.446628426827821E-10</v>
      </c>
      <c r="IN302">
        <v>-0.2036813970316619</v>
      </c>
      <c r="IO302">
        <v>-0.007460779758470672</v>
      </c>
      <c r="IP302">
        <v>0.0009378809001863145</v>
      </c>
      <c r="IQ302">
        <v>-1.681860573090938E-05</v>
      </c>
      <c r="IR302">
        <v>18</v>
      </c>
      <c r="IS302">
        <v>2242</v>
      </c>
      <c r="IT302">
        <v>1</v>
      </c>
      <c r="IU302">
        <v>24</v>
      </c>
      <c r="IV302">
        <v>2604.5</v>
      </c>
      <c r="IW302">
        <v>2604.5</v>
      </c>
      <c r="IX302">
        <v>2.9895</v>
      </c>
      <c r="IY302">
        <v>2.20215</v>
      </c>
      <c r="IZ302">
        <v>1.39648</v>
      </c>
      <c r="JA302">
        <v>2.33643</v>
      </c>
      <c r="JB302">
        <v>1.49536</v>
      </c>
      <c r="JC302">
        <v>2.31934</v>
      </c>
      <c r="JD302">
        <v>38.1837</v>
      </c>
      <c r="JE302">
        <v>23.9737</v>
      </c>
      <c r="JF302">
        <v>18</v>
      </c>
      <c r="JG302">
        <v>499.681</v>
      </c>
      <c r="JH302">
        <v>440.224</v>
      </c>
      <c r="JI302">
        <v>25.0005</v>
      </c>
      <c r="JJ302">
        <v>26.5925</v>
      </c>
      <c r="JK302">
        <v>30.0002</v>
      </c>
      <c r="JL302">
        <v>26.5439</v>
      </c>
      <c r="JM302">
        <v>26.4833</v>
      </c>
      <c r="JN302">
        <v>59.8445</v>
      </c>
      <c r="JO302">
        <v>25.6174</v>
      </c>
      <c r="JP302">
        <v>49.5647</v>
      </c>
      <c r="JQ302">
        <v>25</v>
      </c>
      <c r="JR302">
        <v>1570.49</v>
      </c>
      <c r="JS302">
        <v>17.9213</v>
      </c>
      <c r="JT302">
        <v>100.569</v>
      </c>
      <c r="JU302">
        <v>100.65</v>
      </c>
    </row>
    <row r="303" spans="1:281">
      <c r="A303">
        <v>287</v>
      </c>
      <c r="B303">
        <v>1659118836</v>
      </c>
      <c r="C303">
        <v>6477.900000095367</v>
      </c>
      <c r="D303" t="s">
        <v>999</v>
      </c>
      <c r="E303" t="s">
        <v>1000</v>
      </c>
      <c r="F303">
        <v>5</v>
      </c>
      <c r="G303" t="s">
        <v>812</v>
      </c>
      <c r="H303" t="s">
        <v>416</v>
      </c>
      <c r="I303">
        <v>1659118828.178571</v>
      </c>
      <c r="J303">
        <f>(K303)/1000</f>
        <v>0</v>
      </c>
      <c r="K303">
        <f>IF(CZ303, AN303, AH303)</f>
        <v>0</v>
      </c>
      <c r="L303">
        <f>IF(CZ303, AI303, AG303)</f>
        <v>0</v>
      </c>
      <c r="M303">
        <f>DB303 - IF(AU303&gt;1, L303*CV303*100.0/(AW303*DP303), 0)</f>
        <v>0</v>
      </c>
      <c r="N303">
        <f>((T303-J303/2)*M303-L303)/(T303+J303/2)</f>
        <v>0</v>
      </c>
      <c r="O303">
        <f>N303*(DI303+DJ303)/1000.0</f>
        <v>0</v>
      </c>
      <c r="P303">
        <f>(DB303 - IF(AU303&gt;1, L303*CV303*100.0/(AW303*DP303), 0))*(DI303+DJ303)/1000.0</f>
        <v>0</v>
      </c>
      <c r="Q303">
        <f>2.0/((1/S303-1/R303)+SIGN(S303)*SQRT((1/S303-1/R303)*(1/S303-1/R303) + 4*CW303/((CW303+1)*(CW303+1))*(2*1/S303*1/R303-1/R303*1/R303)))</f>
        <v>0</v>
      </c>
      <c r="R303">
        <f>IF(LEFT(CX303,1)&lt;&gt;"0",IF(LEFT(CX303,1)="1",3.0,CY303),$D$5+$E$5*(DP303*DI303/($K$5*1000))+$F$5*(DP303*DI303/($K$5*1000))*MAX(MIN(CV303,$J$5),$I$5)*MAX(MIN(CV303,$J$5),$I$5)+$G$5*MAX(MIN(CV303,$J$5),$I$5)*(DP303*DI303/($K$5*1000))+$H$5*(DP303*DI303/($K$5*1000))*(DP303*DI303/($K$5*1000)))</f>
        <v>0</v>
      </c>
      <c r="S303">
        <f>J303*(1000-(1000*0.61365*exp(17.502*W303/(240.97+W303))/(DI303+DJ303)+DD303)/2)/(1000*0.61365*exp(17.502*W303/(240.97+W303))/(DI303+DJ303)-DD303)</f>
        <v>0</v>
      </c>
      <c r="T303">
        <f>1/((CW303+1)/(Q303/1.6)+1/(R303/1.37)) + CW303/((CW303+1)/(Q303/1.6) + CW303/(R303/1.37))</f>
        <v>0</v>
      </c>
      <c r="U303">
        <f>(CR303*CU303)</f>
        <v>0</v>
      </c>
      <c r="V303">
        <f>(DK303+(U303+2*0.95*5.67E-8*(((DK303+$B$7)+273)^4-(DK303+273)^4)-44100*J303)/(1.84*29.3*R303+8*0.95*5.67E-8*(DK303+273)^3))</f>
        <v>0</v>
      </c>
      <c r="W303">
        <f>($C$7*DL303+$D$7*DM303+$E$7*V303)</f>
        <v>0</v>
      </c>
      <c r="X303">
        <f>0.61365*exp(17.502*W303/(240.97+W303))</f>
        <v>0</v>
      </c>
      <c r="Y303">
        <f>(Z303/AA303*100)</f>
        <v>0</v>
      </c>
      <c r="Z303">
        <f>DD303*(DI303+DJ303)/1000</f>
        <v>0</v>
      </c>
      <c r="AA303">
        <f>0.61365*exp(17.502*DK303/(240.97+DK303))</f>
        <v>0</v>
      </c>
      <c r="AB303">
        <f>(X303-DD303*(DI303+DJ303)/1000)</f>
        <v>0</v>
      </c>
      <c r="AC303">
        <f>(-J303*44100)</f>
        <v>0</v>
      </c>
      <c r="AD303">
        <f>2*29.3*R303*0.92*(DK303-W303)</f>
        <v>0</v>
      </c>
      <c r="AE303">
        <f>2*0.95*5.67E-8*(((DK303+$B$7)+273)^4-(W303+273)^4)</f>
        <v>0</v>
      </c>
      <c r="AF303">
        <f>U303+AE303+AC303+AD303</f>
        <v>0</v>
      </c>
      <c r="AG303">
        <f>DH303*AU303*(DC303-DB303*(1000-AU303*DE303)/(1000-AU303*DD303))/(100*CV303)</f>
        <v>0</v>
      </c>
      <c r="AH303">
        <f>1000*DH303*AU303*(DD303-DE303)/(100*CV303*(1000-AU303*DD303))</f>
        <v>0</v>
      </c>
      <c r="AI303">
        <f>(AJ303 - AK303 - DI303*1E3/(8.314*(DK303+273.15)) * AM303/DH303 * AL303) * DH303/(100*CV303) * (1000 - DE303)/1000</f>
        <v>0</v>
      </c>
      <c r="AJ303">
        <v>1588.227619372218</v>
      </c>
      <c r="AK303">
        <v>1542.725090909091</v>
      </c>
      <c r="AL303">
        <v>3.419678844147656</v>
      </c>
      <c r="AM303">
        <v>65.05149679079638</v>
      </c>
      <c r="AN303">
        <f>(AP303 - AO303 + DI303*1E3/(8.314*(DK303+273.15)) * AR303/DH303 * AQ303) * DH303/(100*CV303) * 1000/(1000 - AP303)</f>
        <v>0</v>
      </c>
      <c r="AO303">
        <v>17.81564537867788</v>
      </c>
      <c r="AP303">
        <v>23.28069757575757</v>
      </c>
      <c r="AQ303">
        <v>3.194185173048594E-05</v>
      </c>
      <c r="AR303">
        <v>88.7385490388201</v>
      </c>
      <c r="AS303">
        <v>9</v>
      </c>
      <c r="AT303">
        <v>2</v>
      </c>
      <c r="AU303">
        <f>IF(AS303*$H$13&gt;=AW303,1.0,(AW303/(AW303-AS303*$H$13)))</f>
        <v>0</v>
      </c>
      <c r="AV303">
        <f>(AU303-1)*100</f>
        <v>0</v>
      </c>
      <c r="AW303">
        <f>MAX(0,($B$13+$C$13*DP303)/(1+$D$13*DP303)*DI303/(DK303+273)*$E$13)</f>
        <v>0</v>
      </c>
      <c r="AX303" t="s">
        <v>417</v>
      </c>
      <c r="AY303" t="s">
        <v>417</v>
      </c>
      <c r="AZ303">
        <v>0</v>
      </c>
      <c r="BA303">
        <v>0</v>
      </c>
      <c r="BB303">
        <f>1-AZ303/BA303</f>
        <v>0</v>
      </c>
      <c r="BC303">
        <v>0</v>
      </c>
      <c r="BD303" t="s">
        <v>417</v>
      </c>
      <c r="BE303" t="s">
        <v>417</v>
      </c>
      <c r="BF303">
        <v>0</v>
      </c>
      <c r="BG303">
        <v>0</v>
      </c>
      <c r="BH303">
        <f>1-BF303/BG303</f>
        <v>0</v>
      </c>
      <c r="BI303">
        <v>0.5</v>
      </c>
      <c r="BJ303">
        <f>CS303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417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f>$B$11*DQ303+$C$11*DR303+$F$11*EC303*(1-EF303)</f>
        <v>0</v>
      </c>
      <c r="CS303">
        <f>CR303*CT303</f>
        <v>0</v>
      </c>
      <c r="CT303">
        <f>($B$11*$D$9+$C$11*$D$9+$F$11*((EP303+EH303)/MAX(EP303+EH303+EQ303, 0.1)*$I$9+EQ303/MAX(EP303+EH303+EQ303, 0.1)*$J$9))/($B$11+$C$11+$F$11)</f>
        <v>0</v>
      </c>
      <c r="CU303">
        <f>($B$11*$K$9+$C$11*$K$9+$F$11*((EP303+EH303)/MAX(EP303+EH303+EQ303, 0.1)*$P$9+EQ303/MAX(EP303+EH303+EQ303, 0.1)*$Q$9))/($B$11+$C$11+$F$11)</f>
        <v>0</v>
      </c>
      <c r="CV303">
        <v>6</v>
      </c>
      <c r="CW303">
        <v>0.5</v>
      </c>
      <c r="CX303" t="s">
        <v>418</v>
      </c>
      <c r="CY303">
        <v>2</v>
      </c>
      <c r="CZ303" t="b">
        <v>1</v>
      </c>
      <c r="DA303">
        <v>1659118828.178571</v>
      </c>
      <c r="DB303">
        <v>1482.3225</v>
      </c>
      <c r="DC303">
        <v>1543.312857142857</v>
      </c>
      <c r="DD303">
        <v>23.27012857142858</v>
      </c>
      <c r="DE303">
        <v>17.79647857142857</v>
      </c>
      <c r="DF303">
        <v>1486.931071428571</v>
      </c>
      <c r="DG303">
        <v>23.35076428571428</v>
      </c>
      <c r="DH303">
        <v>500.0545</v>
      </c>
      <c r="DI303">
        <v>90.6811</v>
      </c>
      <c r="DJ303">
        <v>0.09994298214285714</v>
      </c>
      <c r="DK303">
        <v>27.239125</v>
      </c>
      <c r="DL303">
        <v>27.26396428571428</v>
      </c>
      <c r="DM303">
        <v>999.9000000000002</v>
      </c>
      <c r="DN303">
        <v>0</v>
      </c>
      <c r="DO303">
        <v>0</v>
      </c>
      <c r="DP303">
        <v>10007.49678571429</v>
      </c>
      <c r="DQ303">
        <v>0</v>
      </c>
      <c r="DR303">
        <v>8.410204999999999</v>
      </c>
      <c r="DS303">
        <v>-60.98961071428572</v>
      </c>
      <c r="DT303">
        <v>1517.638214285714</v>
      </c>
      <c r="DU303">
        <v>1571.276071428571</v>
      </c>
      <c r="DV303">
        <v>5.473640714285715</v>
      </c>
      <c r="DW303">
        <v>1543.312857142857</v>
      </c>
      <c r="DX303">
        <v>17.79647857142857</v>
      </c>
      <c r="DY303">
        <v>2.110160357142857</v>
      </c>
      <c r="DZ303">
        <v>1.613802857142857</v>
      </c>
      <c r="EA303">
        <v>18.29608571428571</v>
      </c>
      <c r="EB303">
        <v>14.09121785714286</v>
      </c>
      <c r="EC303">
        <v>1999.995357142858</v>
      </c>
      <c r="ED303">
        <v>0.9800043571428573</v>
      </c>
      <c r="EE303">
        <v>0.019995375</v>
      </c>
      <c r="EF303">
        <v>0</v>
      </c>
      <c r="EG303">
        <v>692.2672142857142</v>
      </c>
      <c r="EH303">
        <v>5.00097</v>
      </c>
      <c r="EI303">
        <v>13863</v>
      </c>
      <c r="EJ303">
        <v>16707.57857142857</v>
      </c>
      <c r="EK303">
        <v>38.79207142857143</v>
      </c>
      <c r="EL303">
        <v>39.30092857142857</v>
      </c>
      <c r="EM303">
        <v>38.687</v>
      </c>
      <c r="EN303">
        <v>39.062</v>
      </c>
      <c r="EO303">
        <v>39.375</v>
      </c>
      <c r="EP303">
        <v>1955.102142857143</v>
      </c>
      <c r="EQ303">
        <v>39.89321428571429</v>
      </c>
      <c r="ER303">
        <v>0</v>
      </c>
      <c r="ES303">
        <v>1659118836.2</v>
      </c>
      <c r="ET303">
        <v>0</v>
      </c>
      <c r="EU303">
        <v>692.29372</v>
      </c>
      <c r="EV303">
        <v>-1.806076915173366</v>
      </c>
      <c r="EW303">
        <v>-22.53076918304708</v>
      </c>
      <c r="EX303">
        <v>13862.72</v>
      </c>
      <c r="EY303">
        <v>15</v>
      </c>
      <c r="EZ303">
        <v>0</v>
      </c>
      <c r="FA303" t="s">
        <v>419</v>
      </c>
      <c r="FB303">
        <v>1658962562</v>
      </c>
      <c r="FC303">
        <v>1658962559</v>
      </c>
      <c r="FD303">
        <v>0</v>
      </c>
      <c r="FE303">
        <v>0.025</v>
      </c>
      <c r="FF303">
        <v>-0.013</v>
      </c>
      <c r="FG303">
        <v>-1.97</v>
      </c>
      <c r="FH303">
        <v>-0.111</v>
      </c>
      <c r="FI303">
        <v>420</v>
      </c>
      <c r="FJ303">
        <v>18</v>
      </c>
      <c r="FK303">
        <v>0.6899999999999999</v>
      </c>
      <c r="FL303">
        <v>0.5</v>
      </c>
      <c r="FM303">
        <v>-60.9931125</v>
      </c>
      <c r="FN303">
        <v>-0.4697819887429107</v>
      </c>
      <c r="FO303">
        <v>0.08863290920278989</v>
      </c>
      <c r="FP303">
        <v>1</v>
      </c>
      <c r="FQ303">
        <v>692.4019411764705</v>
      </c>
      <c r="FR303">
        <v>-2.097631780498197</v>
      </c>
      <c r="FS303">
        <v>0.3307252228215684</v>
      </c>
      <c r="FT303">
        <v>0</v>
      </c>
      <c r="FU303">
        <v>5.486663500000001</v>
      </c>
      <c r="FV303">
        <v>-0.2910290431519754</v>
      </c>
      <c r="FW303">
        <v>0.03286680578866764</v>
      </c>
      <c r="FX303">
        <v>0</v>
      </c>
      <c r="FY303">
        <v>1</v>
      </c>
      <c r="FZ303">
        <v>3</v>
      </c>
      <c r="GA303" t="s">
        <v>426</v>
      </c>
      <c r="GB303">
        <v>2.98325</v>
      </c>
      <c r="GC303">
        <v>2.71573</v>
      </c>
      <c r="GD303">
        <v>0.224083</v>
      </c>
      <c r="GE303">
        <v>0.226843</v>
      </c>
      <c r="GF303">
        <v>0.105491</v>
      </c>
      <c r="GG303">
        <v>0.0858276</v>
      </c>
      <c r="GH303">
        <v>24555.8</v>
      </c>
      <c r="GI303">
        <v>24588.5</v>
      </c>
      <c r="GJ303">
        <v>29412.1</v>
      </c>
      <c r="GK303">
        <v>29410.5</v>
      </c>
      <c r="GL303">
        <v>34843.8</v>
      </c>
      <c r="GM303">
        <v>35746.1</v>
      </c>
      <c r="GN303">
        <v>41420</v>
      </c>
      <c r="GO303">
        <v>41908.6</v>
      </c>
      <c r="GP303">
        <v>1.92687</v>
      </c>
      <c r="GQ303">
        <v>1.9024</v>
      </c>
      <c r="GR303">
        <v>0.116587</v>
      </c>
      <c r="GS303">
        <v>0</v>
      </c>
      <c r="GT303">
        <v>25.3652</v>
      </c>
      <c r="GU303">
        <v>999.9</v>
      </c>
      <c r="GV303">
        <v>46.6</v>
      </c>
      <c r="GW303">
        <v>31.6</v>
      </c>
      <c r="GX303">
        <v>23.986</v>
      </c>
      <c r="GY303">
        <v>63.4794</v>
      </c>
      <c r="GZ303">
        <v>33.6098</v>
      </c>
      <c r="HA303">
        <v>1</v>
      </c>
      <c r="HB303">
        <v>-0.0581479</v>
      </c>
      <c r="HC303">
        <v>0.432279</v>
      </c>
      <c r="HD303">
        <v>20.3296</v>
      </c>
      <c r="HE303">
        <v>5.21714</v>
      </c>
      <c r="HF303">
        <v>12.0099</v>
      </c>
      <c r="HG303">
        <v>4.98935</v>
      </c>
      <c r="HH303">
        <v>3.28855</v>
      </c>
      <c r="HI303">
        <v>9999</v>
      </c>
      <c r="HJ303">
        <v>9999</v>
      </c>
      <c r="HK303">
        <v>9999</v>
      </c>
      <c r="HL303">
        <v>174.1</v>
      </c>
      <c r="HM303">
        <v>1.86783</v>
      </c>
      <c r="HN303">
        <v>1.86683</v>
      </c>
      <c r="HO303">
        <v>1.8663</v>
      </c>
      <c r="HP303">
        <v>1.86617</v>
      </c>
      <c r="HQ303">
        <v>1.86809</v>
      </c>
      <c r="HR303">
        <v>1.8705</v>
      </c>
      <c r="HS303">
        <v>1.8692</v>
      </c>
      <c r="HT303">
        <v>1.87059</v>
      </c>
      <c r="HU303">
        <v>0</v>
      </c>
      <c r="HV303">
        <v>0</v>
      </c>
      <c r="HW303">
        <v>0</v>
      </c>
      <c r="HX303">
        <v>0</v>
      </c>
      <c r="HY303" t="s">
        <v>421</v>
      </c>
      <c r="HZ303" t="s">
        <v>422</v>
      </c>
      <c r="IA303" t="s">
        <v>423</v>
      </c>
      <c r="IB303" t="s">
        <v>423</v>
      </c>
      <c r="IC303" t="s">
        <v>423</v>
      </c>
      <c r="ID303" t="s">
        <v>423</v>
      </c>
      <c r="IE303">
        <v>0</v>
      </c>
      <c r="IF303">
        <v>100</v>
      </c>
      <c r="IG303">
        <v>100</v>
      </c>
      <c r="IH303">
        <v>-4.66</v>
      </c>
      <c r="II303">
        <v>-0.0805</v>
      </c>
      <c r="IJ303">
        <v>-1.577111384215205</v>
      </c>
      <c r="IK303">
        <v>-0.002609718516926934</v>
      </c>
      <c r="IL303">
        <v>7.477057286243006E-07</v>
      </c>
      <c r="IM303">
        <v>-2.446628426827821E-10</v>
      </c>
      <c r="IN303">
        <v>-0.2036813970316619</v>
      </c>
      <c r="IO303">
        <v>-0.007460779758470672</v>
      </c>
      <c r="IP303">
        <v>0.0009378809001863145</v>
      </c>
      <c r="IQ303">
        <v>-1.681860573090938E-05</v>
      </c>
      <c r="IR303">
        <v>18</v>
      </c>
      <c r="IS303">
        <v>2242</v>
      </c>
      <c r="IT303">
        <v>1</v>
      </c>
      <c r="IU303">
        <v>24</v>
      </c>
      <c r="IV303">
        <v>2604.6</v>
      </c>
      <c r="IW303">
        <v>2604.6</v>
      </c>
      <c r="IX303">
        <v>3.01147</v>
      </c>
      <c r="IY303">
        <v>2.20215</v>
      </c>
      <c r="IZ303">
        <v>1.39648</v>
      </c>
      <c r="JA303">
        <v>2.33521</v>
      </c>
      <c r="JB303">
        <v>1.49536</v>
      </c>
      <c r="JC303">
        <v>2.37183</v>
      </c>
      <c r="JD303">
        <v>38.1837</v>
      </c>
      <c r="JE303">
        <v>23.9824</v>
      </c>
      <c r="JF303">
        <v>18</v>
      </c>
      <c r="JG303">
        <v>499.715</v>
      </c>
      <c r="JH303">
        <v>440.186</v>
      </c>
      <c r="JI303">
        <v>25.0005</v>
      </c>
      <c r="JJ303">
        <v>26.5945</v>
      </c>
      <c r="JK303">
        <v>30.0002</v>
      </c>
      <c r="JL303">
        <v>26.5461</v>
      </c>
      <c r="JM303">
        <v>26.4843</v>
      </c>
      <c r="JN303">
        <v>60.3518</v>
      </c>
      <c r="JO303">
        <v>25.3432</v>
      </c>
      <c r="JP303">
        <v>49.5647</v>
      </c>
      <c r="JQ303">
        <v>25</v>
      </c>
      <c r="JR303">
        <v>1590.52</v>
      </c>
      <c r="JS303">
        <v>17.9768</v>
      </c>
      <c r="JT303">
        <v>100.567</v>
      </c>
      <c r="JU303">
        <v>100.652</v>
      </c>
    </row>
    <row r="304" spans="1:281">
      <c r="A304">
        <v>288</v>
      </c>
      <c r="B304">
        <v>1659118841.5</v>
      </c>
      <c r="C304">
        <v>6483.400000095367</v>
      </c>
      <c r="D304" t="s">
        <v>1001</v>
      </c>
      <c r="E304" t="s">
        <v>1002</v>
      </c>
      <c r="F304">
        <v>5</v>
      </c>
      <c r="G304" t="s">
        <v>812</v>
      </c>
      <c r="H304" t="s">
        <v>416</v>
      </c>
      <c r="I304">
        <v>1659118833.75</v>
      </c>
      <c r="J304">
        <f>(K304)/1000</f>
        <v>0</v>
      </c>
      <c r="K304">
        <f>IF(CZ304, AN304, AH304)</f>
        <v>0</v>
      </c>
      <c r="L304">
        <f>IF(CZ304, AI304, AG304)</f>
        <v>0</v>
      </c>
      <c r="M304">
        <f>DB304 - IF(AU304&gt;1, L304*CV304*100.0/(AW304*DP304), 0)</f>
        <v>0</v>
      </c>
      <c r="N304">
        <f>((T304-J304/2)*M304-L304)/(T304+J304/2)</f>
        <v>0</v>
      </c>
      <c r="O304">
        <f>N304*(DI304+DJ304)/1000.0</f>
        <v>0</v>
      </c>
      <c r="P304">
        <f>(DB304 - IF(AU304&gt;1, L304*CV304*100.0/(AW304*DP304), 0))*(DI304+DJ304)/1000.0</f>
        <v>0</v>
      </c>
      <c r="Q304">
        <f>2.0/((1/S304-1/R304)+SIGN(S304)*SQRT((1/S304-1/R304)*(1/S304-1/R304) + 4*CW304/((CW304+1)*(CW304+1))*(2*1/S304*1/R304-1/R304*1/R304)))</f>
        <v>0</v>
      </c>
      <c r="R304">
        <f>IF(LEFT(CX304,1)&lt;&gt;"0",IF(LEFT(CX304,1)="1",3.0,CY304),$D$5+$E$5*(DP304*DI304/($K$5*1000))+$F$5*(DP304*DI304/($K$5*1000))*MAX(MIN(CV304,$J$5),$I$5)*MAX(MIN(CV304,$J$5),$I$5)+$G$5*MAX(MIN(CV304,$J$5),$I$5)*(DP304*DI304/($K$5*1000))+$H$5*(DP304*DI304/($K$5*1000))*(DP304*DI304/($K$5*1000)))</f>
        <v>0</v>
      </c>
      <c r="S304">
        <f>J304*(1000-(1000*0.61365*exp(17.502*W304/(240.97+W304))/(DI304+DJ304)+DD304)/2)/(1000*0.61365*exp(17.502*W304/(240.97+W304))/(DI304+DJ304)-DD304)</f>
        <v>0</v>
      </c>
      <c r="T304">
        <f>1/((CW304+1)/(Q304/1.6)+1/(R304/1.37)) + CW304/((CW304+1)/(Q304/1.6) + CW304/(R304/1.37))</f>
        <v>0</v>
      </c>
      <c r="U304">
        <f>(CR304*CU304)</f>
        <v>0</v>
      </c>
      <c r="V304">
        <f>(DK304+(U304+2*0.95*5.67E-8*(((DK304+$B$7)+273)^4-(DK304+273)^4)-44100*J304)/(1.84*29.3*R304+8*0.95*5.67E-8*(DK304+273)^3))</f>
        <v>0</v>
      </c>
      <c r="W304">
        <f>($C$7*DL304+$D$7*DM304+$E$7*V304)</f>
        <v>0</v>
      </c>
      <c r="X304">
        <f>0.61365*exp(17.502*W304/(240.97+W304))</f>
        <v>0</v>
      </c>
      <c r="Y304">
        <f>(Z304/AA304*100)</f>
        <v>0</v>
      </c>
      <c r="Z304">
        <f>DD304*(DI304+DJ304)/1000</f>
        <v>0</v>
      </c>
      <c r="AA304">
        <f>0.61365*exp(17.502*DK304/(240.97+DK304))</f>
        <v>0</v>
      </c>
      <c r="AB304">
        <f>(X304-DD304*(DI304+DJ304)/1000)</f>
        <v>0</v>
      </c>
      <c r="AC304">
        <f>(-J304*44100)</f>
        <v>0</v>
      </c>
      <c r="AD304">
        <f>2*29.3*R304*0.92*(DK304-W304)</f>
        <v>0</v>
      </c>
      <c r="AE304">
        <f>2*0.95*5.67E-8*(((DK304+$B$7)+273)^4-(W304+273)^4)</f>
        <v>0</v>
      </c>
      <c r="AF304">
        <f>U304+AE304+AC304+AD304</f>
        <v>0</v>
      </c>
      <c r="AG304">
        <f>DH304*AU304*(DC304-DB304*(1000-AU304*DE304)/(1000-AU304*DD304))/(100*CV304)</f>
        <v>0</v>
      </c>
      <c r="AH304">
        <f>1000*DH304*AU304*(DD304-DE304)/(100*CV304*(1000-AU304*DD304))</f>
        <v>0</v>
      </c>
      <c r="AI304">
        <f>(AJ304 - AK304 - DI304*1E3/(8.314*(DK304+273.15)) * AM304/DH304 * AL304) * DH304/(100*CV304) * (1000 - DE304)/1000</f>
        <v>0</v>
      </c>
      <c r="AJ304">
        <v>1606.876842276514</v>
      </c>
      <c r="AK304">
        <v>1561.482787878787</v>
      </c>
      <c r="AL304">
        <v>3.422488334341317</v>
      </c>
      <c r="AM304">
        <v>65.05149679079638</v>
      </c>
      <c r="AN304">
        <f>(AP304 - AO304 + DI304*1E3/(8.314*(DK304+273.15)) * AR304/DH304 * AQ304) * DH304/(100*CV304) * 1000/(1000 - AP304)</f>
        <v>0</v>
      </c>
      <c r="AO304">
        <v>17.86098725647832</v>
      </c>
      <c r="AP304">
        <v>23.27720363636362</v>
      </c>
      <c r="AQ304">
        <v>-0.0001462848714696593</v>
      </c>
      <c r="AR304">
        <v>88.7385490388201</v>
      </c>
      <c r="AS304">
        <v>9</v>
      </c>
      <c r="AT304">
        <v>2</v>
      </c>
      <c r="AU304">
        <f>IF(AS304*$H$13&gt;=AW304,1.0,(AW304/(AW304-AS304*$H$13)))</f>
        <v>0</v>
      </c>
      <c r="AV304">
        <f>(AU304-1)*100</f>
        <v>0</v>
      </c>
      <c r="AW304">
        <f>MAX(0,($B$13+$C$13*DP304)/(1+$D$13*DP304)*DI304/(DK304+273)*$E$13)</f>
        <v>0</v>
      </c>
      <c r="AX304" t="s">
        <v>417</v>
      </c>
      <c r="AY304" t="s">
        <v>417</v>
      </c>
      <c r="AZ304">
        <v>0</v>
      </c>
      <c r="BA304">
        <v>0</v>
      </c>
      <c r="BB304">
        <f>1-AZ304/BA304</f>
        <v>0</v>
      </c>
      <c r="BC304">
        <v>0</v>
      </c>
      <c r="BD304" t="s">
        <v>417</v>
      </c>
      <c r="BE304" t="s">
        <v>417</v>
      </c>
      <c r="BF304">
        <v>0</v>
      </c>
      <c r="BG304">
        <v>0</v>
      </c>
      <c r="BH304">
        <f>1-BF304/BG304</f>
        <v>0</v>
      </c>
      <c r="BI304">
        <v>0.5</v>
      </c>
      <c r="BJ304">
        <f>CS304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417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f>$B$11*DQ304+$C$11*DR304+$F$11*EC304*(1-EF304)</f>
        <v>0</v>
      </c>
      <c r="CS304">
        <f>CR304*CT304</f>
        <v>0</v>
      </c>
      <c r="CT304">
        <f>($B$11*$D$9+$C$11*$D$9+$F$11*((EP304+EH304)/MAX(EP304+EH304+EQ304, 0.1)*$I$9+EQ304/MAX(EP304+EH304+EQ304, 0.1)*$J$9))/($B$11+$C$11+$F$11)</f>
        <v>0</v>
      </c>
      <c r="CU304">
        <f>($B$11*$K$9+$C$11*$K$9+$F$11*((EP304+EH304)/MAX(EP304+EH304+EQ304, 0.1)*$P$9+EQ304/MAX(EP304+EH304+EQ304, 0.1)*$Q$9))/($B$11+$C$11+$F$11)</f>
        <v>0</v>
      </c>
      <c r="CV304">
        <v>6</v>
      </c>
      <c r="CW304">
        <v>0.5</v>
      </c>
      <c r="CX304" t="s">
        <v>418</v>
      </c>
      <c r="CY304">
        <v>2</v>
      </c>
      <c r="CZ304" t="b">
        <v>1</v>
      </c>
      <c r="DA304">
        <v>1659118833.75</v>
      </c>
      <c r="DB304">
        <v>1500.9275</v>
      </c>
      <c r="DC304">
        <v>1561.971428571429</v>
      </c>
      <c r="DD304">
        <v>23.27838928571428</v>
      </c>
      <c r="DE304">
        <v>17.83998571428571</v>
      </c>
      <c r="DF304">
        <v>1505.573928571428</v>
      </c>
      <c r="DG304">
        <v>23.35896071428571</v>
      </c>
      <c r="DH304">
        <v>500.0526785714286</v>
      </c>
      <c r="DI304">
        <v>90.68319285714286</v>
      </c>
      <c r="DJ304">
        <v>0.09996382500000002</v>
      </c>
      <c r="DK304">
        <v>27.24198571428571</v>
      </c>
      <c r="DL304">
        <v>27.27092500000001</v>
      </c>
      <c r="DM304">
        <v>999.9000000000002</v>
      </c>
      <c r="DN304">
        <v>0</v>
      </c>
      <c r="DO304">
        <v>0</v>
      </c>
      <c r="DP304">
        <v>10008.98892857143</v>
      </c>
      <c r="DQ304">
        <v>0</v>
      </c>
      <c r="DR304">
        <v>8.410054642857142</v>
      </c>
      <c r="DS304">
        <v>-61.04336785714285</v>
      </c>
      <c r="DT304">
        <v>1536.698571428571</v>
      </c>
      <c r="DU304">
        <v>1590.342857142857</v>
      </c>
      <c r="DV304">
        <v>5.438391785714287</v>
      </c>
      <c r="DW304">
        <v>1561.971428571429</v>
      </c>
      <c r="DX304">
        <v>17.83998571428571</v>
      </c>
      <c r="DY304">
        <v>2.110958928571429</v>
      </c>
      <c r="DZ304">
        <v>1.617786071428571</v>
      </c>
      <c r="EA304">
        <v>18.30210714285714</v>
      </c>
      <c r="EB304">
        <v>14.12926428571429</v>
      </c>
      <c r="EC304">
        <v>1999.99</v>
      </c>
      <c r="ED304">
        <v>0.9800028571428572</v>
      </c>
      <c r="EE304">
        <v>0.01999691428571429</v>
      </c>
      <c r="EF304">
        <v>0</v>
      </c>
      <c r="EG304">
        <v>692.1920714285714</v>
      </c>
      <c r="EH304">
        <v>5.00097</v>
      </c>
      <c r="EI304">
        <v>13860.68928571428</v>
      </c>
      <c r="EJ304">
        <v>16707.51428571429</v>
      </c>
      <c r="EK304">
        <v>38.80314285714285</v>
      </c>
      <c r="EL304">
        <v>39.30757142857142</v>
      </c>
      <c r="EM304">
        <v>38.687</v>
      </c>
      <c r="EN304">
        <v>39.062</v>
      </c>
      <c r="EO304">
        <v>39.375</v>
      </c>
      <c r="EP304">
        <v>1955.093571428572</v>
      </c>
      <c r="EQ304">
        <v>39.89642857142858</v>
      </c>
      <c r="ER304">
        <v>0</v>
      </c>
      <c r="ES304">
        <v>1659118841.6</v>
      </c>
      <c r="ET304">
        <v>0</v>
      </c>
      <c r="EU304">
        <v>692.1851538461538</v>
      </c>
      <c r="EV304">
        <v>-1.630153841131207</v>
      </c>
      <c r="EW304">
        <v>-22.841025560472</v>
      </c>
      <c r="EX304">
        <v>13860.66538461538</v>
      </c>
      <c r="EY304">
        <v>15</v>
      </c>
      <c r="EZ304">
        <v>0</v>
      </c>
      <c r="FA304" t="s">
        <v>419</v>
      </c>
      <c r="FB304">
        <v>1658962562</v>
      </c>
      <c r="FC304">
        <v>1658962559</v>
      </c>
      <c r="FD304">
        <v>0</v>
      </c>
      <c r="FE304">
        <v>0.025</v>
      </c>
      <c r="FF304">
        <v>-0.013</v>
      </c>
      <c r="FG304">
        <v>-1.97</v>
      </c>
      <c r="FH304">
        <v>-0.111</v>
      </c>
      <c r="FI304">
        <v>420</v>
      </c>
      <c r="FJ304">
        <v>18</v>
      </c>
      <c r="FK304">
        <v>0.6899999999999999</v>
      </c>
      <c r="FL304">
        <v>0.5</v>
      </c>
      <c r="FM304">
        <v>-61.00581707317073</v>
      </c>
      <c r="FN304">
        <v>-0.6673066202091851</v>
      </c>
      <c r="FO304">
        <v>0.09177619624015645</v>
      </c>
      <c r="FP304">
        <v>0</v>
      </c>
      <c r="FQ304">
        <v>692.2462941176469</v>
      </c>
      <c r="FR304">
        <v>-1.213720395664172</v>
      </c>
      <c r="FS304">
        <v>0.2687459471006819</v>
      </c>
      <c r="FT304">
        <v>0</v>
      </c>
      <c r="FU304">
        <v>5.455883902439024</v>
      </c>
      <c r="FV304">
        <v>-0.3306330313588799</v>
      </c>
      <c r="FW304">
        <v>0.0378731388098155</v>
      </c>
      <c r="FX304">
        <v>0</v>
      </c>
      <c r="FY304">
        <v>0</v>
      </c>
      <c r="FZ304">
        <v>3</v>
      </c>
      <c r="GA304" t="s">
        <v>462</v>
      </c>
      <c r="GB304">
        <v>2.98299</v>
      </c>
      <c r="GC304">
        <v>2.71563</v>
      </c>
      <c r="GD304">
        <v>0.225716</v>
      </c>
      <c r="GE304">
        <v>0.228425</v>
      </c>
      <c r="GF304">
        <v>0.105488</v>
      </c>
      <c r="GG304">
        <v>0.0861248</v>
      </c>
      <c r="GH304">
        <v>24504.2</v>
      </c>
      <c r="GI304">
        <v>24537.9</v>
      </c>
      <c r="GJ304">
        <v>29412.2</v>
      </c>
      <c r="GK304">
        <v>29410.2</v>
      </c>
      <c r="GL304">
        <v>34844.6</v>
      </c>
      <c r="GM304">
        <v>35733.9</v>
      </c>
      <c r="GN304">
        <v>41420.7</v>
      </c>
      <c r="GO304">
        <v>41908.2</v>
      </c>
      <c r="GP304">
        <v>1.92687</v>
      </c>
      <c r="GQ304">
        <v>1.90278</v>
      </c>
      <c r="GR304">
        <v>0.117049</v>
      </c>
      <c r="GS304">
        <v>0</v>
      </c>
      <c r="GT304">
        <v>25.3673</v>
      </c>
      <c r="GU304">
        <v>999.9</v>
      </c>
      <c r="GV304">
        <v>46.5</v>
      </c>
      <c r="GW304">
        <v>31.6</v>
      </c>
      <c r="GX304">
        <v>23.9336</v>
      </c>
      <c r="GY304">
        <v>63.4594</v>
      </c>
      <c r="GZ304">
        <v>33.9744</v>
      </c>
      <c r="HA304">
        <v>1</v>
      </c>
      <c r="HB304">
        <v>-0.0577388</v>
      </c>
      <c r="HC304">
        <v>0.433911</v>
      </c>
      <c r="HD304">
        <v>20.3298</v>
      </c>
      <c r="HE304">
        <v>5.21669</v>
      </c>
      <c r="HF304">
        <v>12.0099</v>
      </c>
      <c r="HG304">
        <v>4.98925</v>
      </c>
      <c r="HH304">
        <v>3.2885</v>
      </c>
      <c r="HI304">
        <v>9999</v>
      </c>
      <c r="HJ304">
        <v>9999</v>
      </c>
      <c r="HK304">
        <v>9999</v>
      </c>
      <c r="HL304">
        <v>174.1</v>
      </c>
      <c r="HM304">
        <v>1.86783</v>
      </c>
      <c r="HN304">
        <v>1.86684</v>
      </c>
      <c r="HO304">
        <v>1.8663</v>
      </c>
      <c r="HP304">
        <v>1.86617</v>
      </c>
      <c r="HQ304">
        <v>1.86806</v>
      </c>
      <c r="HR304">
        <v>1.87048</v>
      </c>
      <c r="HS304">
        <v>1.8692</v>
      </c>
      <c r="HT304">
        <v>1.87058</v>
      </c>
      <c r="HU304">
        <v>0</v>
      </c>
      <c r="HV304">
        <v>0</v>
      </c>
      <c r="HW304">
        <v>0</v>
      </c>
      <c r="HX304">
        <v>0</v>
      </c>
      <c r="HY304" t="s">
        <v>421</v>
      </c>
      <c r="HZ304" t="s">
        <v>422</v>
      </c>
      <c r="IA304" t="s">
        <v>423</v>
      </c>
      <c r="IB304" t="s">
        <v>423</v>
      </c>
      <c r="IC304" t="s">
        <v>423</v>
      </c>
      <c r="ID304" t="s">
        <v>423</v>
      </c>
      <c r="IE304">
        <v>0</v>
      </c>
      <c r="IF304">
        <v>100</v>
      </c>
      <c r="IG304">
        <v>100</v>
      </c>
      <c r="IH304">
        <v>-4.7</v>
      </c>
      <c r="II304">
        <v>-0.0806</v>
      </c>
      <c r="IJ304">
        <v>-1.577111384215205</v>
      </c>
      <c r="IK304">
        <v>-0.002609718516926934</v>
      </c>
      <c r="IL304">
        <v>7.477057286243006E-07</v>
      </c>
      <c r="IM304">
        <v>-2.446628426827821E-10</v>
      </c>
      <c r="IN304">
        <v>-0.2036813970316619</v>
      </c>
      <c r="IO304">
        <v>-0.007460779758470672</v>
      </c>
      <c r="IP304">
        <v>0.0009378809001863145</v>
      </c>
      <c r="IQ304">
        <v>-1.681860573090938E-05</v>
      </c>
      <c r="IR304">
        <v>18</v>
      </c>
      <c r="IS304">
        <v>2242</v>
      </c>
      <c r="IT304">
        <v>1</v>
      </c>
      <c r="IU304">
        <v>24</v>
      </c>
      <c r="IV304">
        <v>2604.7</v>
      </c>
      <c r="IW304">
        <v>2604.7</v>
      </c>
      <c r="IX304">
        <v>3.04077</v>
      </c>
      <c r="IY304">
        <v>2.1936</v>
      </c>
      <c r="IZ304">
        <v>1.39648</v>
      </c>
      <c r="JA304">
        <v>2.33643</v>
      </c>
      <c r="JB304">
        <v>1.49536</v>
      </c>
      <c r="JC304">
        <v>2.40356</v>
      </c>
      <c r="JD304">
        <v>38.1837</v>
      </c>
      <c r="JE304">
        <v>23.9824</v>
      </c>
      <c r="JF304">
        <v>18</v>
      </c>
      <c r="JG304">
        <v>499.722</v>
      </c>
      <c r="JH304">
        <v>440.428</v>
      </c>
      <c r="JI304">
        <v>25.0003</v>
      </c>
      <c r="JJ304">
        <v>26.5967</v>
      </c>
      <c r="JK304">
        <v>30.0001</v>
      </c>
      <c r="JL304">
        <v>26.547</v>
      </c>
      <c r="JM304">
        <v>26.4863</v>
      </c>
      <c r="JN304">
        <v>60.8574</v>
      </c>
      <c r="JO304">
        <v>25.3432</v>
      </c>
      <c r="JP304">
        <v>49.5647</v>
      </c>
      <c r="JQ304">
        <v>25</v>
      </c>
      <c r="JR304">
        <v>1603.88</v>
      </c>
      <c r="JS304">
        <v>18.0238</v>
      </c>
      <c r="JT304">
        <v>100.568</v>
      </c>
      <c r="JU304">
        <v>100.651</v>
      </c>
    </row>
    <row r="305" spans="1:281">
      <c r="A305">
        <v>289</v>
      </c>
      <c r="B305">
        <v>1659120244.1</v>
      </c>
      <c r="C305">
        <v>7886</v>
      </c>
      <c r="D305" t="s">
        <v>1003</v>
      </c>
      <c r="E305" t="s">
        <v>1004</v>
      </c>
      <c r="F305">
        <v>5</v>
      </c>
      <c r="G305" t="s">
        <v>1005</v>
      </c>
      <c r="H305" t="s">
        <v>416</v>
      </c>
      <c r="I305">
        <v>1659120236.099999</v>
      </c>
      <c r="J305">
        <f>(K305)/1000</f>
        <v>0</v>
      </c>
      <c r="K305">
        <f>IF(CZ305, AN305, AH305)</f>
        <v>0</v>
      </c>
      <c r="L305">
        <f>IF(CZ305, AI305, AG305)</f>
        <v>0</v>
      </c>
      <c r="M305">
        <f>DB305 - IF(AU305&gt;1, L305*CV305*100.0/(AW305*DP305), 0)</f>
        <v>0</v>
      </c>
      <c r="N305">
        <f>((T305-J305/2)*M305-L305)/(T305+J305/2)</f>
        <v>0</v>
      </c>
      <c r="O305">
        <f>N305*(DI305+DJ305)/1000.0</f>
        <v>0</v>
      </c>
      <c r="P305">
        <f>(DB305 - IF(AU305&gt;1, L305*CV305*100.0/(AW305*DP305), 0))*(DI305+DJ305)/1000.0</f>
        <v>0</v>
      </c>
      <c r="Q305">
        <f>2.0/((1/S305-1/R305)+SIGN(S305)*SQRT((1/S305-1/R305)*(1/S305-1/R305) + 4*CW305/((CW305+1)*(CW305+1))*(2*1/S305*1/R305-1/R305*1/R305)))</f>
        <v>0</v>
      </c>
      <c r="R305">
        <f>IF(LEFT(CX305,1)&lt;&gt;"0",IF(LEFT(CX305,1)="1",3.0,CY305),$D$5+$E$5*(DP305*DI305/($K$5*1000))+$F$5*(DP305*DI305/($K$5*1000))*MAX(MIN(CV305,$J$5),$I$5)*MAX(MIN(CV305,$J$5),$I$5)+$G$5*MAX(MIN(CV305,$J$5),$I$5)*(DP305*DI305/($K$5*1000))+$H$5*(DP305*DI305/($K$5*1000))*(DP305*DI305/($K$5*1000)))</f>
        <v>0</v>
      </c>
      <c r="S305">
        <f>J305*(1000-(1000*0.61365*exp(17.502*W305/(240.97+W305))/(DI305+DJ305)+DD305)/2)/(1000*0.61365*exp(17.502*W305/(240.97+W305))/(DI305+DJ305)-DD305)</f>
        <v>0</v>
      </c>
      <c r="T305">
        <f>1/((CW305+1)/(Q305/1.6)+1/(R305/1.37)) + CW305/((CW305+1)/(Q305/1.6) + CW305/(R305/1.37))</f>
        <v>0</v>
      </c>
      <c r="U305">
        <f>(CR305*CU305)</f>
        <v>0</v>
      </c>
      <c r="V305">
        <f>(DK305+(U305+2*0.95*5.67E-8*(((DK305+$B$7)+273)^4-(DK305+273)^4)-44100*J305)/(1.84*29.3*R305+8*0.95*5.67E-8*(DK305+273)^3))</f>
        <v>0</v>
      </c>
      <c r="W305">
        <f>($C$7*DL305+$D$7*DM305+$E$7*V305)</f>
        <v>0</v>
      </c>
      <c r="X305">
        <f>0.61365*exp(17.502*W305/(240.97+W305))</f>
        <v>0</v>
      </c>
      <c r="Y305">
        <f>(Z305/AA305*100)</f>
        <v>0</v>
      </c>
      <c r="Z305">
        <f>DD305*(DI305+DJ305)/1000</f>
        <v>0</v>
      </c>
      <c r="AA305">
        <f>0.61365*exp(17.502*DK305/(240.97+DK305))</f>
        <v>0</v>
      </c>
      <c r="AB305">
        <f>(X305-DD305*(DI305+DJ305)/1000)</f>
        <v>0</v>
      </c>
      <c r="AC305">
        <f>(-J305*44100)</f>
        <v>0</v>
      </c>
      <c r="AD305">
        <f>2*29.3*R305*0.92*(DK305-W305)</f>
        <v>0</v>
      </c>
      <c r="AE305">
        <f>2*0.95*5.67E-8*(((DK305+$B$7)+273)^4-(W305+273)^4)</f>
        <v>0</v>
      </c>
      <c r="AF305">
        <f>U305+AE305+AC305+AD305</f>
        <v>0</v>
      </c>
      <c r="AG305">
        <f>DH305*AU305*(DC305-DB305*(1000-AU305*DE305)/(1000-AU305*DD305))/(100*CV305)</f>
        <v>0</v>
      </c>
      <c r="AH305">
        <f>1000*DH305*AU305*(DD305-DE305)/(100*CV305*(1000-AU305*DD305))</f>
        <v>0</v>
      </c>
      <c r="AI305">
        <f>(AJ305 - AK305 - DI305*1E3/(8.314*(DK305+273.15)) * AM305/DH305 * AL305) * DH305/(100*CV305) * (1000 - DE305)/1000</f>
        <v>0</v>
      </c>
      <c r="AJ305">
        <v>426.3092025866039</v>
      </c>
      <c r="AK305">
        <v>405.1666484848482</v>
      </c>
      <c r="AL305">
        <v>0.00233788239302125</v>
      </c>
      <c r="AM305">
        <v>65.161743348926</v>
      </c>
      <c r="AN305">
        <f>(AP305 - AO305 + DI305*1E3/(8.314*(DK305+273.15)) * AR305/DH305 * AQ305) * DH305/(100*CV305) * 1000/(1000 - AP305)</f>
        <v>0</v>
      </c>
      <c r="AO305">
        <v>14.94301562098629</v>
      </c>
      <c r="AP305">
        <v>22.04448969696969</v>
      </c>
      <c r="AQ305">
        <v>-4.456174071235207E-05</v>
      </c>
      <c r="AR305">
        <v>87.77243361575582</v>
      </c>
      <c r="AS305">
        <v>4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MAX(0,($B$13+$C$13*DP305)/(1+$D$13*DP305)*DI305/(DK305+273)*$E$13)</f>
        <v>0</v>
      </c>
      <c r="AX305" t="s">
        <v>417</v>
      </c>
      <c r="AY305" t="s">
        <v>417</v>
      </c>
      <c r="AZ305">
        <v>0</v>
      </c>
      <c r="BA305">
        <v>0</v>
      </c>
      <c r="BB305">
        <f>1-AZ305/BA305</f>
        <v>0</v>
      </c>
      <c r="BC305">
        <v>0</v>
      </c>
      <c r="BD305" t="s">
        <v>417</v>
      </c>
      <c r="BE305" t="s">
        <v>417</v>
      </c>
      <c r="BF305">
        <v>0</v>
      </c>
      <c r="BG305">
        <v>0</v>
      </c>
      <c r="BH305">
        <f>1-BF305/BG305</f>
        <v>0</v>
      </c>
      <c r="BI305">
        <v>0.5</v>
      </c>
      <c r="BJ305">
        <f>CS305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417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f>$B$11*DQ305+$C$11*DR305+$F$11*EC305*(1-EF305)</f>
        <v>0</v>
      </c>
      <c r="CS305">
        <f>CR305*CT305</f>
        <v>0</v>
      </c>
      <c r="CT305">
        <f>($B$11*$D$9+$C$11*$D$9+$F$11*((EP305+EH305)/MAX(EP305+EH305+EQ305, 0.1)*$I$9+EQ305/MAX(EP305+EH305+EQ305, 0.1)*$J$9))/($B$11+$C$11+$F$11)</f>
        <v>0</v>
      </c>
      <c r="CU305">
        <f>($B$11*$K$9+$C$11*$K$9+$F$11*((EP305+EH305)/MAX(EP305+EH305+EQ305, 0.1)*$P$9+EQ305/MAX(EP305+EH305+EQ305, 0.1)*$Q$9))/($B$11+$C$11+$F$11)</f>
        <v>0</v>
      </c>
      <c r="CV305">
        <v>6</v>
      </c>
      <c r="CW305">
        <v>0.5</v>
      </c>
      <c r="CX305" t="s">
        <v>418</v>
      </c>
      <c r="CY305">
        <v>2</v>
      </c>
      <c r="CZ305" t="b">
        <v>1</v>
      </c>
      <c r="DA305">
        <v>1659120236.099999</v>
      </c>
      <c r="DB305">
        <v>396.2097096774194</v>
      </c>
      <c r="DC305">
        <v>419.990129032258</v>
      </c>
      <c r="DD305">
        <v>22.05217419354839</v>
      </c>
      <c r="DE305">
        <v>14.95437741935484</v>
      </c>
      <c r="DF305">
        <v>398.7238709677419</v>
      </c>
      <c r="DG305">
        <v>22.1438</v>
      </c>
      <c r="DH305">
        <v>500.0644193548388</v>
      </c>
      <c r="DI305">
        <v>90.66295483870965</v>
      </c>
      <c r="DJ305">
        <v>0.09998545483870967</v>
      </c>
      <c r="DK305">
        <v>27.08757096774194</v>
      </c>
      <c r="DL305">
        <v>26.58361290322581</v>
      </c>
      <c r="DM305">
        <v>999.9000000000003</v>
      </c>
      <c r="DN305">
        <v>0</v>
      </c>
      <c r="DO305">
        <v>0</v>
      </c>
      <c r="DP305">
        <v>9998.099032258066</v>
      </c>
      <c r="DQ305">
        <v>0</v>
      </c>
      <c r="DR305">
        <v>8.308290967741938</v>
      </c>
      <c r="DS305">
        <v>-23.78050967741935</v>
      </c>
      <c r="DT305">
        <v>405.1439677419355</v>
      </c>
      <c r="DU305">
        <v>426.3662903225807</v>
      </c>
      <c r="DV305">
        <v>7.09779</v>
      </c>
      <c r="DW305">
        <v>419.990129032258</v>
      </c>
      <c r="DX305">
        <v>14.95437741935484</v>
      </c>
      <c r="DY305">
        <v>1.999314838709678</v>
      </c>
      <c r="DZ305">
        <v>1.355808387096774</v>
      </c>
      <c r="EA305">
        <v>17.4389064516129</v>
      </c>
      <c r="EB305">
        <v>11.4322</v>
      </c>
      <c r="EC305">
        <v>2000.006129032258</v>
      </c>
      <c r="ED305">
        <v>0.9799990967741934</v>
      </c>
      <c r="EE305">
        <v>0.02000070322580646</v>
      </c>
      <c r="EF305">
        <v>0</v>
      </c>
      <c r="EG305">
        <v>773.5790967741934</v>
      </c>
      <c r="EH305">
        <v>5.000969999999999</v>
      </c>
      <c r="EI305">
        <v>15397.57419354839</v>
      </c>
      <c r="EJ305">
        <v>16707.61935483871</v>
      </c>
      <c r="EK305">
        <v>37.75</v>
      </c>
      <c r="EL305">
        <v>38.31199999999998</v>
      </c>
      <c r="EM305">
        <v>37.68699999999998</v>
      </c>
      <c r="EN305">
        <v>38.028</v>
      </c>
      <c r="EO305">
        <v>38.43699999999998</v>
      </c>
      <c r="EP305">
        <v>1955.106129032258</v>
      </c>
      <c r="EQ305">
        <v>39.90000000000001</v>
      </c>
      <c r="ER305">
        <v>0</v>
      </c>
      <c r="ES305">
        <v>1659120244.4</v>
      </c>
      <c r="ET305">
        <v>0</v>
      </c>
      <c r="EU305">
        <v>773.5857307692307</v>
      </c>
      <c r="EV305">
        <v>0.09015385702043374</v>
      </c>
      <c r="EW305">
        <v>-1.890598294164611</v>
      </c>
      <c r="EX305">
        <v>15397.58076923077</v>
      </c>
      <c r="EY305">
        <v>15</v>
      </c>
      <c r="EZ305">
        <v>0</v>
      </c>
      <c r="FA305" t="s">
        <v>419</v>
      </c>
      <c r="FB305">
        <v>1658962562</v>
      </c>
      <c r="FC305">
        <v>1658962559</v>
      </c>
      <c r="FD305">
        <v>0</v>
      </c>
      <c r="FE305">
        <v>0.025</v>
      </c>
      <c r="FF305">
        <v>-0.013</v>
      </c>
      <c r="FG305">
        <v>-1.97</v>
      </c>
      <c r="FH305">
        <v>-0.111</v>
      </c>
      <c r="FI305">
        <v>420</v>
      </c>
      <c r="FJ305">
        <v>18</v>
      </c>
      <c r="FK305">
        <v>0.6899999999999999</v>
      </c>
      <c r="FL305">
        <v>0.5</v>
      </c>
      <c r="FM305">
        <v>-23.75431219512195</v>
      </c>
      <c r="FN305">
        <v>-0.4541665505226914</v>
      </c>
      <c r="FO305">
        <v>0.07903619175654</v>
      </c>
      <c r="FP305">
        <v>1</v>
      </c>
      <c r="FQ305">
        <v>773.6095294117646</v>
      </c>
      <c r="FR305">
        <v>-0.2257906753017632</v>
      </c>
      <c r="FS305">
        <v>0.2433458245201946</v>
      </c>
      <c r="FT305">
        <v>1</v>
      </c>
      <c r="FU305">
        <v>7.09657243902439</v>
      </c>
      <c r="FV305">
        <v>0.03783825783972119</v>
      </c>
      <c r="FW305">
        <v>0.006743811899008461</v>
      </c>
      <c r="FX305">
        <v>1</v>
      </c>
      <c r="FY305">
        <v>3</v>
      </c>
      <c r="FZ305">
        <v>3</v>
      </c>
      <c r="GA305" t="s">
        <v>420</v>
      </c>
      <c r="GB305">
        <v>2.98258</v>
      </c>
      <c r="GC305">
        <v>2.71532</v>
      </c>
      <c r="GD305">
        <v>0.09092160000000001</v>
      </c>
      <c r="GE305">
        <v>0.0936434</v>
      </c>
      <c r="GF305">
        <v>0.101505</v>
      </c>
      <c r="GG305">
        <v>0.0755059</v>
      </c>
      <c r="GH305">
        <v>28759.4</v>
      </c>
      <c r="GI305">
        <v>28813.9</v>
      </c>
      <c r="GJ305">
        <v>29403.6</v>
      </c>
      <c r="GK305">
        <v>29401.8</v>
      </c>
      <c r="GL305">
        <v>34990</v>
      </c>
      <c r="GM305">
        <v>36142.9</v>
      </c>
      <c r="GN305">
        <v>41408.6</v>
      </c>
      <c r="GO305">
        <v>41897.4</v>
      </c>
      <c r="GP305">
        <v>1.9334</v>
      </c>
      <c r="GQ305">
        <v>1.88382</v>
      </c>
      <c r="GR305">
        <v>0.0784323</v>
      </c>
      <c r="GS305">
        <v>0</v>
      </c>
      <c r="GT305">
        <v>25.3012</v>
      </c>
      <c r="GU305">
        <v>999.9</v>
      </c>
      <c r="GV305">
        <v>39.3</v>
      </c>
      <c r="GW305">
        <v>32.7</v>
      </c>
      <c r="GX305">
        <v>21.5343</v>
      </c>
      <c r="GY305">
        <v>63.6114</v>
      </c>
      <c r="GZ305">
        <v>34.4071</v>
      </c>
      <c r="HA305">
        <v>1</v>
      </c>
      <c r="HB305">
        <v>-0.0463694</v>
      </c>
      <c r="HC305">
        <v>0.34488</v>
      </c>
      <c r="HD305">
        <v>20.3308</v>
      </c>
      <c r="HE305">
        <v>5.21924</v>
      </c>
      <c r="HF305">
        <v>12.0099</v>
      </c>
      <c r="HG305">
        <v>4.9895</v>
      </c>
      <c r="HH305">
        <v>3.28903</v>
      </c>
      <c r="HI305">
        <v>9999</v>
      </c>
      <c r="HJ305">
        <v>9999</v>
      </c>
      <c r="HK305">
        <v>9999</v>
      </c>
      <c r="HL305">
        <v>174.5</v>
      </c>
      <c r="HM305">
        <v>1.86784</v>
      </c>
      <c r="HN305">
        <v>1.86691</v>
      </c>
      <c r="HO305">
        <v>1.8663</v>
      </c>
      <c r="HP305">
        <v>1.86619</v>
      </c>
      <c r="HQ305">
        <v>1.86808</v>
      </c>
      <c r="HR305">
        <v>1.87049</v>
      </c>
      <c r="HS305">
        <v>1.86918</v>
      </c>
      <c r="HT305">
        <v>1.87061</v>
      </c>
      <c r="HU305">
        <v>0</v>
      </c>
      <c r="HV305">
        <v>0</v>
      </c>
      <c r="HW305">
        <v>0</v>
      </c>
      <c r="HX305">
        <v>0</v>
      </c>
      <c r="HY305" t="s">
        <v>421</v>
      </c>
      <c r="HZ305" t="s">
        <v>422</v>
      </c>
      <c r="IA305" t="s">
        <v>423</v>
      </c>
      <c r="IB305" t="s">
        <v>423</v>
      </c>
      <c r="IC305" t="s">
        <v>423</v>
      </c>
      <c r="ID305" t="s">
        <v>423</v>
      </c>
      <c r="IE305">
        <v>0</v>
      </c>
      <c r="IF305">
        <v>100</v>
      </c>
      <c r="IG305">
        <v>100</v>
      </c>
      <c r="IH305">
        <v>-2.514</v>
      </c>
      <c r="II305">
        <v>-0.0917</v>
      </c>
      <c r="IJ305">
        <v>-1.577111384215205</v>
      </c>
      <c r="IK305">
        <v>-0.002609718516926934</v>
      </c>
      <c r="IL305">
        <v>7.477057286243006E-07</v>
      </c>
      <c r="IM305">
        <v>-2.446628426827821E-10</v>
      </c>
      <c r="IN305">
        <v>-0.2036813970316619</v>
      </c>
      <c r="IO305">
        <v>-0.007460779758470672</v>
      </c>
      <c r="IP305">
        <v>0.0009378809001863145</v>
      </c>
      <c r="IQ305">
        <v>-1.681860573090938E-05</v>
      </c>
      <c r="IR305">
        <v>18</v>
      </c>
      <c r="IS305">
        <v>2242</v>
      </c>
      <c r="IT305">
        <v>1</v>
      </c>
      <c r="IU305">
        <v>24</v>
      </c>
      <c r="IV305">
        <v>2628</v>
      </c>
      <c r="IW305">
        <v>2628.1</v>
      </c>
      <c r="IX305">
        <v>1.03882</v>
      </c>
      <c r="IY305">
        <v>2.229</v>
      </c>
      <c r="IZ305">
        <v>1.39648</v>
      </c>
      <c r="JA305">
        <v>2.33398</v>
      </c>
      <c r="JB305">
        <v>1.49536</v>
      </c>
      <c r="JC305">
        <v>2.31323</v>
      </c>
      <c r="JD305">
        <v>38.7471</v>
      </c>
      <c r="JE305">
        <v>23.9649</v>
      </c>
      <c r="JF305">
        <v>18</v>
      </c>
      <c r="JG305">
        <v>505.552</v>
      </c>
      <c r="JH305">
        <v>430.576</v>
      </c>
      <c r="JI305">
        <v>24.9996</v>
      </c>
      <c r="JJ305">
        <v>26.7425</v>
      </c>
      <c r="JK305">
        <v>29.9999</v>
      </c>
      <c r="JL305">
        <v>26.7405</v>
      </c>
      <c r="JM305">
        <v>26.6847</v>
      </c>
      <c r="JN305">
        <v>20.811</v>
      </c>
      <c r="JO305">
        <v>28.5972</v>
      </c>
      <c r="JP305">
        <v>23.6573</v>
      </c>
      <c r="JQ305">
        <v>25</v>
      </c>
      <c r="JR305">
        <v>413.301</v>
      </c>
      <c r="JS305">
        <v>14.9656</v>
      </c>
      <c r="JT305">
        <v>100.538</v>
      </c>
      <c r="JU305">
        <v>100.624</v>
      </c>
    </row>
    <row r="306" spans="1:281">
      <c r="A306">
        <v>290</v>
      </c>
      <c r="B306">
        <v>1659120249.1</v>
      </c>
      <c r="C306">
        <v>7891</v>
      </c>
      <c r="D306" t="s">
        <v>1006</v>
      </c>
      <c r="E306" t="s">
        <v>1007</v>
      </c>
      <c r="F306">
        <v>5</v>
      </c>
      <c r="G306" t="s">
        <v>1005</v>
      </c>
      <c r="H306" t="s">
        <v>416</v>
      </c>
      <c r="I306">
        <v>1659120241.255172</v>
      </c>
      <c r="J306">
        <f>(K306)/1000</f>
        <v>0</v>
      </c>
      <c r="K306">
        <f>IF(CZ306, AN306, AH306)</f>
        <v>0</v>
      </c>
      <c r="L306">
        <f>IF(CZ306, AI306, AG306)</f>
        <v>0</v>
      </c>
      <c r="M306">
        <f>DB306 - IF(AU306&gt;1, L306*CV306*100.0/(AW306*DP306), 0)</f>
        <v>0</v>
      </c>
      <c r="N306">
        <f>((T306-J306/2)*M306-L306)/(T306+J306/2)</f>
        <v>0</v>
      </c>
      <c r="O306">
        <f>N306*(DI306+DJ306)/1000.0</f>
        <v>0</v>
      </c>
      <c r="P306">
        <f>(DB306 - IF(AU306&gt;1, L306*CV306*100.0/(AW306*DP306), 0))*(DI306+DJ306)/1000.0</f>
        <v>0</v>
      </c>
      <c r="Q306">
        <f>2.0/((1/S306-1/R306)+SIGN(S306)*SQRT((1/S306-1/R306)*(1/S306-1/R306) + 4*CW306/((CW306+1)*(CW306+1))*(2*1/S306*1/R306-1/R306*1/R306)))</f>
        <v>0</v>
      </c>
      <c r="R306">
        <f>IF(LEFT(CX306,1)&lt;&gt;"0",IF(LEFT(CX306,1)="1",3.0,CY306),$D$5+$E$5*(DP306*DI306/($K$5*1000))+$F$5*(DP306*DI306/($K$5*1000))*MAX(MIN(CV306,$J$5),$I$5)*MAX(MIN(CV306,$J$5),$I$5)+$G$5*MAX(MIN(CV306,$J$5),$I$5)*(DP306*DI306/($K$5*1000))+$H$5*(DP306*DI306/($K$5*1000))*(DP306*DI306/($K$5*1000)))</f>
        <v>0</v>
      </c>
      <c r="S306">
        <f>J306*(1000-(1000*0.61365*exp(17.502*W306/(240.97+W306))/(DI306+DJ306)+DD306)/2)/(1000*0.61365*exp(17.502*W306/(240.97+W306))/(DI306+DJ306)-DD306)</f>
        <v>0</v>
      </c>
      <c r="T306">
        <f>1/((CW306+1)/(Q306/1.6)+1/(R306/1.37)) + CW306/((CW306+1)/(Q306/1.6) + CW306/(R306/1.37))</f>
        <v>0</v>
      </c>
      <c r="U306">
        <f>(CR306*CU306)</f>
        <v>0</v>
      </c>
      <c r="V306">
        <f>(DK306+(U306+2*0.95*5.67E-8*(((DK306+$B$7)+273)^4-(DK306+273)^4)-44100*J306)/(1.84*29.3*R306+8*0.95*5.67E-8*(DK306+273)^3))</f>
        <v>0</v>
      </c>
      <c r="W306">
        <f>($C$7*DL306+$D$7*DM306+$E$7*V306)</f>
        <v>0</v>
      </c>
      <c r="X306">
        <f>0.61365*exp(17.502*W306/(240.97+W306))</f>
        <v>0</v>
      </c>
      <c r="Y306">
        <f>(Z306/AA306*100)</f>
        <v>0</v>
      </c>
      <c r="Z306">
        <f>DD306*(DI306+DJ306)/1000</f>
        <v>0</v>
      </c>
      <c r="AA306">
        <f>0.61365*exp(17.502*DK306/(240.97+DK306))</f>
        <v>0</v>
      </c>
      <c r="AB306">
        <f>(X306-DD306*(DI306+DJ306)/1000)</f>
        <v>0</v>
      </c>
      <c r="AC306">
        <f>(-J306*44100)</f>
        <v>0</v>
      </c>
      <c r="AD306">
        <f>2*29.3*R306*0.92*(DK306-W306)</f>
        <v>0</v>
      </c>
      <c r="AE306">
        <f>2*0.95*5.67E-8*(((DK306+$B$7)+273)^4-(W306+273)^4)</f>
        <v>0</v>
      </c>
      <c r="AF306">
        <f>U306+AE306+AC306+AD306</f>
        <v>0</v>
      </c>
      <c r="AG306">
        <f>DH306*AU306*(DC306-DB306*(1000-AU306*DE306)/(1000-AU306*DD306))/(100*CV306)</f>
        <v>0</v>
      </c>
      <c r="AH306">
        <f>1000*DH306*AU306*(DD306-DE306)/(100*CV306*(1000-AU306*DD306))</f>
        <v>0</v>
      </c>
      <c r="AI306">
        <f>(AJ306 - AK306 - DI306*1E3/(8.314*(DK306+273.15)) * AM306/DH306 * AL306) * DH306/(100*CV306) * (1000 - DE306)/1000</f>
        <v>0</v>
      </c>
      <c r="AJ306">
        <v>426.181070340195</v>
      </c>
      <c r="AK306">
        <v>405.0362121212119</v>
      </c>
      <c r="AL306">
        <v>-0.0319442754613189</v>
      </c>
      <c r="AM306">
        <v>65.161743348926</v>
      </c>
      <c r="AN306">
        <f>(AP306 - AO306 + DI306*1E3/(8.314*(DK306+273.15)) * AR306/DH306 * AQ306) * DH306/(100*CV306) * 1000/(1000 - AP306)</f>
        <v>0</v>
      </c>
      <c r="AO306">
        <v>14.93253061278392</v>
      </c>
      <c r="AP306">
        <v>22.04276181818182</v>
      </c>
      <c r="AQ306">
        <v>2.452530745804222E-05</v>
      </c>
      <c r="AR306">
        <v>87.77243361575582</v>
      </c>
      <c r="AS306">
        <v>4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MAX(0,($B$13+$C$13*DP306)/(1+$D$13*DP306)*DI306/(DK306+273)*$E$13)</f>
        <v>0</v>
      </c>
      <c r="AX306" t="s">
        <v>417</v>
      </c>
      <c r="AY306" t="s">
        <v>417</v>
      </c>
      <c r="AZ306">
        <v>0</v>
      </c>
      <c r="BA306">
        <v>0</v>
      </c>
      <c r="BB306">
        <f>1-AZ306/BA306</f>
        <v>0</v>
      </c>
      <c r="BC306">
        <v>0</v>
      </c>
      <c r="BD306" t="s">
        <v>417</v>
      </c>
      <c r="BE306" t="s">
        <v>417</v>
      </c>
      <c r="BF306">
        <v>0</v>
      </c>
      <c r="BG306">
        <v>0</v>
      </c>
      <c r="BH306">
        <f>1-BF306/BG306</f>
        <v>0</v>
      </c>
      <c r="BI306">
        <v>0.5</v>
      </c>
      <c r="BJ306">
        <f>CS306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417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f>$B$11*DQ306+$C$11*DR306+$F$11*EC306*(1-EF306)</f>
        <v>0</v>
      </c>
      <c r="CS306">
        <f>CR306*CT306</f>
        <v>0</v>
      </c>
      <c r="CT306">
        <f>($B$11*$D$9+$C$11*$D$9+$F$11*((EP306+EH306)/MAX(EP306+EH306+EQ306, 0.1)*$I$9+EQ306/MAX(EP306+EH306+EQ306, 0.1)*$J$9))/($B$11+$C$11+$F$11)</f>
        <v>0</v>
      </c>
      <c r="CU306">
        <f>($B$11*$K$9+$C$11*$K$9+$F$11*((EP306+EH306)/MAX(EP306+EH306+EQ306, 0.1)*$P$9+EQ306/MAX(EP306+EH306+EQ306, 0.1)*$Q$9))/($B$11+$C$11+$F$11)</f>
        <v>0</v>
      </c>
      <c r="CV306">
        <v>6</v>
      </c>
      <c r="CW306">
        <v>0.5</v>
      </c>
      <c r="CX306" t="s">
        <v>418</v>
      </c>
      <c r="CY306">
        <v>2</v>
      </c>
      <c r="CZ306" t="b">
        <v>1</v>
      </c>
      <c r="DA306">
        <v>1659120241.255172</v>
      </c>
      <c r="DB306">
        <v>396.1886896551724</v>
      </c>
      <c r="DC306">
        <v>419.8100689655172</v>
      </c>
      <c r="DD306">
        <v>22.04690689655173</v>
      </c>
      <c r="DE306">
        <v>14.9395724137931</v>
      </c>
      <c r="DF306">
        <v>398.703</v>
      </c>
      <c r="DG306">
        <v>22.13857586206896</v>
      </c>
      <c r="DH306">
        <v>500.0307586206898</v>
      </c>
      <c r="DI306">
        <v>90.66195862068966</v>
      </c>
      <c r="DJ306">
        <v>0.09989533103448277</v>
      </c>
      <c r="DK306">
        <v>27.0856551724138</v>
      </c>
      <c r="DL306">
        <v>26.58374827586207</v>
      </c>
      <c r="DM306">
        <v>999.9000000000002</v>
      </c>
      <c r="DN306">
        <v>0</v>
      </c>
      <c r="DO306">
        <v>0</v>
      </c>
      <c r="DP306">
        <v>10004.1524137931</v>
      </c>
      <c r="DQ306">
        <v>0</v>
      </c>
      <c r="DR306">
        <v>8.293518620689655</v>
      </c>
      <c r="DS306">
        <v>-23.62143103448276</v>
      </c>
      <c r="DT306">
        <v>405.1204137931035</v>
      </c>
      <c r="DU306">
        <v>426.1771034482758</v>
      </c>
      <c r="DV306">
        <v>7.107327586206897</v>
      </c>
      <c r="DW306">
        <v>419.8100689655172</v>
      </c>
      <c r="DX306">
        <v>14.9395724137931</v>
      </c>
      <c r="DY306">
        <v>1.99881551724138</v>
      </c>
      <c r="DZ306">
        <v>1.354451724137931</v>
      </c>
      <c r="EA306">
        <v>17.43495862068966</v>
      </c>
      <c r="EB306">
        <v>11.41708275862069</v>
      </c>
      <c r="EC306">
        <v>2000.003103448276</v>
      </c>
      <c r="ED306">
        <v>0.9799989999999998</v>
      </c>
      <c r="EE306">
        <v>0.02000080000000001</v>
      </c>
      <c r="EF306">
        <v>0</v>
      </c>
      <c r="EG306">
        <v>773.6282068965518</v>
      </c>
      <c r="EH306">
        <v>5.000969999999999</v>
      </c>
      <c r="EI306">
        <v>15397.4724137931</v>
      </c>
      <c r="EJ306">
        <v>16707.6</v>
      </c>
      <c r="EK306">
        <v>37.75</v>
      </c>
      <c r="EL306">
        <v>38.31199999999999</v>
      </c>
      <c r="EM306">
        <v>37.68699999999999</v>
      </c>
      <c r="EN306">
        <v>38.01496551724138</v>
      </c>
      <c r="EO306">
        <v>38.43699999999999</v>
      </c>
      <c r="EP306">
        <v>1955.103103448276</v>
      </c>
      <c r="EQ306">
        <v>39.90000000000001</v>
      </c>
      <c r="ER306">
        <v>0</v>
      </c>
      <c r="ES306">
        <v>1659120249.2</v>
      </c>
      <c r="ET306">
        <v>0</v>
      </c>
      <c r="EU306">
        <v>773.6053461538462</v>
      </c>
      <c r="EV306">
        <v>-0.1154529873949531</v>
      </c>
      <c r="EW306">
        <v>-0.03760683975926014</v>
      </c>
      <c r="EX306">
        <v>15397.48076923077</v>
      </c>
      <c r="EY306">
        <v>15</v>
      </c>
      <c r="EZ306">
        <v>0</v>
      </c>
      <c r="FA306" t="s">
        <v>419</v>
      </c>
      <c r="FB306">
        <v>1658962562</v>
      </c>
      <c r="FC306">
        <v>1658962559</v>
      </c>
      <c r="FD306">
        <v>0</v>
      </c>
      <c r="FE306">
        <v>0.025</v>
      </c>
      <c r="FF306">
        <v>-0.013</v>
      </c>
      <c r="FG306">
        <v>-1.97</v>
      </c>
      <c r="FH306">
        <v>-0.111</v>
      </c>
      <c r="FI306">
        <v>420</v>
      </c>
      <c r="FJ306">
        <v>18</v>
      </c>
      <c r="FK306">
        <v>0.6899999999999999</v>
      </c>
      <c r="FL306">
        <v>0.5</v>
      </c>
      <c r="FM306">
        <v>-23.65300731707317</v>
      </c>
      <c r="FN306">
        <v>2.019125435540075</v>
      </c>
      <c r="FO306">
        <v>0.4222060203324876</v>
      </c>
      <c r="FP306">
        <v>0</v>
      </c>
      <c r="FQ306">
        <v>773.5885</v>
      </c>
      <c r="FR306">
        <v>0.2696867864649113</v>
      </c>
      <c r="FS306">
        <v>0.2254784781695202</v>
      </c>
      <c r="FT306">
        <v>1</v>
      </c>
      <c r="FU306">
        <v>7.102293414634146</v>
      </c>
      <c r="FV306">
        <v>0.1016483623693496</v>
      </c>
      <c r="FW306">
        <v>0.0111106158003157</v>
      </c>
      <c r="FX306">
        <v>0</v>
      </c>
      <c r="FY306">
        <v>1</v>
      </c>
      <c r="FZ306">
        <v>3</v>
      </c>
      <c r="GA306" t="s">
        <v>426</v>
      </c>
      <c r="GB306">
        <v>2.98297</v>
      </c>
      <c r="GC306">
        <v>2.71567</v>
      </c>
      <c r="GD306">
        <v>0.09088690000000001</v>
      </c>
      <c r="GE306">
        <v>0.0931106</v>
      </c>
      <c r="GF306">
        <v>0.1015</v>
      </c>
      <c r="GG306">
        <v>0.0753794</v>
      </c>
      <c r="GH306">
        <v>28761.2</v>
      </c>
      <c r="GI306">
        <v>28831</v>
      </c>
      <c r="GJ306">
        <v>29404.3</v>
      </c>
      <c r="GK306">
        <v>29401.9</v>
      </c>
      <c r="GL306">
        <v>34991.3</v>
      </c>
      <c r="GM306">
        <v>36148.2</v>
      </c>
      <c r="GN306">
        <v>41409.9</v>
      </c>
      <c r="GO306">
        <v>41897.7</v>
      </c>
      <c r="GP306">
        <v>1.9335</v>
      </c>
      <c r="GQ306">
        <v>1.88377</v>
      </c>
      <c r="GR306">
        <v>0.0782683</v>
      </c>
      <c r="GS306">
        <v>0</v>
      </c>
      <c r="GT306">
        <v>25.299</v>
      </c>
      <c r="GU306">
        <v>999.9</v>
      </c>
      <c r="GV306">
        <v>39.3</v>
      </c>
      <c r="GW306">
        <v>32.7</v>
      </c>
      <c r="GX306">
        <v>21.535</v>
      </c>
      <c r="GY306">
        <v>63.7714</v>
      </c>
      <c r="GZ306">
        <v>34.0264</v>
      </c>
      <c r="HA306">
        <v>1</v>
      </c>
      <c r="HB306">
        <v>-0.0467607</v>
      </c>
      <c r="HC306">
        <v>0.343442</v>
      </c>
      <c r="HD306">
        <v>20.3304</v>
      </c>
      <c r="HE306">
        <v>5.21729</v>
      </c>
      <c r="HF306">
        <v>12.0099</v>
      </c>
      <c r="HG306">
        <v>4.9884</v>
      </c>
      <c r="HH306">
        <v>3.28842</v>
      </c>
      <c r="HI306">
        <v>9999</v>
      </c>
      <c r="HJ306">
        <v>9999</v>
      </c>
      <c r="HK306">
        <v>9999</v>
      </c>
      <c r="HL306">
        <v>174.5</v>
      </c>
      <c r="HM306">
        <v>1.86784</v>
      </c>
      <c r="HN306">
        <v>1.86691</v>
      </c>
      <c r="HO306">
        <v>1.8663</v>
      </c>
      <c r="HP306">
        <v>1.86621</v>
      </c>
      <c r="HQ306">
        <v>1.8681</v>
      </c>
      <c r="HR306">
        <v>1.87052</v>
      </c>
      <c r="HS306">
        <v>1.86918</v>
      </c>
      <c r="HT306">
        <v>1.87061</v>
      </c>
      <c r="HU306">
        <v>0</v>
      </c>
      <c r="HV306">
        <v>0</v>
      </c>
      <c r="HW306">
        <v>0</v>
      </c>
      <c r="HX306">
        <v>0</v>
      </c>
      <c r="HY306" t="s">
        <v>421</v>
      </c>
      <c r="HZ306" t="s">
        <v>422</v>
      </c>
      <c r="IA306" t="s">
        <v>423</v>
      </c>
      <c r="IB306" t="s">
        <v>423</v>
      </c>
      <c r="IC306" t="s">
        <v>423</v>
      </c>
      <c r="ID306" t="s">
        <v>423</v>
      </c>
      <c r="IE306">
        <v>0</v>
      </c>
      <c r="IF306">
        <v>100</v>
      </c>
      <c r="IG306">
        <v>100</v>
      </c>
      <c r="IH306">
        <v>-2.514</v>
      </c>
      <c r="II306">
        <v>-0.0917</v>
      </c>
      <c r="IJ306">
        <v>-1.577111384215205</v>
      </c>
      <c r="IK306">
        <v>-0.002609718516926934</v>
      </c>
      <c r="IL306">
        <v>7.477057286243006E-07</v>
      </c>
      <c r="IM306">
        <v>-2.446628426827821E-10</v>
      </c>
      <c r="IN306">
        <v>-0.2036813970316619</v>
      </c>
      <c r="IO306">
        <v>-0.007460779758470672</v>
      </c>
      <c r="IP306">
        <v>0.0009378809001863145</v>
      </c>
      <c r="IQ306">
        <v>-1.681860573090938E-05</v>
      </c>
      <c r="IR306">
        <v>18</v>
      </c>
      <c r="IS306">
        <v>2242</v>
      </c>
      <c r="IT306">
        <v>1</v>
      </c>
      <c r="IU306">
        <v>24</v>
      </c>
      <c r="IV306">
        <v>2628.1</v>
      </c>
      <c r="IW306">
        <v>2628.2</v>
      </c>
      <c r="IX306">
        <v>1.01685</v>
      </c>
      <c r="IY306">
        <v>2.22168</v>
      </c>
      <c r="IZ306">
        <v>1.39648</v>
      </c>
      <c r="JA306">
        <v>2.33398</v>
      </c>
      <c r="JB306">
        <v>1.49536</v>
      </c>
      <c r="JC306">
        <v>2.35352</v>
      </c>
      <c r="JD306">
        <v>38.7471</v>
      </c>
      <c r="JE306">
        <v>23.9737</v>
      </c>
      <c r="JF306">
        <v>18</v>
      </c>
      <c r="JG306">
        <v>505.592</v>
      </c>
      <c r="JH306">
        <v>430.525</v>
      </c>
      <c r="JI306">
        <v>24.9996</v>
      </c>
      <c r="JJ306">
        <v>26.7397</v>
      </c>
      <c r="JK306">
        <v>29.9997</v>
      </c>
      <c r="JL306">
        <v>26.7377</v>
      </c>
      <c r="JM306">
        <v>26.6819</v>
      </c>
      <c r="JN306">
        <v>20.3178</v>
      </c>
      <c r="JO306">
        <v>28.5972</v>
      </c>
      <c r="JP306">
        <v>23.6573</v>
      </c>
      <c r="JQ306">
        <v>25</v>
      </c>
      <c r="JR306">
        <v>399.901</v>
      </c>
      <c r="JS306">
        <v>14.9667</v>
      </c>
      <c r="JT306">
        <v>100.541</v>
      </c>
      <c r="JU306">
        <v>100.625</v>
      </c>
    </row>
    <row r="307" spans="1:281">
      <c r="A307">
        <v>291</v>
      </c>
      <c r="B307">
        <v>1659120254.1</v>
      </c>
      <c r="C307">
        <v>7896</v>
      </c>
      <c r="D307" t="s">
        <v>1008</v>
      </c>
      <c r="E307" t="s">
        <v>1009</v>
      </c>
      <c r="F307">
        <v>5</v>
      </c>
      <c r="G307" t="s">
        <v>1005</v>
      </c>
      <c r="H307" t="s">
        <v>416</v>
      </c>
      <c r="I307">
        <v>1659120246.332142</v>
      </c>
      <c r="J307">
        <f>(K307)/1000</f>
        <v>0</v>
      </c>
      <c r="K307">
        <f>IF(CZ307, AN307, AH307)</f>
        <v>0</v>
      </c>
      <c r="L307">
        <f>IF(CZ307, AI307, AG307)</f>
        <v>0</v>
      </c>
      <c r="M307">
        <f>DB307 - IF(AU307&gt;1, L307*CV307*100.0/(AW307*DP307), 0)</f>
        <v>0</v>
      </c>
      <c r="N307">
        <f>((T307-J307/2)*M307-L307)/(T307+J307/2)</f>
        <v>0</v>
      </c>
      <c r="O307">
        <f>N307*(DI307+DJ307)/1000.0</f>
        <v>0</v>
      </c>
      <c r="P307">
        <f>(DB307 - IF(AU307&gt;1, L307*CV307*100.0/(AW307*DP307), 0))*(DI307+DJ307)/1000.0</f>
        <v>0</v>
      </c>
      <c r="Q307">
        <f>2.0/((1/S307-1/R307)+SIGN(S307)*SQRT((1/S307-1/R307)*(1/S307-1/R307) + 4*CW307/((CW307+1)*(CW307+1))*(2*1/S307*1/R307-1/R307*1/R307)))</f>
        <v>0</v>
      </c>
      <c r="R307">
        <f>IF(LEFT(CX307,1)&lt;&gt;"0",IF(LEFT(CX307,1)="1",3.0,CY307),$D$5+$E$5*(DP307*DI307/($K$5*1000))+$F$5*(DP307*DI307/($K$5*1000))*MAX(MIN(CV307,$J$5),$I$5)*MAX(MIN(CV307,$J$5),$I$5)+$G$5*MAX(MIN(CV307,$J$5),$I$5)*(DP307*DI307/($K$5*1000))+$H$5*(DP307*DI307/($K$5*1000))*(DP307*DI307/($K$5*1000)))</f>
        <v>0</v>
      </c>
      <c r="S307">
        <f>J307*(1000-(1000*0.61365*exp(17.502*W307/(240.97+W307))/(DI307+DJ307)+DD307)/2)/(1000*0.61365*exp(17.502*W307/(240.97+W307))/(DI307+DJ307)-DD307)</f>
        <v>0</v>
      </c>
      <c r="T307">
        <f>1/((CW307+1)/(Q307/1.6)+1/(R307/1.37)) + CW307/((CW307+1)/(Q307/1.6) + CW307/(R307/1.37))</f>
        <v>0</v>
      </c>
      <c r="U307">
        <f>(CR307*CU307)</f>
        <v>0</v>
      </c>
      <c r="V307">
        <f>(DK307+(U307+2*0.95*5.67E-8*(((DK307+$B$7)+273)^4-(DK307+273)^4)-44100*J307)/(1.84*29.3*R307+8*0.95*5.67E-8*(DK307+273)^3))</f>
        <v>0</v>
      </c>
      <c r="W307">
        <f>($C$7*DL307+$D$7*DM307+$E$7*V307)</f>
        <v>0</v>
      </c>
      <c r="X307">
        <f>0.61365*exp(17.502*W307/(240.97+W307))</f>
        <v>0</v>
      </c>
      <c r="Y307">
        <f>(Z307/AA307*100)</f>
        <v>0</v>
      </c>
      <c r="Z307">
        <f>DD307*(DI307+DJ307)/1000</f>
        <v>0</v>
      </c>
      <c r="AA307">
        <f>0.61365*exp(17.502*DK307/(240.97+DK307))</f>
        <v>0</v>
      </c>
      <c r="AB307">
        <f>(X307-DD307*(DI307+DJ307)/1000)</f>
        <v>0</v>
      </c>
      <c r="AC307">
        <f>(-J307*44100)</f>
        <v>0</v>
      </c>
      <c r="AD307">
        <f>2*29.3*R307*0.92*(DK307-W307)</f>
        <v>0</v>
      </c>
      <c r="AE307">
        <f>2*0.95*5.67E-8*(((DK307+$B$7)+273)^4-(W307+273)^4)</f>
        <v>0</v>
      </c>
      <c r="AF307">
        <f>U307+AE307+AC307+AD307</f>
        <v>0</v>
      </c>
      <c r="AG307">
        <f>DH307*AU307*(DC307-DB307*(1000-AU307*DE307)/(1000-AU307*DD307))/(100*CV307)</f>
        <v>0</v>
      </c>
      <c r="AH307">
        <f>1000*DH307*AU307*(DD307-DE307)/(100*CV307*(1000-AU307*DD307))</f>
        <v>0</v>
      </c>
      <c r="AI307">
        <f>(AJ307 - AK307 - DI307*1E3/(8.314*(DK307+273.15)) * AM307/DH307 * AL307) * DH307/(100*CV307) * (1000 - DE307)/1000</f>
        <v>0</v>
      </c>
      <c r="AJ307">
        <v>417.578722509066</v>
      </c>
      <c r="AK307">
        <v>401.4280060606059</v>
      </c>
      <c r="AL307">
        <v>-0.9577069744752454</v>
      </c>
      <c r="AM307">
        <v>65.161743348926</v>
      </c>
      <c r="AN307">
        <f>(AP307 - AO307 + DI307*1E3/(8.314*(DK307+273.15)) * AR307/DH307 * AQ307) * DH307/(100*CV307) * 1000/(1000 - AP307)</f>
        <v>0</v>
      </c>
      <c r="AO307">
        <v>14.89940197201435</v>
      </c>
      <c r="AP307">
        <v>22.03559818181817</v>
      </c>
      <c r="AQ307">
        <v>-7.882524128455575E-05</v>
      </c>
      <c r="AR307">
        <v>87.77243361575582</v>
      </c>
      <c r="AS307">
        <v>4</v>
      </c>
      <c r="AT307">
        <v>1</v>
      </c>
      <c r="AU307">
        <f>IF(AS307*$H$13&gt;=AW307,1.0,(AW307/(AW307-AS307*$H$13)))</f>
        <v>0</v>
      </c>
      <c r="AV307">
        <f>(AU307-1)*100</f>
        <v>0</v>
      </c>
      <c r="AW307">
        <f>MAX(0,($B$13+$C$13*DP307)/(1+$D$13*DP307)*DI307/(DK307+273)*$E$13)</f>
        <v>0</v>
      </c>
      <c r="AX307" t="s">
        <v>417</v>
      </c>
      <c r="AY307" t="s">
        <v>417</v>
      </c>
      <c r="AZ307">
        <v>0</v>
      </c>
      <c r="BA307">
        <v>0</v>
      </c>
      <c r="BB307">
        <f>1-AZ307/BA307</f>
        <v>0</v>
      </c>
      <c r="BC307">
        <v>0</v>
      </c>
      <c r="BD307" t="s">
        <v>417</v>
      </c>
      <c r="BE307" t="s">
        <v>417</v>
      </c>
      <c r="BF307">
        <v>0</v>
      </c>
      <c r="BG307">
        <v>0</v>
      </c>
      <c r="BH307">
        <f>1-BF307/BG307</f>
        <v>0</v>
      </c>
      <c r="BI307">
        <v>0.5</v>
      </c>
      <c r="BJ307">
        <f>CS307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417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f>$B$11*DQ307+$C$11*DR307+$F$11*EC307*(1-EF307)</f>
        <v>0</v>
      </c>
      <c r="CS307">
        <f>CR307*CT307</f>
        <v>0</v>
      </c>
      <c r="CT307">
        <f>($B$11*$D$9+$C$11*$D$9+$F$11*((EP307+EH307)/MAX(EP307+EH307+EQ307, 0.1)*$I$9+EQ307/MAX(EP307+EH307+EQ307, 0.1)*$J$9))/($B$11+$C$11+$F$11)</f>
        <v>0</v>
      </c>
      <c r="CU307">
        <f>($B$11*$K$9+$C$11*$K$9+$F$11*((EP307+EH307)/MAX(EP307+EH307+EQ307, 0.1)*$P$9+EQ307/MAX(EP307+EH307+EQ307, 0.1)*$Q$9))/($B$11+$C$11+$F$11)</f>
        <v>0</v>
      </c>
      <c r="CV307">
        <v>6</v>
      </c>
      <c r="CW307">
        <v>0.5</v>
      </c>
      <c r="CX307" t="s">
        <v>418</v>
      </c>
      <c r="CY307">
        <v>2</v>
      </c>
      <c r="CZ307" t="b">
        <v>1</v>
      </c>
      <c r="DA307">
        <v>1659120246.332142</v>
      </c>
      <c r="DB307">
        <v>395.6655714285715</v>
      </c>
      <c r="DC307">
        <v>416.7862499999999</v>
      </c>
      <c r="DD307">
        <v>22.04335357142856</v>
      </c>
      <c r="DE307">
        <v>14.92344285714286</v>
      </c>
      <c r="DF307">
        <v>398.17875</v>
      </c>
      <c r="DG307">
        <v>22.13505357142857</v>
      </c>
      <c r="DH307">
        <v>500.0447142857143</v>
      </c>
      <c r="DI307">
        <v>90.66112142857143</v>
      </c>
      <c r="DJ307">
        <v>0.09993458214285715</v>
      </c>
      <c r="DK307">
        <v>27.08551428571429</v>
      </c>
      <c r="DL307">
        <v>26.58167142857143</v>
      </c>
      <c r="DM307">
        <v>999.9000000000002</v>
      </c>
      <c r="DN307">
        <v>0</v>
      </c>
      <c r="DO307">
        <v>0</v>
      </c>
      <c r="DP307">
        <v>10004.90071428571</v>
      </c>
      <c r="DQ307">
        <v>0</v>
      </c>
      <c r="DR307">
        <v>8.281327142857142</v>
      </c>
      <c r="DS307">
        <v>-21.12074285714286</v>
      </c>
      <c r="DT307">
        <v>404.5840357142857</v>
      </c>
      <c r="DU307">
        <v>423.1004285714285</v>
      </c>
      <c r="DV307">
        <v>7.119902499999999</v>
      </c>
      <c r="DW307">
        <v>416.7862499999999</v>
      </c>
      <c r="DX307">
        <v>14.92344285714286</v>
      </c>
      <c r="DY307">
        <v>1.998474642857143</v>
      </c>
      <c r="DZ307">
        <v>1.352976071428571</v>
      </c>
      <c r="EA307">
        <v>17.43225714285714</v>
      </c>
      <c r="EB307">
        <v>11.40061785714286</v>
      </c>
      <c r="EC307">
        <v>2000.005</v>
      </c>
      <c r="ED307">
        <v>0.979999</v>
      </c>
      <c r="EE307">
        <v>0.02000080000000001</v>
      </c>
      <c r="EF307">
        <v>0</v>
      </c>
      <c r="EG307">
        <v>773.6014285714285</v>
      </c>
      <c r="EH307">
        <v>5.00097</v>
      </c>
      <c r="EI307">
        <v>15397.41785714286</v>
      </c>
      <c r="EJ307">
        <v>16707.62857142857</v>
      </c>
      <c r="EK307">
        <v>37.75</v>
      </c>
      <c r="EL307">
        <v>38.312</v>
      </c>
      <c r="EM307">
        <v>37.687</v>
      </c>
      <c r="EN307">
        <v>38.00221428571428</v>
      </c>
      <c r="EO307">
        <v>38.437</v>
      </c>
      <c r="EP307">
        <v>1955.105</v>
      </c>
      <c r="EQ307">
        <v>39.9</v>
      </c>
      <c r="ER307">
        <v>0</v>
      </c>
      <c r="ES307">
        <v>1659120254</v>
      </c>
      <c r="ET307">
        <v>0</v>
      </c>
      <c r="EU307">
        <v>773.5839615384616</v>
      </c>
      <c r="EV307">
        <v>-0.3057435964753594</v>
      </c>
      <c r="EW307">
        <v>-3.083760674244804</v>
      </c>
      <c r="EX307">
        <v>15397.36153846154</v>
      </c>
      <c r="EY307">
        <v>15</v>
      </c>
      <c r="EZ307">
        <v>0</v>
      </c>
      <c r="FA307" t="s">
        <v>419</v>
      </c>
      <c r="FB307">
        <v>1658962562</v>
      </c>
      <c r="FC307">
        <v>1658962559</v>
      </c>
      <c r="FD307">
        <v>0</v>
      </c>
      <c r="FE307">
        <v>0.025</v>
      </c>
      <c r="FF307">
        <v>-0.013</v>
      </c>
      <c r="FG307">
        <v>-1.97</v>
      </c>
      <c r="FH307">
        <v>-0.111</v>
      </c>
      <c r="FI307">
        <v>420</v>
      </c>
      <c r="FJ307">
        <v>18</v>
      </c>
      <c r="FK307">
        <v>0.6899999999999999</v>
      </c>
      <c r="FL307">
        <v>0.5</v>
      </c>
      <c r="FM307">
        <v>-22.1533425</v>
      </c>
      <c r="FN307">
        <v>23.78574146341466</v>
      </c>
      <c r="FO307">
        <v>3.013154473876796</v>
      </c>
      <c r="FP307">
        <v>0</v>
      </c>
      <c r="FQ307">
        <v>773.5905</v>
      </c>
      <c r="FR307">
        <v>0.2483575277580949</v>
      </c>
      <c r="FS307">
        <v>0.2104147514958421</v>
      </c>
      <c r="FT307">
        <v>1</v>
      </c>
      <c r="FU307">
        <v>7.114325249999998</v>
      </c>
      <c r="FV307">
        <v>0.14852183864915</v>
      </c>
      <c r="FW307">
        <v>0.01593541997995352</v>
      </c>
      <c r="FX307">
        <v>0</v>
      </c>
      <c r="FY307">
        <v>1</v>
      </c>
      <c r="FZ307">
        <v>3</v>
      </c>
      <c r="GA307" t="s">
        <v>426</v>
      </c>
      <c r="GB307">
        <v>2.9829</v>
      </c>
      <c r="GC307">
        <v>2.71565</v>
      </c>
      <c r="GD307">
        <v>0.09016100000000001</v>
      </c>
      <c r="GE307">
        <v>0.0908236</v>
      </c>
      <c r="GF307">
        <v>0.101475</v>
      </c>
      <c r="GG307">
        <v>0.07534390000000001</v>
      </c>
      <c r="GH307">
        <v>28784.4</v>
      </c>
      <c r="GI307">
        <v>28903.5</v>
      </c>
      <c r="GJ307">
        <v>29404.5</v>
      </c>
      <c r="GK307">
        <v>29401.7</v>
      </c>
      <c r="GL307">
        <v>34992.1</v>
      </c>
      <c r="GM307">
        <v>36149.4</v>
      </c>
      <c r="GN307">
        <v>41409.7</v>
      </c>
      <c r="GO307">
        <v>41897.6</v>
      </c>
      <c r="GP307">
        <v>1.93372</v>
      </c>
      <c r="GQ307">
        <v>1.88363</v>
      </c>
      <c r="GR307">
        <v>0.0783205</v>
      </c>
      <c r="GS307">
        <v>0</v>
      </c>
      <c r="GT307">
        <v>25.299</v>
      </c>
      <c r="GU307">
        <v>999.9</v>
      </c>
      <c r="GV307">
        <v>39.2</v>
      </c>
      <c r="GW307">
        <v>32.7</v>
      </c>
      <c r="GX307">
        <v>21.4804</v>
      </c>
      <c r="GY307">
        <v>63.6914</v>
      </c>
      <c r="GZ307">
        <v>33.9263</v>
      </c>
      <c r="HA307">
        <v>1</v>
      </c>
      <c r="HB307">
        <v>-0.0469868</v>
      </c>
      <c r="HC307">
        <v>0.341993</v>
      </c>
      <c r="HD307">
        <v>20.3306</v>
      </c>
      <c r="HE307">
        <v>5.21729</v>
      </c>
      <c r="HF307">
        <v>12.0099</v>
      </c>
      <c r="HG307">
        <v>4.98835</v>
      </c>
      <c r="HH307">
        <v>3.28845</v>
      </c>
      <c r="HI307">
        <v>9999</v>
      </c>
      <c r="HJ307">
        <v>9999</v>
      </c>
      <c r="HK307">
        <v>9999</v>
      </c>
      <c r="HL307">
        <v>174.5</v>
      </c>
      <c r="HM307">
        <v>1.86786</v>
      </c>
      <c r="HN307">
        <v>1.86691</v>
      </c>
      <c r="HO307">
        <v>1.8663</v>
      </c>
      <c r="HP307">
        <v>1.86621</v>
      </c>
      <c r="HQ307">
        <v>1.86811</v>
      </c>
      <c r="HR307">
        <v>1.87054</v>
      </c>
      <c r="HS307">
        <v>1.86918</v>
      </c>
      <c r="HT307">
        <v>1.87061</v>
      </c>
      <c r="HU307">
        <v>0</v>
      </c>
      <c r="HV307">
        <v>0</v>
      </c>
      <c r="HW307">
        <v>0</v>
      </c>
      <c r="HX307">
        <v>0</v>
      </c>
      <c r="HY307" t="s">
        <v>421</v>
      </c>
      <c r="HZ307" t="s">
        <v>422</v>
      </c>
      <c r="IA307" t="s">
        <v>423</v>
      </c>
      <c r="IB307" t="s">
        <v>423</v>
      </c>
      <c r="IC307" t="s">
        <v>423</v>
      </c>
      <c r="ID307" t="s">
        <v>423</v>
      </c>
      <c r="IE307">
        <v>0</v>
      </c>
      <c r="IF307">
        <v>100</v>
      </c>
      <c r="IG307">
        <v>100</v>
      </c>
      <c r="IH307">
        <v>-2.505</v>
      </c>
      <c r="II307">
        <v>-0.09180000000000001</v>
      </c>
      <c r="IJ307">
        <v>-1.577111384215205</v>
      </c>
      <c r="IK307">
        <v>-0.002609718516926934</v>
      </c>
      <c r="IL307">
        <v>7.477057286243006E-07</v>
      </c>
      <c r="IM307">
        <v>-2.446628426827821E-10</v>
      </c>
      <c r="IN307">
        <v>-0.2036813970316619</v>
      </c>
      <c r="IO307">
        <v>-0.007460779758470672</v>
      </c>
      <c r="IP307">
        <v>0.0009378809001863145</v>
      </c>
      <c r="IQ307">
        <v>-1.681860573090938E-05</v>
      </c>
      <c r="IR307">
        <v>18</v>
      </c>
      <c r="IS307">
        <v>2242</v>
      </c>
      <c r="IT307">
        <v>1</v>
      </c>
      <c r="IU307">
        <v>24</v>
      </c>
      <c r="IV307">
        <v>2628.2</v>
      </c>
      <c r="IW307">
        <v>2628.3</v>
      </c>
      <c r="IX307">
        <v>0.981445</v>
      </c>
      <c r="IY307">
        <v>2.20947</v>
      </c>
      <c r="IZ307">
        <v>1.39648</v>
      </c>
      <c r="JA307">
        <v>2.33398</v>
      </c>
      <c r="JB307">
        <v>1.49536</v>
      </c>
      <c r="JC307">
        <v>2.41699</v>
      </c>
      <c r="JD307">
        <v>38.7471</v>
      </c>
      <c r="JE307">
        <v>23.9737</v>
      </c>
      <c r="JF307">
        <v>18</v>
      </c>
      <c r="JG307">
        <v>505.712</v>
      </c>
      <c r="JH307">
        <v>430.414</v>
      </c>
      <c r="JI307">
        <v>24.9996</v>
      </c>
      <c r="JJ307">
        <v>26.7369</v>
      </c>
      <c r="JK307">
        <v>29.9999</v>
      </c>
      <c r="JL307">
        <v>26.7348</v>
      </c>
      <c r="JM307">
        <v>26.6791</v>
      </c>
      <c r="JN307">
        <v>19.6565</v>
      </c>
      <c r="JO307">
        <v>28.5972</v>
      </c>
      <c r="JP307">
        <v>23.6573</v>
      </c>
      <c r="JQ307">
        <v>25</v>
      </c>
      <c r="JR307">
        <v>379.857</v>
      </c>
      <c r="JS307">
        <v>14.9694</v>
      </c>
      <c r="JT307">
        <v>100.541</v>
      </c>
      <c r="JU307">
        <v>100.624</v>
      </c>
    </row>
    <row r="308" spans="1:281">
      <c r="A308">
        <v>292</v>
      </c>
      <c r="B308">
        <v>1659120259.1</v>
      </c>
      <c r="C308">
        <v>7901</v>
      </c>
      <c r="D308" t="s">
        <v>1010</v>
      </c>
      <c r="E308" t="s">
        <v>1011</v>
      </c>
      <c r="F308">
        <v>5</v>
      </c>
      <c r="G308" t="s">
        <v>1005</v>
      </c>
      <c r="H308" t="s">
        <v>416</v>
      </c>
      <c r="I308">
        <v>1659120251.6</v>
      </c>
      <c r="J308">
        <f>(K308)/1000</f>
        <v>0</v>
      </c>
      <c r="K308">
        <f>IF(CZ308, AN308, AH308)</f>
        <v>0</v>
      </c>
      <c r="L308">
        <f>IF(CZ308, AI308, AG308)</f>
        <v>0</v>
      </c>
      <c r="M308">
        <f>DB308 - IF(AU308&gt;1, L308*CV308*100.0/(AW308*DP308), 0)</f>
        <v>0</v>
      </c>
      <c r="N308">
        <f>((T308-J308/2)*M308-L308)/(T308+J308/2)</f>
        <v>0</v>
      </c>
      <c r="O308">
        <f>N308*(DI308+DJ308)/1000.0</f>
        <v>0</v>
      </c>
      <c r="P308">
        <f>(DB308 - IF(AU308&gt;1, L308*CV308*100.0/(AW308*DP308), 0))*(DI308+DJ308)/1000.0</f>
        <v>0</v>
      </c>
      <c r="Q308">
        <f>2.0/((1/S308-1/R308)+SIGN(S308)*SQRT((1/S308-1/R308)*(1/S308-1/R308) + 4*CW308/((CW308+1)*(CW308+1))*(2*1/S308*1/R308-1/R308*1/R308)))</f>
        <v>0</v>
      </c>
      <c r="R308">
        <f>IF(LEFT(CX308,1)&lt;&gt;"0",IF(LEFT(CX308,1)="1",3.0,CY308),$D$5+$E$5*(DP308*DI308/($K$5*1000))+$F$5*(DP308*DI308/($K$5*1000))*MAX(MIN(CV308,$J$5),$I$5)*MAX(MIN(CV308,$J$5),$I$5)+$G$5*MAX(MIN(CV308,$J$5),$I$5)*(DP308*DI308/($K$5*1000))+$H$5*(DP308*DI308/($K$5*1000))*(DP308*DI308/($K$5*1000)))</f>
        <v>0</v>
      </c>
      <c r="S308">
        <f>J308*(1000-(1000*0.61365*exp(17.502*W308/(240.97+W308))/(DI308+DJ308)+DD308)/2)/(1000*0.61365*exp(17.502*W308/(240.97+W308))/(DI308+DJ308)-DD308)</f>
        <v>0</v>
      </c>
      <c r="T308">
        <f>1/((CW308+1)/(Q308/1.6)+1/(R308/1.37)) + CW308/((CW308+1)/(Q308/1.6) + CW308/(R308/1.37))</f>
        <v>0</v>
      </c>
      <c r="U308">
        <f>(CR308*CU308)</f>
        <v>0</v>
      </c>
      <c r="V308">
        <f>(DK308+(U308+2*0.95*5.67E-8*(((DK308+$B$7)+273)^4-(DK308+273)^4)-44100*J308)/(1.84*29.3*R308+8*0.95*5.67E-8*(DK308+273)^3))</f>
        <v>0</v>
      </c>
      <c r="W308">
        <f>($C$7*DL308+$D$7*DM308+$E$7*V308)</f>
        <v>0</v>
      </c>
      <c r="X308">
        <f>0.61365*exp(17.502*W308/(240.97+W308))</f>
        <v>0</v>
      </c>
      <c r="Y308">
        <f>(Z308/AA308*100)</f>
        <v>0</v>
      </c>
      <c r="Z308">
        <f>DD308*(DI308+DJ308)/1000</f>
        <v>0</v>
      </c>
      <c r="AA308">
        <f>0.61365*exp(17.502*DK308/(240.97+DK308))</f>
        <v>0</v>
      </c>
      <c r="AB308">
        <f>(X308-DD308*(DI308+DJ308)/1000)</f>
        <v>0</v>
      </c>
      <c r="AC308">
        <f>(-J308*44100)</f>
        <v>0</v>
      </c>
      <c r="AD308">
        <f>2*29.3*R308*0.92*(DK308-W308)</f>
        <v>0</v>
      </c>
      <c r="AE308">
        <f>2*0.95*5.67E-8*(((DK308+$B$7)+273)^4-(W308+273)^4)</f>
        <v>0</v>
      </c>
      <c r="AF308">
        <f>U308+AE308+AC308+AD308</f>
        <v>0</v>
      </c>
      <c r="AG308">
        <f>DH308*AU308*(DC308-DB308*(1000-AU308*DE308)/(1000-AU308*DD308))/(100*CV308)</f>
        <v>0</v>
      </c>
      <c r="AH308">
        <f>1000*DH308*AU308*(DD308-DE308)/(100*CV308*(1000-AU308*DD308))</f>
        <v>0</v>
      </c>
      <c r="AI308">
        <f>(AJ308 - AK308 - DI308*1E3/(8.314*(DK308+273.15)) * AM308/DH308 * AL308) * DH308/(100*CV308) * (1000 - DE308)/1000</f>
        <v>0</v>
      </c>
      <c r="AJ308">
        <v>402.2743264876522</v>
      </c>
      <c r="AK308">
        <v>391.9496424242423</v>
      </c>
      <c r="AL308">
        <v>-2.073426053358814</v>
      </c>
      <c r="AM308">
        <v>65.161743348926</v>
      </c>
      <c r="AN308">
        <f>(AP308 - AO308 + DI308*1E3/(8.314*(DK308+273.15)) * AR308/DH308 * AQ308) * DH308/(100*CV308) * 1000/(1000 - AP308)</f>
        <v>0</v>
      </c>
      <c r="AO308">
        <v>14.89533449772483</v>
      </c>
      <c r="AP308">
        <v>22.02986181818182</v>
      </c>
      <c r="AQ308">
        <v>-8.056212810858103E-05</v>
      </c>
      <c r="AR308">
        <v>87.77243361575582</v>
      </c>
      <c r="AS308">
        <v>4</v>
      </c>
      <c r="AT308">
        <v>1</v>
      </c>
      <c r="AU308">
        <f>IF(AS308*$H$13&gt;=AW308,1.0,(AW308/(AW308-AS308*$H$13)))</f>
        <v>0</v>
      </c>
      <c r="AV308">
        <f>(AU308-1)*100</f>
        <v>0</v>
      </c>
      <c r="AW308">
        <f>MAX(0,($B$13+$C$13*DP308)/(1+$D$13*DP308)*DI308/(DK308+273)*$E$13)</f>
        <v>0</v>
      </c>
      <c r="AX308" t="s">
        <v>417</v>
      </c>
      <c r="AY308" t="s">
        <v>417</v>
      </c>
      <c r="AZ308">
        <v>0</v>
      </c>
      <c r="BA308">
        <v>0</v>
      </c>
      <c r="BB308">
        <f>1-AZ308/BA308</f>
        <v>0</v>
      </c>
      <c r="BC308">
        <v>0</v>
      </c>
      <c r="BD308" t="s">
        <v>417</v>
      </c>
      <c r="BE308" t="s">
        <v>417</v>
      </c>
      <c r="BF308">
        <v>0</v>
      </c>
      <c r="BG308">
        <v>0</v>
      </c>
      <c r="BH308">
        <f>1-BF308/BG308</f>
        <v>0</v>
      </c>
      <c r="BI308">
        <v>0.5</v>
      </c>
      <c r="BJ308">
        <f>CS308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417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f>$B$11*DQ308+$C$11*DR308+$F$11*EC308*(1-EF308)</f>
        <v>0</v>
      </c>
      <c r="CS308">
        <f>CR308*CT308</f>
        <v>0</v>
      </c>
      <c r="CT308">
        <f>($B$11*$D$9+$C$11*$D$9+$F$11*((EP308+EH308)/MAX(EP308+EH308+EQ308, 0.1)*$I$9+EQ308/MAX(EP308+EH308+EQ308, 0.1)*$J$9))/($B$11+$C$11+$F$11)</f>
        <v>0</v>
      </c>
      <c r="CU308">
        <f>($B$11*$K$9+$C$11*$K$9+$F$11*((EP308+EH308)/MAX(EP308+EH308+EQ308, 0.1)*$P$9+EQ308/MAX(EP308+EH308+EQ308, 0.1)*$Q$9))/($B$11+$C$11+$F$11)</f>
        <v>0</v>
      </c>
      <c r="CV308">
        <v>6</v>
      </c>
      <c r="CW308">
        <v>0.5</v>
      </c>
      <c r="CX308" t="s">
        <v>418</v>
      </c>
      <c r="CY308">
        <v>2</v>
      </c>
      <c r="CZ308" t="b">
        <v>1</v>
      </c>
      <c r="DA308">
        <v>1659120251.6</v>
      </c>
      <c r="DB308">
        <v>392.7178148148149</v>
      </c>
      <c r="DC308">
        <v>408.566962962963</v>
      </c>
      <c r="DD308">
        <v>22.03831851851852</v>
      </c>
      <c r="DE308">
        <v>14.90682592592593</v>
      </c>
      <c r="DF308">
        <v>395.2247407407407</v>
      </c>
      <c r="DG308">
        <v>22.13006666666667</v>
      </c>
      <c r="DH308">
        <v>500.055037037037</v>
      </c>
      <c r="DI308">
        <v>90.66090000000001</v>
      </c>
      <c r="DJ308">
        <v>0.09995956666666667</v>
      </c>
      <c r="DK308">
        <v>27.08569259259259</v>
      </c>
      <c r="DL308">
        <v>26.58019259259259</v>
      </c>
      <c r="DM308">
        <v>999.9000000000001</v>
      </c>
      <c r="DN308">
        <v>0</v>
      </c>
      <c r="DO308">
        <v>0</v>
      </c>
      <c r="DP308">
        <v>9999.647777777778</v>
      </c>
      <c r="DQ308">
        <v>0</v>
      </c>
      <c r="DR308">
        <v>8.27656</v>
      </c>
      <c r="DS308">
        <v>-15.84908296296296</v>
      </c>
      <c r="DT308">
        <v>401.5677407407407</v>
      </c>
      <c r="DU308">
        <v>414.7496296296297</v>
      </c>
      <c r="DV308">
        <v>7.13148962962963</v>
      </c>
      <c r="DW308">
        <v>408.566962962963</v>
      </c>
      <c r="DX308">
        <v>14.90682592592593</v>
      </c>
      <c r="DY308">
        <v>1.998012962962963</v>
      </c>
      <c r="DZ308">
        <v>1.351466296296296</v>
      </c>
      <c r="EA308">
        <v>17.42860740740741</v>
      </c>
      <c r="EB308">
        <v>11.38375185185185</v>
      </c>
      <c r="EC308">
        <v>2000.003703703704</v>
      </c>
      <c r="ED308">
        <v>0.979999</v>
      </c>
      <c r="EE308">
        <v>0.0200008</v>
      </c>
      <c r="EF308">
        <v>0</v>
      </c>
      <c r="EG308">
        <v>773.4422592592593</v>
      </c>
      <c r="EH308">
        <v>5.00097</v>
      </c>
      <c r="EI308">
        <v>15393.7037037037</v>
      </c>
      <c r="EJ308">
        <v>16707.61851851852</v>
      </c>
      <c r="EK308">
        <v>37.75</v>
      </c>
      <c r="EL308">
        <v>38.312</v>
      </c>
      <c r="EM308">
        <v>37.687</v>
      </c>
      <c r="EN308">
        <v>38</v>
      </c>
      <c r="EO308">
        <v>38.437</v>
      </c>
      <c r="EP308">
        <v>1955.103703703704</v>
      </c>
      <c r="EQ308">
        <v>39.9</v>
      </c>
      <c r="ER308">
        <v>0</v>
      </c>
      <c r="ES308">
        <v>1659120259.4</v>
      </c>
      <c r="ET308">
        <v>0</v>
      </c>
      <c r="EU308">
        <v>773.3747199999999</v>
      </c>
      <c r="EV308">
        <v>-4.036846163110692</v>
      </c>
      <c r="EW308">
        <v>-83.4615383684411</v>
      </c>
      <c r="EX308">
        <v>15392.76</v>
      </c>
      <c r="EY308">
        <v>15</v>
      </c>
      <c r="EZ308">
        <v>0</v>
      </c>
      <c r="FA308" t="s">
        <v>419</v>
      </c>
      <c r="FB308">
        <v>1658962562</v>
      </c>
      <c r="FC308">
        <v>1658962559</v>
      </c>
      <c r="FD308">
        <v>0</v>
      </c>
      <c r="FE308">
        <v>0.025</v>
      </c>
      <c r="FF308">
        <v>-0.013</v>
      </c>
      <c r="FG308">
        <v>-1.97</v>
      </c>
      <c r="FH308">
        <v>-0.111</v>
      </c>
      <c r="FI308">
        <v>420</v>
      </c>
      <c r="FJ308">
        <v>18</v>
      </c>
      <c r="FK308">
        <v>0.6899999999999999</v>
      </c>
      <c r="FL308">
        <v>0.5</v>
      </c>
      <c r="FM308">
        <v>-18.487737</v>
      </c>
      <c r="FN308">
        <v>59.08012075046909</v>
      </c>
      <c r="FO308">
        <v>6.140567615264162</v>
      </c>
      <c r="FP308">
        <v>0</v>
      </c>
      <c r="FQ308">
        <v>773.5044411764707</v>
      </c>
      <c r="FR308">
        <v>-1.531779990067601</v>
      </c>
      <c r="FS308">
        <v>0.2912432974413292</v>
      </c>
      <c r="FT308">
        <v>0</v>
      </c>
      <c r="FU308">
        <v>7.12326975</v>
      </c>
      <c r="FV308">
        <v>0.1493487804877997</v>
      </c>
      <c r="FW308">
        <v>0.01607178917972425</v>
      </c>
      <c r="FX308">
        <v>0</v>
      </c>
      <c r="FY308">
        <v>0</v>
      </c>
      <c r="FZ308">
        <v>3</v>
      </c>
      <c r="GA308" t="s">
        <v>462</v>
      </c>
      <c r="GB308">
        <v>2.98267</v>
      </c>
      <c r="GC308">
        <v>2.71556</v>
      </c>
      <c r="GD308">
        <v>0.088435</v>
      </c>
      <c r="GE308">
        <v>0.08806509999999999</v>
      </c>
      <c r="GF308">
        <v>0.101455</v>
      </c>
      <c r="GG308">
        <v>0.0753335</v>
      </c>
      <c r="GH308">
        <v>28838.7</v>
      </c>
      <c r="GI308">
        <v>28991.4</v>
      </c>
      <c r="GJ308">
        <v>29404.2</v>
      </c>
      <c r="GK308">
        <v>29401.9</v>
      </c>
      <c r="GL308">
        <v>34992.5</v>
      </c>
      <c r="GM308">
        <v>36150</v>
      </c>
      <c r="GN308">
        <v>41409.4</v>
      </c>
      <c r="GO308">
        <v>41897.8</v>
      </c>
      <c r="GP308">
        <v>1.93353</v>
      </c>
      <c r="GQ308">
        <v>1.8837</v>
      </c>
      <c r="GR308">
        <v>0.07793310000000001</v>
      </c>
      <c r="GS308">
        <v>0</v>
      </c>
      <c r="GT308">
        <v>25.299</v>
      </c>
      <c r="GU308">
        <v>999.9</v>
      </c>
      <c r="GV308">
        <v>39.2</v>
      </c>
      <c r="GW308">
        <v>32.7</v>
      </c>
      <c r="GX308">
        <v>21.4797</v>
      </c>
      <c r="GY308">
        <v>63.5514</v>
      </c>
      <c r="GZ308">
        <v>34.399</v>
      </c>
      <c r="HA308">
        <v>1</v>
      </c>
      <c r="HB308">
        <v>-0.0471621</v>
      </c>
      <c r="HC308">
        <v>0.341076</v>
      </c>
      <c r="HD308">
        <v>20.3307</v>
      </c>
      <c r="HE308">
        <v>5.21729</v>
      </c>
      <c r="HF308">
        <v>12.0099</v>
      </c>
      <c r="HG308">
        <v>4.98895</v>
      </c>
      <c r="HH308">
        <v>3.28855</v>
      </c>
      <c r="HI308">
        <v>9999</v>
      </c>
      <c r="HJ308">
        <v>9999</v>
      </c>
      <c r="HK308">
        <v>9999</v>
      </c>
      <c r="HL308">
        <v>174.5</v>
      </c>
      <c r="HM308">
        <v>1.86784</v>
      </c>
      <c r="HN308">
        <v>1.86691</v>
      </c>
      <c r="HO308">
        <v>1.8663</v>
      </c>
      <c r="HP308">
        <v>1.86621</v>
      </c>
      <c r="HQ308">
        <v>1.86807</v>
      </c>
      <c r="HR308">
        <v>1.87054</v>
      </c>
      <c r="HS308">
        <v>1.86919</v>
      </c>
      <c r="HT308">
        <v>1.87061</v>
      </c>
      <c r="HU308">
        <v>0</v>
      </c>
      <c r="HV308">
        <v>0</v>
      </c>
      <c r="HW308">
        <v>0</v>
      </c>
      <c r="HX308">
        <v>0</v>
      </c>
      <c r="HY308" t="s">
        <v>421</v>
      </c>
      <c r="HZ308" t="s">
        <v>422</v>
      </c>
      <c r="IA308" t="s">
        <v>423</v>
      </c>
      <c r="IB308" t="s">
        <v>423</v>
      </c>
      <c r="IC308" t="s">
        <v>423</v>
      </c>
      <c r="ID308" t="s">
        <v>423</v>
      </c>
      <c r="IE308">
        <v>0</v>
      </c>
      <c r="IF308">
        <v>100</v>
      </c>
      <c r="IG308">
        <v>100</v>
      </c>
      <c r="IH308">
        <v>-2.484</v>
      </c>
      <c r="II308">
        <v>-0.0919</v>
      </c>
      <c r="IJ308">
        <v>-1.577111384215205</v>
      </c>
      <c r="IK308">
        <v>-0.002609718516926934</v>
      </c>
      <c r="IL308">
        <v>7.477057286243006E-07</v>
      </c>
      <c r="IM308">
        <v>-2.446628426827821E-10</v>
      </c>
      <c r="IN308">
        <v>-0.2036813970316619</v>
      </c>
      <c r="IO308">
        <v>-0.007460779758470672</v>
      </c>
      <c r="IP308">
        <v>0.0009378809001863145</v>
      </c>
      <c r="IQ308">
        <v>-1.681860573090938E-05</v>
      </c>
      <c r="IR308">
        <v>18</v>
      </c>
      <c r="IS308">
        <v>2242</v>
      </c>
      <c r="IT308">
        <v>1</v>
      </c>
      <c r="IU308">
        <v>24</v>
      </c>
      <c r="IV308">
        <v>2628.3</v>
      </c>
      <c r="IW308">
        <v>2628.3</v>
      </c>
      <c r="IX308">
        <v>0.949707</v>
      </c>
      <c r="IY308">
        <v>2.23022</v>
      </c>
      <c r="IZ308">
        <v>1.39648</v>
      </c>
      <c r="JA308">
        <v>2.33398</v>
      </c>
      <c r="JB308">
        <v>1.49536</v>
      </c>
      <c r="JC308">
        <v>2.38647</v>
      </c>
      <c r="JD308">
        <v>38.7471</v>
      </c>
      <c r="JE308">
        <v>23.9737</v>
      </c>
      <c r="JF308">
        <v>18</v>
      </c>
      <c r="JG308">
        <v>505.56</v>
      </c>
      <c r="JH308">
        <v>430.442</v>
      </c>
      <c r="JI308">
        <v>24.9997</v>
      </c>
      <c r="JJ308">
        <v>26.7341</v>
      </c>
      <c r="JK308">
        <v>29.9998</v>
      </c>
      <c r="JL308">
        <v>26.7321</v>
      </c>
      <c r="JM308">
        <v>26.6768</v>
      </c>
      <c r="JN308">
        <v>19.0267</v>
      </c>
      <c r="JO308">
        <v>28.3246</v>
      </c>
      <c r="JP308">
        <v>23.2808</v>
      </c>
      <c r="JQ308">
        <v>25</v>
      </c>
      <c r="JR308">
        <v>366.496</v>
      </c>
      <c r="JS308">
        <v>14.9711</v>
      </c>
      <c r="JT308">
        <v>100.54</v>
      </c>
      <c r="JU308">
        <v>100.625</v>
      </c>
    </row>
    <row r="309" spans="1:281">
      <c r="A309">
        <v>293</v>
      </c>
      <c r="B309">
        <v>1659120264.1</v>
      </c>
      <c r="C309">
        <v>7906</v>
      </c>
      <c r="D309" t="s">
        <v>1012</v>
      </c>
      <c r="E309" t="s">
        <v>1013</v>
      </c>
      <c r="F309">
        <v>5</v>
      </c>
      <c r="G309" t="s">
        <v>1005</v>
      </c>
      <c r="H309" t="s">
        <v>416</v>
      </c>
      <c r="I309">
        <v>1659120256.314285</v>
      </c>
      <c r="J309">
        <f>(K309)/1000</f>
        <v>0</v>
      </c>
      <c r="K309">
        <f>IF(CZ309, AN309, AH309)</f>
        <v>0</v>
      </c>
      <c r="L309">
        <f>IF(CZ309, AI309, AG309)</f>
        <v>0</v>
      </c>
      <c r="M309">
        <f>DB309 - IF(AU309&gt;1, L309*CV309*100.0/(AW309*DP309), 0)</f>
        <v>0</v>
      </c>
      <c r="N309">
        <f>((T309-J309/2)*M309-L309)/(T309+J309/2)</f>
        <v>0</v>
      </c>
      <c r="O309">
        <f>N309*(DI309+DJ309)/1000.0</f>
        <v>0</v>
      </c>
      <c r="P309">
        <f>(DB309 - IF(AU309&gt;1, L309*CV309*100.0/(AW309*DP309), 0))*(DI309+DJ309)/1000.0</f>
        <v>0</v>
      </c>
      <c r="Q309">
        <f>2.0/((1/S309-1/R309)+SIGN(S309)*SQRT((1/S309-1/R309)*(1/S309-1/R309) + 4*CW309/((CW309+1)*(CW309+1))*(2*1/S309*1/R309-1/R309*1/R309)))</f>
        <v>0</v>
      </c>
      <c r="R309">
        <f>IF(LEFT(CX309,1)&lt;&gt;"0",IF(LEFT(CX309,1)="1",3.0,CY309),$D$5+$E$5*(DP309*DI309/($K$5*1000))+$F$5*(DP309*DI309/($K$5*1000))*MAX(MIN(CV309,$J$5),$I$5)*MAX(MIN(CV309,$J$5),$I$5)+$G$5*MAX(MIN(CV309,$J$5),$I$5)*(DP309*DI309/($K$5*1000))+$H$5*(DP309*DI309/($K$5*1000))*(DP309*DI309/($K$5*1000)))</f>
        <v>0</v>
      </c>
      <c r="S309">
        <f>J309*(1000-(1000*0.61365*exp(17.502*W309/(240.97+W309))/(DI309+DJ309)+DD309)/2)/(1000*0.61365*exp(17.502*W309/(240.97+W309))/(DI309+DJ309)-DD309)</f>
        <v>0</v>
      </c>
      <c r="T309">
        <f>1/((CW309+1)/(Q309/1.6)+1/(R309/1.37)) + CW309/((CW309+1)/(Q309/1.6) + CW309/(R309/1.37))</f>
        <v>0</v>
      </c>
      <c r="U309">
        <f>(CR309*CU309)</f>
        <v>0</v>
      </c>
      <c r="V309">
        <f>(DK309+(U309+2*0.95*5.67E-8*(((DK309+$B$7)+273)^4-(DK309+273)^4)-44100*J309)/(1.84*29.3*R309+8*0.95*5.67E-8*(DK309+273)^3))</f>
        <v>0</v>
      </c>
      <c r="W309">
        <f>($C$7*DL309+$D$7*DM309+$E$7*V309)</f>
        <v>0</v>
      </c>
      <c r="X309">
        <f>0.61365*exp(17.502*W309/(240.97+W309))</f>
        <v>0</v>
      </c>
      <c r="Y309">
        <f>(Z309/AA309*100)</f>
        <v>0</v>
      </c>
      <c r="Z309">
        <f>DD309*(DI309+DJ309)/1000</f>
        <v>0</v>
      </c>
      <c r="AA309">
        <f>0.61365*exp(17.502*DK309/(240.97+DK309))</f>
        <v>0</v>
      </c>
      <c r="AB309">
        <f>(X309-DD309*(DI309+DJ309)/1000)</f>
        <v>0</v>
      </c>
      <c r="AC309">
        <f>(-J309*44100)</f>
        <v>0</v>
      </c>
      <c r="AD309">
        <f>2*29.3*R309*0.92*(DK309-W309)</f>
        <v>0</v>
      </c>
      <c r="AE309">
        <f>2*0.95*5.67E-8*(((DK309+$B$7)+273)^4-(W309+273)^4)</f>
        <v>0</v>
      </c>
      <c r="AF309">
        <f>U309+AE309+AC309+AD309</f>
        <v>0</v>
      </c>
      <c r="AG309">
        <f>DH309*AU309*(DC309-DB309*(1000-AU309*DE309)/(1000-AU309*DD309))/(100*CV309)</f>
        <v>0</v>
      </c>
      <c r="AH309">
        <f>1000*DH309*AU309*(DD309-DE309)/(100*CV309*(1000-AU309*DD309))</f>
        <v>0</v>
      </c>
      <c r="AI309">
        <f>(AJ309 - AK309 - DI309*1E3/(8.314*(DK309+273.15)) * AM309/DH309 * AL309) * DH309/(100*CV309) * (1000 - DE309)/1000</f>
        <v>0</v>
      </c>
      <c r="AJ309">
        <v>385.7832107293237</v>
      </c>
      <c r="AK309">
        <v>379.0135818181818</v>
      </c>
      <c r="AL309">
        <v>-2.685787160573533</v>
      </c>
      <c r="AM309">
        <v>65.161743348926</v>
      </c>
      <c r="AN309">
        <f>(AP309 - AO309 + DI309*1E3/(8.314*(DK309+273.15)) * AR309/DH309 * AQ309) * DH309/(100*CV309) * 1000/(1000 - AP309)</f>
        <v>0</v>
      </c>
      <c r="AO309">
        <v>14.88564290030232</v>
      </c>
      <c r="AP309">
        <v>22.02492060606061</v>
      </c>
      <c r="AQ309">
        <v>-2.167863004122016E-05</v>
      </c>
      <c r="AR309">
        <v>87.77243361575582</v>
      </c>
      <c r="AS309">
        <v>4</v>
      </c>
      <c r="AT309">
        <v>1</v>
      </c>
      <c r="AU309">
        <f>IF(AS309*$H$13&gt;=AW309,1.0,(AW309/(AW309-AS309*$H$13)))</f>
        <v>0</v>
      </c>
      <c r="AV309">
        <f>(AU309-1)*100</f>
        <v>0</v>
      </c>
      <c r="AW309">
        <f>MAX(0,($B$13+$C$13*DP309)/(1+$D$13*DP309)*DI309/(DK309+273)*$E$13)</f>
        <v>0</v>
      </c>
      <c r="AX309" t="s">
        <v>417</v>
      </c>
      <c r="AY309" t="s">
        <v>417</v>
      </c>
      <c r="AZ309">
        <v>0</v>
      </c>
      <c r="BA309">
        <v>0</v>
      </c>
      <c r="BB309">
        <f>1-AZ309/BA309</f>
        <v>0</v>
      </c>
      <c r="BC309">
        <v>0</v>
      </c>
      <c r="BD309" t="s">
        <v>417</v>
      </c>
      <c r="BE309" t="s">
        <v>417</v>
      </c>
      <c r="BF309">
        <v>0</v>
      </c>
      <c r="BG309">
        <v>0</v>
      </c>
      <c r="BH309">
        <f>1-BF309/BG309</f>
        <v>0</v>
      </c>
      <c r="BI309">
        <v>0.5</v>
      </c>
      <c r="BJ309">
        <f>CS309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417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f>$B$11*DQ309+$C$11*DR309+$F$11*EC309*(1-EF309)</f>
        <v>0</v>
      </c>
      <c r="CS309">
        <f>CR309*CT309</f>
        <v>0</v>
      </c>
      <c r="CT309">
        <f>($B$11*$D$9+$C$11*$D$9+$F$11*((EP309+EH309)/MAX(EP309+EH309+EQ309, 0.1)*$I$9+EQ309/MAX(EP309+EH309+EQ309, 0.1)*$J$9))/($B$11+$C$11+$F$11)</f>
        <v>0</v>
      </c>
      <c r="CU309">
        <f>($B$11*$K$9+$C$11*$K$9+$F$11*((EP309+EH309)/MAX(EP309+EH309+EQ309, 0.1)*$P$9+EQ309/MAX(EP309+EH309+EQ309, 0.1)*$Q$9))/($B$11+$C$11+$F$11)</f>
        <v>0</v>
      </c>
      <c r="CV309">
        <v>6</v>
      </c>
      <c r="CW309">
        <v>0.5</v>
      </c>
      <c r="CX309" t="s">
        <v>418</v>
      </c>
      <c r="CY309">
        <v>2</v>
      </c>
      <c r="CZ309" t="b">
        <v>1</v>
      </c>
      <c r="DA309">
        <v>1659120256.314285</v>
      </c>
      <c r="DB309">
        <v>386.3378571428572</v>
      </c>
      <c r="DC309">
        <v>396.0556071428571</v>
      </c>
      <c r="DD309">
        <v>22.03301785714286</v>
      </c>
      <c r="DE309">
        <v>14.893125</v>
      </c>
      <c r="DF309">
        <v>388.8310357142856</v>
      </c>
      <c r="DG309">
        <v>22.12481428571428</v>
      </c>
      <c r="DH309">
        <v>500.0597857142857</v>
      </c>
      <c r="DI309">
        <v>90.66034285714287</v>
      </c>
      <c r="DJ309">
        <v>0.09999506428571429</v>
      </c>
      <c r="DK309">
        <v>27.08528928571428</v>
      </c>
      <c r="DL309">
        <v>26.57828214285714</v>
      </c>
      <c r="DM309">
        <v>999.9000000000002</v>
      </c>
      <c r="DN309">
        <v>0</v>
      </c>
      <c r="DO309">
        <v>0</v>
      </c>
      <c r="DP309">
        <v>10001.62714285714</v>
      </c>
      <c r="DQ309">
        <v>0</v>
      </c>
      <c r="DR309">
        <v>8.281577857142855</v>
      </c>
      <c r="DS309">
        <v>-9.717628928571427</v>
      </c>
      <c r="DT309">
        <v>395.0418571428572</v>
      </c>
      <c r="DU309">
        <v>402.04325</v>
      </c>
      <c r="DV309">
        <v>7.13989</v>
      </c>
      <c r="DW309">
        <v>396.0556071428571</v>
      </c>
      <c r="DX309">
        <v>14.893125</v>
      </c>
      <c r="DY309">
        <v>1.99752</v>
      </c>
      <c r="DZ309">
        <v>1.350215714285714</v>
      </c>
      <c r="EA309">
        <v>17.42469285714285</v>
      </c>
      <c r="EB309">
        <v>11.369775</v>
      </c>
      <c r="EC309">
        <v>2000.000357142857</v>
      </c>
      <c r="ED309">
        <v>0.979999</v>
      </c>
      <c r="EE309">
        <v>0.02000080000000001</v>
      </c>
      <c r="EF309">
        <v>0</v>
      </c>
      <c r="EG309">
        <v>772.8698214285714</v>
      </c>
      <c r="EH309">
        <v>5.00097</v>
      </c>
      <c r="EI309">
        <v>15380.925</v>
      </c>
      <c r="EJ309">
        <v>16707.58214285714</v>
      </c>
      <c r="EK309">
        <v>37.75</v>
      </c>
      <c r="EL309">
        <v>38.312</v>
      </c>
      <c r="EM309">
        <v>37.67371428571429</v>
      </c>
      <c r="EN309">
        <v>38</v>
      </c>
      <c r="EO309">
        <v>38.437</v>
      </c>
      <c r="EP309">
        <v>1955.100357142857</v>
      </c>
      <c r="EQ309">
        <v>39.9</v>
      </c>
      <c r="ER309">
        <v>0</v>
      </c>
      <c r="ES309">
        <v>1659120264.2</v>
      </c>
      <c r="ET309">
        <v>0</v>
      </c>
      <c r="EU309">
        <v>772.71308</v>
      </c>
      <c r="EV309">
        <v>-12.64869231410295</v>
      </c>
      <c r="EW309">
        <v>-255.553846151437</v>
      </c>
      <c r="EX309">
        <v>15378.708</v>
      </c>
      <c r="EY309">
        <v>15</v>
      </c>
      <c r="EZ309">
        <v>0</v>
      </c>
      <c r="FA309" t="s">
        <v>419</v>
      </c>
      <c r="FB309">
        <v>1658962562</v>
      </c>
      <c r="FC309">
        <v>1658962559</v>
      </c>
      <c r="FD309">
        <v>0</v>
      </c>
      <c r="FE309">
        <v>0.025</v>
      </c>
      <c r="FF309">
        <v>-0.013</v>
      </c>
      <c r="FG309">
        <v>-1.97</v>
      </c>
      <c r="FH309">
        <v>-0.111</v>
      </c>
      <c r="FI309">
        <v>420</v>
      </c>
      <c r="FJ309">
        <v>18</v>
      </c>
      <c r="FK309">
        <v>0.6899999999999999</v>
      </c>
      <c r="FL309">
        <v>0.5</v>
      </c>
      <c r="FM309">
        <v>-13.28456634146341</v>
      </c>
      <c r="FN309">
        <v>78.01460675958187</v>
      </c>
      <c r="FO309">
        <v>7.782519644747249</v>
      </c>
      <c r="FP309">
        <v>0</v>
      </c>
      <c r="FQ309">
        <v>773.0585588235293</v>
      </c>
      <c r="FR309">
        <v>-6.808968681129971</v>
      </c>
      <c r="FS309">
        <v>0.8041524654667603</v>
      </c>
      <c r="FT309">
        <v>0</v>
      </c>
      <c r="FU309">
        <v>7.133165121951219</v>
      </c>
      <c r="FV309">
        <v>0.1007811846689943</v>
      </c>
      <c r="FW309">
        <v>0.01260088578418614</v>
      </c>
      <c r="FX309">
        <v>0</v>
      </c>
      <c r="FY309">
        <v>0</v>
      </c>
      <c r="FZ309">
        <v>3</v>
      </c>
      <c r="GA309" t="s">
        <v>462</v>
      </c>
      <c r="GB309">
        <v>2.98291</v>
      </c>
      <c r="GC309">
        <v>2.71569</v>
      </c>
      <c r="GD309">
        <v>0.0861194</v>
      </c>
      <c r="GE309">
        <v>0.0851581</v>
      </c>
      <c r="GF309">
        <v>0.101444</v>
      </c>
      <c r="GG309">
        <v>0.0752748</v>
      </c>
      <c r="GH309">
        <v>28912.1</v>
      </c>
      <c r="GI309">
        <v>29083.8</v>
      </c>
      <c r="GJ309">
        <v>29404.4</v>
      </c>
      <c r="GK309">
        <v>29401.9</v>
      </c>
      <c r="GL309">
        <v>34993.1</v>
      </c>
      <c r="GM309">
        <v>36152.3</v>
      </c>
      <c r="GN309">
        <v>41409.6</v>
      </c>
      <c r="GO309">
        <v>41897.9</v>
      </c>
      <c r="GP309">
        <v>1.93368</v>
      </c>
      <c r="GQ309">
        <v>1.88295</v>
      </c>
      <c r="GR309">
        <v>0.0780039</v>
      </c>
      <c r="GS309">
        <v>0</v>
      </c>
      <c r="GT309">
        <v>25.2987</v>
      </c>
      <c r="GU309">
        <v>999.9</v>
      </c>
      <c r="GV309">
        <v>39.1</v>
      </c>
      <c r="GW309">
        <v>32.7</v>
      </c>
      <c r="GX309">
        <v>21.4238</v>
      </c>
      <c r="GY309">
        <v>63.1414</v>
      </c>
      <c r="GZ309">
        <v>34.1266</v>
      </c>
      <c r="HA309">
        <v>1</v>
      </c>
      <c r="HB309">
        <v>-0.0475686</v>
      </c>
      <c r="HC309">
        <v>0.341201</v>
      </c>
      <c r="HD309">
        <v>20.3306</v>
      </c>
      <c r="HE309">
        <v>5.21804</v>
      </c>
      <c r="HF309">
        <v>12.0099</v>
      </c>
      <c r="HG309">
        <v>4.9891</v>
      </c>
      <c r="HH309">
        <v>3.28863</v>
      </c>
      <c r="HI309">
        <v>9999</v>
      </c>
      <c r="HJ309">
        <v>9999</v>
      </c>
      <c r="HK309">
        <v>9999</v>
      </c>
      <c r="HL309">
        <v>174.5</v>
      </c>
      <c r="HM309">
        <v>1.86784</v>
      </c>
      <c r="HN309">
        <v>1.86691</v>
      </c>
      <c r="HO309">
        <v>1.8663</v>
      </c>
      <c r="HP309">
        <v>1.8662</v>
      </c>
      <c r="HQ309">
        <v>1.86808</v>
      </c>
      <c r="HR309">
        <v>1.87052</v>
      </c>
      <c r="HS309">
        <v>1.8692</v>
      </c>
      <c r="HT309">
        <v>1.87058</v>
      </c>
      <c r="HU309">
        <v>0</v>
      </c>
      <c r="HV309">
        <v>0</v>
      </c>
      <c r="HW309">
        <v>0</v>
      </c>
      <c r="HX309">
        <v>0</v>
      </c>
      <c r="HY309" t="s">
        <v>421</v>
      </c>
      <c r="HZ309" t="s">
        <v>422</v>
      </c>
      <c r="IA309" t="s">
        <v>423</v>
      </c>
      <c r="IB309" t="s">
        <v>423</v>
      </c>
      <c r="IC309" t="s">
        <v>423</v>
      </c>
      <c r="ID309" t="s">
        <v>423</v>
      </c>
      <c r="IE309">
        <v>0</v>
      </c>
      <c r="IF309">
        <v>100</v>
      </c>
      <c r="IG309">
        <v>100</v>
      </c>
      <c r="IH309">
        <v>-2.456</v>
      </c>
      <c r="II309">
        <v>-0.09180000000000001</v>
      </c>
      <c r="IJ309">
        <v>-1.577111384215205</v>
      </c>
      <c r="IK309">
        <v>-0.002609718516926934</v>
      </c>
      <c r="IL309">
        <v>7.477057286243006E-07</v>
      </c>
      <c r="IM309">
        <v>-2.446628426827821E-10</v>
      </c>
      <c r="IN309">
        <v>-0.2036813970316619</v>
      </c>
      <c r="IO309">
        <v>-0.007460779758470672</v>
      </c>
      <c r="IP309">
        <v>0.0009378809001863145</v>
      </c>
      <c r="IQ309">
        <v>-1.681860573090938E-05</v>
      </c>
      <c r="IR309">
        <v>18</v>
      </c>
      <c r="IS309">
        <v>2242</v>
      </c>
      <c r="IT309">
        <v>1</v>
      </c>
      <c r="IU309">
        <v>24</v>
      </c>
      <c r="IV309">
        <v>2628.4</v>
      </c>
      <c r="IW309">
        <v>2628.4</v>
      </c>
      <c r="IX309">
        <v>0.92041</v>
      </c>
      <c r="IY309">
        <v>2.23755</v>
      </c>
      <c r="IZ309">
        <v>1.39648</v>
      </c>
      <c r="JA309">
        <v>2.33398</v>
      </c>
      <c r="JB309">
        <v>1.49536</v>
      </c>
      <c r="JC309">
        <v>2.30103</v>
      </c>
      <c r="JD309">
        <v>38.7471</v>
      </c>
      <c r="JE309">
        <v>23.9737</v>
      </c>
      <c r="JF309">
        <v>18</v>
      </c>
      <c r="JG309">
        <v>505.637</v>
      </c>
      <c r="JH309">
        <v>429.979</v>
      </c>
      <c r="JI309">
        <v>24.9999</v>
      </c>
      <c r="JJ309">
        <v>26.7314</v>
      </c>
      <c r="JK309">
        <v>29.9999</v>
      </c>
      <c r="JL309">
        <v>26.7299</v>
      </c>
      <c r="JM309">
        <v>26.6746</v>
      </c>
      <c r="JN309">
        <v>18.3231</v>
      </c>
      <c r="JO309">
        <v>28.3246</v>
      </c>
      <c r="JP309">
        <v>23.2808</v>
      </c>
      <c r="JQ309">
        <v>25</v>
      </c>
      <c r="JR309">
        <v>346.418</v>
      </c>
      <c r="JS309">
        <v>14.9711</v>
      </c>
      <c r="JT309">
        <v>100.541</v>
      </c>
      <c r="JU309">
        <v>100.625</v>
      </c>
    </row>
    <row r="310" spans="1:281">
      <c r="A310">
        <v>294</v>
      </c>
      <c r="B310">
        <v>1659120269.1</v>
      </c>
      <c r="C310">
        <v>7911</v>
      </c>
      <c r="D310" t="s">
        <v>1014</v>
      </c>
      <c r="E310" t="s">
        <v>1015</v>
      </c>
      <c r="F310">
        <v>5</v>
      </c>
      <c r="G310" t="s">
        <v>1005</v>
      </c>
      <c r="H310" t="s">
        <v>416</v>
      </c>
      <c r="I310">
        <v>1659120261.6</v>
      </c>
      <c r="J310">
        <f>(K310)/1000</f>
        <v>0</v>
      </c>
      <c r="K310">
        <f>IF(CZ310, AN310, AH310)</f>
        <v>0</v>
      </c>
      <c r="L310">
        <f>IF(CZ310, AI310, AG310)</f>
        <v>0</v>
      </c>
      <c r="M310">
        <f>DB310 - IF(AU310&gt;1, L310*CV310*100.0/(AW310*DP310), 0)</f>
        <v>0</v>
      </c>
      <c r="N310">
        <f>((T310-J310/2)*M310-L310)/(T310+J310/2)</f>
        <v>0</v>
      </c>
      <c r="O310">
        <f>N310*(DI310+DJ310)/1000.0</f>
        <v>0</v>
      </c>
      <c r="P310">
        <f>(DB310 - IF(AU310&gt;1, L310*CV310*100.0/(AW310*DP310), 0))*(DI310+DJ310)/1000.0</f>
        <v>0</v>
      </c>
      <c r="Q310">
        <f>2.0/((1/S310-1/R310)+SIGN(S310)*SQRT((1/S310-1/R310)*(1/S310-1/R310) + 4*CW310/((CW310+1)*(CW310+1))*(2*1/S310*1/R310-1/R310*1/R310)))</f>
        <v>0</v>
      </c>
      <c r="R310">
        <f>IF(LEFT(CX310,1)&lt;&gt;"0",IF(LEFT(CX310,1)="1",3.0,CY310),$D$5+$E$5*(DP310*DI310/($K$5*1000))+$F$5*(DP310*DI310/($K$5*1000))*MAX(MIN(CV310,$J$5),$I$5)*MAX(MIN(CV310,$J$5),$I$5)+$G$5*MAX(MIN(CV310,$J$5),$I$5)*(DP310*DI310/($K$5*1000))+$H$5*(DP310*DI310/($K$5*1000))*(DP310*DI310/($K$5*1000)))</f>
        <v>0</v>
      </c>
      <c r="S310">
        <f>J310*(1000-(1000*0.61365*exp(17.502*W310/(240.97+W310))/(DI310+DJ310)+DD310)/2)/(1000*0.61365*exp(17.502*W310/(240.97+W310))/(DI310+DJ310)-DD310)</f>
        <v>0</v>
      </c>
      <c r="T310">
        <f>1/((CW310+1)/(Q310/1.6)+1/(R310/1.37)) + CW310/((CW310+1)/(Q310/1.6) + CW310/(R310/1.37))</f>
        <v>0</v>
      </c>
      <c r="U310">
        <f>(CR310*CU310)</f>
        <v>0</v>
      </c>
      <c r="V310">
        <f>(DK310+(U310+2*0.95*5.67E-8*(((DK310+$B$7)+273)^4-(DK310+273)^4)-44100*J310)/(1.84*29.3*R310+8*0.95*5.67E-8*(DK310+273)^3))</f>
        <v>0</v>
      </c>
      <c r="W310">
        <f>($C$7*DL310+$D$7*DM310+$E$7*V310)</f>
        <v>0</v>
      </c>
      <c r="X310">
        <f>0.61365*exp(17.502*W310/(240.97+W310))</f>
        <v>0</v>
      </c>
      <c r="Y310">
        <f>(Z310/AA310*100)</f>
        <v>0</v>
      </c>
      <c r="Z310">
        <f>DD310*(DI310+DJ310)/1000</f>
        <v>0</v>
      </c>
      <c r="AA310">
        <f>0.61365*exp(17.502*DK310/(240.97+DK310))</f>
        <v>0</v>
      </c>
      <c r="AB310">
        <f>(X310-DD310*(DI310+DJ310)/1000)</f>
        <v>0</v>
      </c>
      <c r="AC310">
        <f>(-J310*44100)</f>
        <v>0</v>
      </c>
      <c r="AD310">
        <f>2*29.3*R310*0.92*(DK310-W310)</f>
        <v>0</v>
      </c>
      <c r="AE310">
        <f>2*0.95*5.67E-8*(((DK310+$B$7)+273)^4-(W310+273)^4)</f>
        <v>0</v>
      </c>
      <c r="AF310">
        <f>U310+AE310+AC310+AD310</f>
        <v>0</v>
      </c>
      <c r="AG310">
        <f>DH310*AU310*(DC310-DB310*(1000-AU310*DE310)/(1000-AU310*DD310))/(100*CV310)</f>
        <v>0</v>
      </c>
      <c r="AH310">
        <f>1000*DH310*AU310*(DD310-DE310)/(100*CV310*(1000-AU310*DD310))</f>
        <v>0</v>
      </c>
      <c r="AI310">
        <f>(AJ310 - AK310 - DI310*1E3/(8.314*(DK310+273.15)) * AM310/DH310 * AL310) * DH310/(100*CV310) * (1000 - DE310)/1000</f>
        <v>0</v>
      </c>
      <c r="AJ310">
        <v>369.0774810066717</v>
      </c>
      <c r="AK310">
        <v>364.3541757575757</v>
      </c>
      <c r="AL310">
        <v>-2.9747191042059</v>
      </c>
      <c r="AM310">
        <v>65.161743348926</v>
      </c>
      <c r="AN310">
        <f>(AP310 - AO310 + DI310*1E3/(8.314*(DK310+273.15)) * AR310/DH310 * AQ310) * DH310/(100*CV310) * 1000/(1000 - AP310)</f>
        <v>0</v>
      </c>
      <c r="AO310">
        <v>14.87675840181926</v>
      </c>
      <c r="AP310">
        <v>22.02245272727272</v>
      </c>
      <c r="AQ310">
        <v>-2.967554039474421E-07</v>
      </c>
      <c r="AR310">
        <v>87.77243361575582</v>
      </c>
      <c r="AS310">
        <v>4</v>
      </c>
      <c r="AT310">
        <v>1</v>
      </c>
      <c r="AU310">
        <f>IF(AS310*$H$13&gt;=AW310,1.0,(AW310/(AW310-AS310*$H$13)))</f>
        <v>0</v>
      </c>
      <c r="AV310">
        <f>(AU310-1)*100</f>
        <v>0</v>
      </c>
      <c r="AW310">
        <f>MAX(0,($B$13+$C$13*DP310)/(1+$D$13*DP310)*DI310/(DK310+273)*$E$13)</f>
        <v>0</v>
      </c>
      <c r="AX310" t="s">
        <v>417</v>
      </c>
      <c r="AY310" t="s">
        <v>417</v>
      </c>
      <c r="AZ310">
        <v>0</v>
      </c>
      <c r="BA310">
        <v>0</v>
      </c>
      <c r="BB310">
        <f>1-AZ310/BA310</f>
        <v>0</v>
      </c>
      <c r="BC310">
        <v>0</v>
      </c>
      <c r="BD310" t="s">
        <v>417</v>
      </c>
      <c r="BE310" t="s">
        <v>417</v>
      </c>
      <c r="BF310">
        <v>0</v>
      </c>
      <c r="BG310">
        <v>0</v>
      </c>
      <c r="BH310">
        <f>1-BF310/BG310</f>
        <v>0</v>
      </c>
      <c r="BI310">
        <v>0.5</v>
      </c>
      <c r="BJ310">
        <f>CS310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417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f>$B$11*DQ310+$C$11*DR310+$F$11*EC310*(1-EF310)</f>
        <v>0</v>
      </c>
      <c r="CS310">
        <f>CR310*CT310</f>
        <v>0</v>
      </c>
      <c r="CT310">
        <f>($B$11*$D$9+$C$11*$D$9+$F$11*((EP310+EH310)/MAX(EP310+EH310+EQ310, 0.1)*$I$9+EQ310/MAX(EP310+EH310+EQ310, 0.1)*$J$9))/($B$11+$C$11+$F$11)</f>
        <v>0</v>
      </c>
      <c r="CU310">
        <f>($B$11*$K$9+$C$11*$K$9+$F$11*((EP310+EH310)/MAX(EP310+EH310+EQ310, 0.1)*$P$9+EQ310/MAX(EP310+EH310+EQ310, 0.1)*$Q$9))/($B$11+$C$11+$F$11)</f>
        <v>0</v>
      </c>
      <c r="CV310">
        <v>6</v>
      </c>
      <c r="CW310">
        <v>0.5</v>
      </c>
      <c r="CX310" t="s">
        <v>418</v>
      </c>
      <c r="CY310">
        <v>2</v>
      </c>
      <c r="CZ310" t="b">
        <v>1</v>
      </c>
      <c r="DA310">
        <v>1659120261.6</v>
      </c>
      <c r="DB310">
        <v>375.1824814814815</v>
      </c>
      <c r="DC310">
        <v>379.3413703703704</v>
      </c>
      <c r="DD310">
        <v>22.02741481481482</v>
      </c>
      <c r="DE310">
        <v>14.8871962962963</v>
      </c>
      <c r="DF310">
        <v>377.6516296296296</v>
      </c>
      <c r="DG310">
        <v>22.11927037037037</v>
      </c>
      <c r="DH310">
        <v>500.0624444444445</v>
      </c>
      <c r="DI310">
        <v>90.65991851851852</v>
      </c>
      <c r="DJ310">
        <v>0.1000021888888889</v>
      </c>
      <c r="DK310">
        <v>27.08218518518519</v>
      </c>
      <c r="DL310">
        <v>26.57615925925926</v>
      </c>
      <c r="DM310">
        <v>999.9000000000001</v>
      </c>
      <c r="DN310">
        <v>0</v>
      </c>
      <c r="DO310">
        <v>0</v>
      </c>
      <c r="DP310">
        <v>10000.95222222222</v>
      </c>
      <c r="DQ310">
        <v>0</v>
      </c>
      <c r="DR310">
        <v>8.290610370370368</v>
      </c>
      <c r="DS310">
        <v>-4.158763592592591</v>
      </c>
      <c r="DT310">
        <v>383.632925925926</v>
      </c>
      <c r="DU310">
        <v>385.074037037037</v>
      </c>
      <c r="DV310">
        <v>7.140218518518519</v>
      </c>
      <c r="DW310">
        <v>379.3413703703704</v>
      </c>
      <c r="DX310">
        <v>14.8871962962963</v>
      </c>
      <c r="DY310">
        <v>1.997003703703704</v>
      </c>
      <c r="DZ310">
        <v>1.349672222222222</v>
      </c>
      <c r="EA310">
        <v>17.4206</v>
      </c>
      <c r="EB310">
        <v>11.36369629629629</v>
      </c>
      <c r="EC310">
        <v>2000.000370370371</v>
      </c>
      <c r="ED310">
        <v>0.979999</v>
      </c>
      <c r="EE310">
        <v>0.0200008</v>
      </c>
      <c r="EF310">
        <v>0</v>
      </c>
      <c r="EG310">
        <v>771.4408518518519</v>
      </c>
      <c r="EH310">
        <v>5.00097</v>
      </c>
      <c r="EI310">
        <v>15352.83703703704</v>
      </c>
      <c r="EJ310">
        <v>16707.58518518518</v>
      </c>
      <c r="EK310">
        <v>37.75</v>
      </c>
      <c r="EL310">
        <v>38.30051851851852</v>
      </c>
      <c r="EM310">
        <v>37.65714814814815</v>
      </c>
      <c r="EN310">
        <v>38</v>
      </c>
      <c r="EO310">
        <v>38.437</v>
      </c>
      <c r="EP310">
        <v>1955.10037037037</v>
      </c>
      <c r="EQ310">
        <v>39.9</v>
      </c>
      <c r="ER310">
        <v>0</v>
      </c>
      <c r="ES310">
        <v>1659120269</v>
      </c>
      <c r="ET310">
        <v>0</v>
      </c>
      <c r="EU310">
        <v>771.35408</v>
      </c>
      <c r="EV310">
        <v>-22.48299996376874</v>
      </c>
      <c r="EW310">
        <v>-431.0846146924333</v>
      </c>
      <c r="EX310">
        <v>15351.68</v>
      </c>
      <c r="EY310">
        <v>15</v>
      </c>
      <c r="EZ310">
        <v>0</v>
      </c>
      <c r="FA310" t="s">
        <v>419</v>
      </c>
      <c r="FB310">
        <v>1658962562</v>
      </c>
      <c r="FC310">
        <v>1658962559</v>
      </c>
      <c r="FD310">
        <v>0</v>
      </c>
      <c r="FE310">
        <v>0.025</v>
      </c>
      <c r="FF310">
        <v>-0.013</v>
      </c>
      <c r="FG310">
        <v>-1.97</v>
      </c>
      <c r="FH310">
        <v>-0.111</v>
      </c>
      <c r="FI310">
        <v>420</v>
      </c>
      <c r="FJ310">
        <v>18</v>
      </c>
      <c r="FK310">
        <v>0.6899999999999999</v>
      </c>
      <c r="FL310">
        <v>0.5</v>
      </c>
      <c r="FM310">
        <v>-8.880499439024391</v>
      </c>
      <c r="FN310">
        <v>69.13331119860626</v>
      </c>
      <c r="FO310">
        <v>7.00057975174875</v>
      </c>
      <c r="FP310">
        <v>0</v>
      </c>
      <c r="FQ310">
        <v>772.2386470588235</v>
      </c>
      <c r="FR310">
        <v>-14.43260503979663</v>
      </c>
      <c r="FS310">
        <v>1.532532561449547</v>
      </c>
      <c r="FT310">
        <v>0</v>
      </c>
      <c r="FU310">
        <v>7.140000731707318</v>
      </c>
      <c r="FV310">
        <v>0.033914843205565</v>
      </c>
      <c r="FW310">
        <v>0.005122217217250901</v>
      </c>
      <c r="FX310">
        <v>1</v>
      </c>
      <c r="FY310">
        <v>1</v>
      </c>
      <c r="FZ310">
        <v>3</v>
      </c>
      <c r="GA310" t="s">
        <v>426</v>
      </c>
      <c r="GB310">
        <v>2.98303</v>
      </c>
      <c r="GC310">
        <v>2.71568</v>
      </c>
      <c r="GD310">
        <v>0.0834752</v>
      </c>
      <c r="GE310">
        <v>0.0821424</v>
      </c>
      <c r="GF310">
        <v>0.101437</v>
      </c>
      <c r="GG310">
        <v>0.0753849</v>
      </c>
      <c r="GH310">
        <v>28995.4</v>
      </c>
      <c r="GI310">
        <v>29179.5</v>
      </c>
      <c r="GJ310">
        <v>29404</v>
      </c>
      <c r="GK310">
        <v>29401.7</v>
      </c>
      <c r="GL310">
        <v>34993</v>
      </c>
      <c r="GM310">
        <v>36147.5</v>
      </c>
      <c r="GN310">
        <v>41409.2</v>
      </c>
      <c r="GO310">
        <v>41897.4</v>
      </c>
      <c r="GP310">
        <v>1.93377</v>
      </c>
      <c r="GQ310">
        <v>1.88337</v>
      </c>
      <c r="GR310">
        <v>0.07753069999999999</v>
      </c>
      <c r="GS310">
        <v>0</v>
      </c>
      <c r="GT310">
        <v>25.2969</v>
      </c>
      <c r="GU310">
        <v>999.9</v>
      </c>
      <c r="GV310">
        <v>39.1</v>
      </c>
      <c r="GW310">
        <v>32.7</v>
      </c>
      <c r="GX310">
        <v>21.4266</v>
      </c>
      <c r="GY310">
        <v>63.5414</v>
      </c>
      <c r="GZ310">
        <v>33.8782</v>
      </c>
      <c r="HA310">
        <v>1</v>
      </c>
      <c r="HB310">
        <v>-0.0476372</v>
      </c>
      <c r="HC310">
        <v>0.340605</v>
      </c>
      <c r="HD310">
        <v>20.3307</v>
      </c>
      <c r="HE310">
        <v>5.21729</v>
      </c>
      <c r="HF310">
        <v>12.0099</v>
      </c>
      <c r="HG310">
        <v>4.9892</v>
      </c>
      <c r="HH310">
        <v>3.28858</v>
      </c>
      <c r="HI310">
        <v>9999</v>
      </c>
      <c r="HJ310">
        <v>9999</v>
      </c>
      <c r="HK310">
        <v>9999</v>
      </c>
      <c r="HL310">
        <v>174.5</v>
      </c>
      <c r="HM310">
        <v>1.86784</v>
      </c>
      <c r="HN310">
        <v>1.8669</v>
      </c>
      <c r="HO310">
        <v>1.8663</v>
      </c>
      <c r="HP310">
        <v>1.86621</v>
      </c>
      <c r="HQ310">
        <v>1.8681</v>
      </c>
      <c r="HR310">
        <v>1.87053</v>
      </c>
      <c r="HS310">
        <v>1.8692</v>
      </c>
      <c r="HT310">
        <v>1.87059</v>
      </c>
      <c r="HU310">
        <v>0</v>
      </c>
      <c r="HV310">
        <v>0</v>
      </c>
      <c r="HW310">
        <v>0</v>
      </c>
      <c r="HX310">
        <v>0</v>
      </c>
      <c r="HY310" t="s">
        <v>421</v>
      </c>
      <c r="HZ310" t="s">
        <v>422</v>
      </c>
      <c r="IA310" t="s">
        <v>423</v>
      </c>
      <c r="IB310" t="s">
        <v>423</v>
      </c>
      <c r="IC310" t="s">
        <v>423</v>
      </c>
      <c r="ID310" t="s">
        <v>423</v>
      </c>
      <c r="IE310">
        <v>0</v>
      </c>
      <c r="IF310">
        <v>100</v>
      </c>
      <c r="IG310">
        <v>100</v>
      </c>
      <c r="IH310">
        <v>-2.425</v>
      </c>
      <c r="II310">
        <v>-0.0919</v>
      </c>
      <c r="IJ310">
        <v>-1.577111384215205</v>
      </c>
      <c r="IK310">
        <v>-0.002609718516926934</v>
      </c>
      <c r="IL310">
        <v>7.477057286243006E-07</v>
      </c>
      <c r="IM310">
        <v>-2.446628426827821E-10</v>
      </c>
      <c r="IN310">
        <v>-0.2036813970316619</v>
      </c>
      <c r="IO310">
        <v>-0.007460779758470672</v>
      </c>
      <c r="IP310">
        <v>0.0009378809001863145</v>
      </c>
      <c r="IQ310">
        <v>-1.681860573090938E-05</v>
      </c>
      <c r="IR310">
        <v>18</v>
      </c>
      <c r="IS310">
        <v>2242</v>
      </c>
      <c r="IT310">
        <v>1</v>
      </c>
      <c r="IU310">
        <v>24</v>
      </c>
      <c r="IV310">
        <v>2628.5</v>
      </c>
      <c r="IW310">
        <v>2628.5</v>
      </c>
      <c r="IX310">
        <v>0.882568</v>
      </c>
      <c r="IY310">
        <v>2.22778</v>
      </c>
      <c r="IZ310">
        <v>1.39648</v>
      </c>
      <c r="JA310">
        <v>2.33398</v>
      </c>
      <c r="JB310">
        <v>1.49536</v>
      </c>
      <c r="JC310">
        <v>2.41211</v>
      </c>
      <c r="JD310">
        <v>38.7717</v>
      </c>
      <c r="JE310">
        <v>23.9737</v>
      </c>
      <c r="JF310">
        <v>18</v>
      </c>
      <c r="JG310">
        <v>505.681</v>
      </c>
      <c r="JH310">
        <v>430.215</v>
      </c>
      <c r="JI310">
        <v>24.9998</v>
      </c>
      <c r="JJ310">
        <v>26.7284</v>
      </c>
      <c r="JK310">
        <v>29.9998</v>
      </c>
      <c r="JL310">
        <v>26.7275</v>
      </c>
      <c r="JM310">
        <v>26.6724</v>
      </c>
      <c r="JN310">
        <v>17.6797</v>
      </c>
      <c r="JO310">
        <v>28.0541</v>
      </c>
      <c r="JP310">
        <v>23.2808</v>
      </c>
      <c r="JQ310">
        <v>25</v>
      </c>
      <c r="JR310">
        <v>333.03</v>
      </c>
      <c r="JS310">
        <v>14.9711</v>
      </c>
      <c r="JT310">
        <v>100.54</v>
      </c>
      <c r="JU310">
        <v>100.624</v>
      </c>
    </row>
    <row r="311" spans="1:281">
      <c r="A311">
        <v>295</v>
      </c>
      <c r="B311">
        <v>1659120274.1</v>
      </c>
      <c r="C311">
        <v>7916</v>
      </c>
      <c r="D311" t="s">
        <v>1016</v>
      </c>
      <c r="E311" t="s">
        <v>1017</v>
      </c>
      <c r="F311">
        <v>5</v>
      </c>
      <c r="G311" t="s">
        <v>1005</v>
      </c>
      <c r="H311" t="s">
        <v>416</v>
      </c>
      <c r="I311">
        <v>1659120266.314285</v>
      </c>
      <c r="J311">
        <f>(K311)/1000</f>
        <v>0</v>
      </c>
      <c r="K311">
        <f>IF(CZ311, AN311, AH311)</f>
        <v>0</v>
      </c>
      <c r="L311">
        <f>IF(CZ311, AI311, AG311)</f>
        <v>0</v>
      </c>
      <c r="M311">
        <f>DB311 - IF(AU311&gt;1, L311*CV311*100.0/(AW311*DP311), 0)</f>
        <v>0</v>
      </c>
      <c r="N311">
        <f>((T311-J311/2)*M311-L311)/(T311+J311/2)</f>
        <v>0</v>
      </c>
      <c r="O311">
        <f>N311*(DI311+DJ311)/1000.0</f>
        <v>0</v>
      </c>
      <c r="P311">
        <f>(DB311 - IF(AU311&gt;1, L311*CV311*100.0/(AW311*DP311), 0))*(DI311+DJ311)/1000.0</f>
        <v>0</v>
      </c>
      <c r="Q311">
        <f>2.0/((1/S311-1/R311)+SIGN(S311)*SQRT((1/S311-1/R311)*(1/S311-1/R311) + 4*CW311/((CW311+1)*(CW311+1))*(2*1/S311*1/R311-1/R311*1/R311)))</f>
        <v>0</v>
      </c>
      <c r="R311">
        <f>IF(LEFT(CX311,1)&lt;&gt;"0",IF(LEFT(CX311,1)="1",3.0,CY311),$D$5+$E$5*(DP311*DI311/($K$5*1000))+$F$5*(DP311*DI311/($K$5*1000))*MAX(MIN(CV311,$J$5),$I$5)*MAX(MIN(CV311,$J$5),$I$5)+$G$5*MAX(MIN(CV311,$J$5),$I$5)*(DP311*DI311/($K$5*1000))+$H$5*(DP311*DI311/($K$5*1000))*(DP311*DI311/($K$5*1000)))</f>
        <v>0</v>
      </c>
      <c r="S311">
        <f>J311*(1000-(1000*0.61365*exp(17.502*W311/(240.97+W311))/(DI311+DJ311)+DD311)/2)/(1000*0.61365*exp(17.502*W311/(240.97+W311))/(DI311+DJ311)-DD311)</f>
        <v>0</v>
      </c>
      <c r="T311">
        <f>1/((CW311+1)/(Q311/1.6)+1/(R311/1.37)) + CW311/((CW311+1)/(Q311/1.6) + CW311/(R311/1.37))</f>
        <v>0</v>
      </c>
      <c r="U311">
        <f>(CR311*CU311)</f>
        <v>0</v>
      </c>
      <c r="V311">
        <f>(DK311+(U311+2*0.95*5.67E-8*(((DK311+$B$7)+273)^4-(DK311+273)^4)-44100*J311)/(1.84*29.3*R311+8*0.95*5.67E-8*(DK311+273)^3))</f>
        <v>0</v>
      </c>
      <c r="W311">
        <f>($C$7*DL311+$D$7*DM311+$E$7*V311)</f>
        <v>0</v>
      </c>
      <c r="X311">
        <f>0.61365*exp(17.502*W311/(240.97+W311))</f>
        <v>0</v>
      </c>
      <c r="Y311">
        <f>(Z311/AA311*100)</f>
        <v>0</v>
      </c>
      <c r="Z311">
        <f>DD311*(DI311+DJ311)/1000</f>
        <v>0</v>
      </c>
      <c r="AA311">
        <f>0.61365*exp(17.502*DK311/(240.97+DK311))</f>
        <v>0</v>
      </c>
      <c r="AB311">
        <f>(X311-DD311*(DI311+DJ311)/1000)</f>
        <v>0</v>
      </c>
      <c r="AC311">
        <f>(-J311*44100)</f>
        <v>0</v>
      </c>
      <c r="AD311">
        <f>2*29.3*R311*0.92*(DK311-W311)</f>
        <v>0</v>
      </c>
      <c r="AE311">
        <f>2*0.95*5.67E-8*(((DK311+$B$7)+273)^4-(W311+273)^4)</f>
        <v>0</v>
      </c>
      <c r="AF311">
        <f>U311+AE311+AC311+AD311</f>
        <v>0</v>
      </c>
      <c r="AG311">
        <f>DH311*AU311*(DC311-DB311*(1000-AU311*DE311)/(1000-AU311*DD311))/(100*CV311)</f>
        <v>0</v>
      </c>
      <c r="AH311">
        <f>1000*DH311*AU311*(DD311-DE311)/(100*CV311*(1000-AU311*DD311))</f>
        <v>0</v>
      </c>
      <c r="AI311">
        <f>(AJ311 - AK311 - DI311*1E3/(8.314*(DK311+273.15)) * AM311/DH311 * AL311) * DH311/(100*CV311) * (1000 - DE311)/1000</f>
        <v>0</v>
      </c>
      <c r="AJ311">
        <v>352.1221298389591</v>
      </c>
      <c r="AK311">
        <v>348.8484181818181</v>
      </c>
      <c r="AL311">
        <v>-3.125701162520572</v>
      </c>
      <c r="AM311">
        <v>65.161743348926</v>
      </c>
      <c r="AN311">
        <f>(AP311 - AO311 + DI311*1E3/(8.314*(DK311+273.15)) * AR311/DH311 * AQ311) * DH311/(100*CV311) * 1000/(1000 - AP311)</f>
        <v>0</v>
      </c>
      <c r="AO311">
        <v>14.93394795163729</v>
      </c>
      <c r="AP311">
        <v>22.04201272727273</v>
      </c>
      <c r="AQ311">
        <v>0.0001725617148700053</v>
      </c>
      <c r="AR311">
        <v>87.77243361575582</v>
      </c>
      <c r="AS311">
        <v>4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MAX(0,($B$13+$C$13*DP311)/(1+$D$13*DP311)*DI311/(DK311+273)*$E$13)</f>
        <v>0</v>
      </c>
      <c r="AX311" t="s">
        <v>417</v>
      </c>
      <c r="AY311" t="s">
        <v>417</v>
      </c>
      <c r="AZ311">
        <v>0</v>
      </c>
      <c r="BA311">
        <v>0</v>
      </c>
      <c r="BB311">
        <f>1-AZ311/BA311</f>
        <v>0</v>
      </c>
      <c r="BC311">
        <v>0</v>
      </c>
      <c r="BD311" t="s">
        <v>417</v>
      </c>
      <c r="BE311" t="s">
        <v>417</v>
      </c>
      <c r="BF311">
        <v>0</v>
      </c>
      <c r="BG311">
        <v>0</v>
      </c>
      <c r="BH311">
        <f>1-BF311/BG311</f>
        <v>0</v>
      </c>
      <c r="BI311">
        <v>0.5</v>
      </c>
      <c r="BJ311">
        <f>CS311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417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f>$B$11*DQ311+$C$11*DR311+$F$11*EC311*(1-EF311)</f>
        <v>0</v>
      </c>
      <c r="CS311">
        <f>CR311*CT311</f>
        <v>0</v>
      </c>
      <c r="CT311">
        <f>($B$11*$D$9+$C$11*$D$9+$F$11*((EP311+EH311)/MAX(EP311+EH311+EQ311, 0.1)*$I$9+EQ311/MAX(EP311+EH311+EQ311, 0.1)*$J$9))/($B$11+$C$11+$F$11)</f>
        <v>0</v>
      </c>
      <c r="CU311">
        <f>($B$11*$K$9+$C$11*$K$9+$F$11*((EP311+EH311)/MAX(EP311+EH311+EQ311, 0.1)*$P$9+EQ311/MAX(EP311+EH311+EQ311, 0.1)*$Q$9))/($B$11+$C$11+$F$11)</f>
        <v>0</v>
      </c>
      <c r="CV311">
        <v>6</v>
      </c>
      <c r="CW311">
        <v>0.5</v>
      </c>
      <c r="CX311" t="s">
        <v>418</v>
      </c>
      <c r="CY311">
        <v>2</v>
      </c>
      <c r="CZ311" t="b">
        <v>1</v>
      </c>
      <c r="DA311">
        <v>1659120266.314285</v>
      </c>
      <c r="DB311">
        <v>362.5689642857143</v>
      </c>
      <c r="DC311">
        <v>363.8097857142857</v>
      </c>
      <c r="DD311">
        <v>22.02755357142857</v>
      </c>
      <c r="DE311">
        <v>14.90036785714286</v>
      </c>
      <c r="DF311">
        <v>365.0108571428572</v>
      </c>
      <c r="DG311">
        <v>22.11940714285715</v>
      </c>
      <c r="DH311">
        <v>500.0677857142856</v>
      </c>
      <c r="DI311">
        <v>90.65978214285715</v>
      </c>
      <c r="DJ311">
        <v>0.1000253785714286</v>
      </c>
      <c r="DK311">
        <v>27.07906071428572</v>
      </c>
      <c r="DL311">
        <v>26.57331428571428</v>
      </c>
      <c r="DM311">
        <v>999.9000000000002</v>
      </c>
      <c r="DN311">
        <v>0</v>
      </c>
      <c r="DO311">
        <v>0</v>
      </c>
      <c r="DP311">
        <v>9999.422857142856</v>
      </c>
      <c r="DQ311">
        <v>0</v>
      </c>
      <c r="DR311">
        <v>8.292868214285713</v>
      </c>
      <c r="DS311">
        <v>-1.240704678571429</v>
      </c>
      <c r="DT311">
        <v>370.7352857142857</v>
      </c>
      <c r="DU311">
        <v>369.3123214285715</v>
      </c>
      <c r="DV311">
        <v>7.127186785714286</v>
      </c>
      <c r="DW311">
        <v>363.8097857142857</v>
      </c>
      <c r="DX311">
        <v>14.90036785714286</v>
      </c>
      <c r="DY311">
        <v>1.997013928571428</v>
      </c>
      <c r="DZ311">
        <v>1.350864285714286</v>
      </c>
      <c r="EA311">
        <v>17.420675</v>
      </c>
      <c r="EB311">
        <v>11.37701071428571</v>
      </c>
      <c r="EC311">
        <v>2000.004285714286</v>
      </c>
      <c r="ED311">
        <v>0.979999</v>
      </c>
      <c r="EE311">
        <v>0.02000080000000001</v>
      </c>
      <c r="EF311">
        <v>0</v>
      </c>
      <c r="EG311">
        <v>769.5947857142856</v>
      </c>
      <c r="EH311">
        <v>5.00097</v>
      </c>
      <c r="EI311">
        <v>15315.58214285714</v>
      </c>
      <c r="EJ311">
        <v>16707.61071428571</v>
      </c>
      <c r="EK311">
        <v>37.75</v>
      </c>
      <c r="EL311">
        <v>38.281</v>
      </c>
      <c r="EM311">
        <v>37.64271428571429</v>
      </c>
      <c r="EN311">
        <v>38</v>
      </c>
      <c r="EO311">
        <v>38.437</v>
      </c>
      <c r="EP311">
        <v>1955.104285714286</v>
      </c>
      <c r="EQ311">
        <v>39.9</v>
      </c>
      <c r="ER311">
        <v>0</v>
      </c>
      <c r="ES311">
        <v>1659120274.4</v>
      </c>
      <c r="ET311">
        <v>0</v>
      </c>
      <c r="EU311">
        <v>769.3247307692309</v>
      </c>
      <c r="EV311">
        <v>-27.16105982698021</v>
      </c>
      <c r="EW311">
        <v>-532.9333333782979</v>
      </c>
      <c r="EX311">
        <v>15310.98846153846</v>
      </c>
      <c r="EY311">
        <v>15</v>
      </c>
      <c r="EZ311">
        <v>0</v>
      </c>
      <c r="FA311" t="s">
        <v>419</v>
      </c>
      <c r="FB311">
        <v>1658962562</v>
      </c>
      <c r="FC311">
        <v>1658962559</v>
      </c>
      <c r="FD311">
        <v>0</v>
      </c>
      <c r="FE311">
        <v>0.025</v>
      </c>
      <c r="FF311">
        <v>-0.013</v>
      </c>
      <c r="FG311">
        <v>-1.97</v>
      </c>
      <c r="FH311">
        <v>-0.111</v>
      </c>
      <c r="FI311">
        <v>420</v>
      </c>
      <c r="FJ311">
        <v>18</v>
      </c>
      <c r="FK311">
        <v>0.6899999999999999</v>
      </c>
      <c r="FL311">
        <v>0.5</v>
      </c>
      <c r="FM311">
        <v>-3.267064951219512</v>
      </c>
      <c r="FN311">
        <v>39.09311673867595</v>
      </c>
      <c r="FO311">
        <v>3.987271779089973</v>
      </c>
      <c r="FP311">
        <v>0</v>
      </c>
      <c r="FQ311">
        <v>770.4274117647059</v>
      </c>
      <c r="FR311">
        <v>-23.35459128665121</v>
      </c>
      <c r="FS311">
        <v>2.322104599630742</v>
      </c>
      <c r="FT311">
        <v>0</v>
      </c>
      <c r="FU311">
        <v>7.129970731707317</v>
      </c>
      <c r="FV311">
        <v>-0.1305066898954584</v>
      </c>
      <c r="FW311">
        <v>0.01902669144306177</v>
      </c>
      <c r="FX311">
        <v>0</v>
      </c>
      <c r="FY311">
        <v>0</v>
      </c>
      <c r="FZ311">
        <v>3</v>
      </c>
      <c r="GA311" t="s">
        <v>462</v>
      </c>
      <c r="GB311">
        <v>2.98295</v>
      </c>
      <c r="GC311">
        <v>2.71543</v>
      </c>
      <c r="GD311">
        <v>0.0806355</v>
      </c>
      <c r="GE311">
        <v>0.0790695</v>
      </c>
      <c r="GF311">
        <v>0.101503</v>
      </c>
      <c r="GG311">
        <v>0.0755155</v>
      </c>
      <c r="GH311">
        <v>29085.1</v>
      </c>
      <c r="GI311">
        <v>29277.5</v>
      </c>
      <c r="GJ311">
        <v>29403.8</v>
      </c>
      <c r="GK311">
        <v>29402</v>
      </c>
      <c r="GL311">
        <v>34990</v>
      </c>
      <c r="GM311">
        <v>36142.8</v>
      </c>
      <c r="GN311">
        <v>41408.8</v>
      </c>
      <c r="GO311">
        <v>41898</v>
      </c>
      <c r="GP311">
        <v>1.93372</v>
      </c>
      <c r="GQ311">
        <v>1.88342</v>
      </c>
      <c r="GR311">
        <v>0.0780821</v>
      </c>
      <c r="GS311">
        <v>0</v>
      </c>
      <c r="GT311">
        <v>25.2948</v>
      </c>
      <c r="GU311">
        <v>999.9</v>
      </c>
      <c r="GV311">
        <v>39.1</v>
      </c>
      <c r="GW311">
        <v>32.7</v>
      </c>
      <c r="GX311">
        <v>21.4247</v>
      </c>
      <c r="GY311">
        <v>63.7314</v>
      </c>
      <c r="GZ311">
        <v>33.8862</v>
      </c>
      <c r="HA311">
        <v>1</v>
      </c>
      <c r="HB311">
        <v>-0.0482114</v>
      </c>
      <c r="HC311">
        <v>0.3397</v>
      </c>
      <c r="HD311">
        <v>20.3307</v>
      </c>
      <c r="HE311">
        <v>5.21699</v>
      </c>
      <c r="HF311">
        <v>12.0099</v>
      </c>
      <c r="HG311">
        <v>4.98905</v>
      </c>
      <c r="HH311">
        <v>3.28848</v>
      </c>
      <c r="HI311">
        <v>9999</v>
      </c>
      <c r="HJ311">
        <v>9999</v>
      </c>
      <c r="HK311">
        <v>9999</v>
      </c>
      <c r="HL311">
        <v>174.5</v>
      </c>
      <c r="HM311">
        <v>1.86784</v>
      </c>
      <c r="HN311">
        <v>1.86691</v>
      </c>
      <c r="HO311">
        <v>1.8663</v>
      </c>
      <c r="HP311">
        <v>1.86621</v>
      </c>
      <c r="HQ311">
        <v>1.86808</v>
      </c>
      <c r="HR311">
        <v>1.87054</v>
      </c>
      <c r="HS311">
        <v>1.8692</v>
      </c>
      <c r="HT311">
        <v>1.87058</v>
      </c>
      <c r="HU311">
        <v>0</v>
      </c>
      <c r="HV311">
        <v>0</v>
      </c>
      <c r="HW311">
        <v>0</v>
      </c>
      <c r="HX311">
        <v>0</v>
      </c>
      <c r="HY311" t="s">
        <v>421</v>
      </c>
      <c r="HZ311" t="s">
        <v>422</v>
      </c>
      <c r="IA311" t="s">
        <v>423</v>
      </c>
      <c r="IB311" t="s">
        <v>423</v>
      </c>
      <c r="IC311" t="s">
        <v>423</v>
      </c>
      <c r="ID311" t="s">
        <v>423</v>
      </c>
      <c r="IE311">
        <v>0</v>
      </c>
      <c r="IF311">
        <v>100</v>
      </c>
      <c r="IG311">
        <v>100</v>
      </c>
      <c r="IH311">
        <v>-2.392</v>
      </c>
      <c r="II311">
        <v>-0.0917</v>
      </c>
      <c r="IJ311">
        <v>-1.577111384215205</v>
      </c>
      <c r="IK311">
        <v>-0.002609718516926934</v>
      </c>
      <c r="IL311">
        <v>7.477057286243006E-07</v>
      </c>
      <c r="IM311">
        <v>-2.446628426827821E-10</v>
      </c>
      <c r="IN311">
        <v>-0.2036813970316619</v>
      </c>
      <c r="IO311">
        <v>-0.007460779758470672</v>
      </c>
      <c r="IP311">
        <v>0.0009378809001863145</v>
      </c>
      <c r="IQ311">
        <v>-1.681860573090938E-05</v>
      </c>
      <c r="IR311">
        <v>18</v>
      </c>
      <c r="IS311">
        <v>2242</v>
      </c>
      <c r="IT311">
        <v>1</v>
      </c>
      <c r="IU311">
        <v>24</v>
      </c>
      <c r="IV311">
        <v>2628.5</v>
      </c>
      <c r="IW311">
        <v>2628.6</v>
      </c>
      <c r="IX311">
        <v>0.853271</v>
      </c>
      <c r="IY311">
        <v>2.23389</v>
      </c>
      <c r="IZ311">
        <v>1.39648</v>
      </c>
      <c r="JA311">
        <v>2.33398</v>
      </c>
      <c r="JB311">
        <v>1.49536</v>
      </c>
      <c r="JC311">
        <v>2.3999</v>
      </c>
      <c r="JD311">
        <v>38.7471</v>
      </c>
      <c r="JE311">
        <v>23.9737</v>
      </c>
      <c r="JF311">
        <v>18</v>
      </c>
      <c r="JG311">
        <v>505.63</v>
      </c>
      <c r="JH311">
        <v>430.228</v>
      </c>
      <c r="JI311">
        <v>24.9997</v>
      </c>
      <c r="JJ311">
        <v>26.7263</v>
      </c>
      <c r="JK311">
        <v>29.9999</v>
      </c>
      <c r="JL311">
        <v>26.7254</v>
      </c>
      <c r="JM311">
        <v>26.6702</v>
      </c>
      <c r="JN311">
        <v>16.9686</v>
      </c>
      <c r="JO311">
        <v>28.0541</v>
      </c>
      <c r="JP311">
        <v>22.9102</v>
      </c>
      <c r="JQ311">
        <v>25</v>
      </c>
      <c r="JR311">
        <v>312.883</v>
      </c>
      <c r="JS311">
        <v>14.9536</v>
      </c>
      <c r="JT311">
        <v>100.539</v>
      </c>
      <c r="JU311">
        <v>100.625</v>
      </c>
    </row>
    <row r="312" spans="1:281">
      <c r="A312">
        <v>296</v>
      </c>
      <c r="B312">
        <v>1659120279.1</v>
      </c>
      <c r="C312">
        <v>7921</v>
      </c>
      <c r="D312" t="s">
        <v>1018</v>
      </c>
      <c r="E312" t="s">
        <v>1019</v>
      </c>
      <c r="F312">
        <v>5</v>
      </c>
      <c r="G312" t="s">
        <v>1005</v>
      </c>
      <c r="H312" t="s">
        <v>416</v>
      </c>
      <c r="I312">
        <v>1659120271.6</v>
      </c>
      <c r="J312">
        <f>(K312)/1000</f>
        <v>0</v>
      </c>
      <c r="K312">
        <f>IF(CZ312, AN312, AH312)</f>
        <v>0</v>
      </c>
      <c r="L312">
        <f>IF(CZ312, AI312, AG312)</f>
        <v>0</v>
      </c>
      <c r="M312">
        <f>DB312 - IF(AU312&gt;1, L312*CV312*100.0/(AW312*DP312), 0)</f>
        <v>0</v>
      </c>
      <c r="N312">
        <f>((T312-J312/2)*M312-L312)/(T312+J312/2)</f>
        <v>0</v>
      </c>
      <c r="O312">
        <f>N312*(DI312+DJ312)/1000.0</f>
        <v>0</v>
      </c>
      <c r="P312">
        <f>(DB312 - IF(AU312&gt;1, L312*CV312*100.0/(AW312*DP312), 0))*(DI312+DJ312)/1000.0</f>
        <v>0</v>
      </c>
      <c r="Q312">
        <f>2.0/((1/S312-1/R312)+SIGN(S312)*SQRT((1/S312-1/R312)*(1/S312-1/R312) + 4*CW312/((CW312+1)*(CW312+1))*(2*1/S312*1/R312-1/R312*1/R312)))</f>
        <v>0</v>
      </c>
      <c r="R312">
        <f>IF(LEFT(CX312,1)&lt;&gt;"0",IF(LEFT(CX312,1)="1",3.0,CY312),$D$5+$E$5*(DP312*DI312/($K$5*1000))+$F$5*(DP312*DI312/($K$5*1000))*MAX(MIN(CV312,$J$5),$I$5)*MAX(MIN(CV312,$J$5),$I$5)+$G$5*MAX(MIN(CV312,$J$5),$I$5)*(DP312*DI312/($K$5*1000))+$H$5*(DP312*DI312/($K$5*1000))*(DP312*DI312/($K$5*1000)))</f>
        <v>0</v>
      </c>
      <c r="S312">
        <f>J312*(1000-(1000*0.61365*exp(17.502*W312/(240.97+W312))/(DI312+DJ312)+DD312)/2)/(1000*0.61365*exp(17.502*W312/(240.97+W312))/(DI312+DJ312)-DD312)</f>
        <v>0</v>
      </c>
      <c r="T312">
        <f>1/((CW312+1)/(Q312/1.6)+1/(R312/1.37)) + CW312/((CW312+1)/(Q312/1.6) + CW312/(R312/1.37))</f>
        <v>0</v>
      </c>
      <c r="U312">
        <f>(CR312*CU312)</f>
        <v>0</v>
      </c>
      <c r="V312">
        <f>(DK312+(U312+2*0.95*5.67E-8*(((DK312+$B$7)+273)^4-(DK312+273)^4)-44100*J312)/(1.84*29.3*R312+8*0.95*5.67E-8*(DK312+273)^3))</f>
        <v>0</v>
      </c>
      <c r="W312">
        <f>($C$7*DL312+$D$7*DM312+$E$7*V312)</f>
        <v>0</v>
      </c>
      <c r="X312">
        <f>0.61365*exp(17.502*W312/(240.97+W312))</f>
        <v>0</v>
      </c>
      <c r="Y312">
        <f>(Z312/AA312*100)</f>
        <v>0</v>
      </c>
      <c r="Z312">
        <f>DD312*(DI312+DJ312)/1000</f>
        <v>0</v>
      </c>
      <c r="AA312">
        <f>0.61365*exp(17.502*DK312/(240.97+DK312))</f>
        <v>0</v>
      </c>
      <c r="AB312">
        <f>(X312-DD312*(DI312+DJ312)/1000)</f>
        <v>0</v>
      </c>
      <c r="AC312">
        <f>(-J312*44100)</f>
        <v>0</v>
      </c>
      <c r="AD312">
        <f>2*29.3*R312*0.92*(DK312-W312)</f>
        <v>0</v>
      </c>
      <c r="AE312">
        <f>2*0.95*5.67E-8*(((DK312+$B$7)+273)^4-(W312+273)^4)</f>
        <v>0</v>
      </c>
      <c r="AF312">
        <f>U312+AE312+AC312+AD312</f>
        <v>0</v>
      </c>
      <c r="AG312">
        <f>DH312*AU312*(DC312-DB312*(1000-AU312*DE312)/(1000-AU312*DD312))/(100*CV312)</f>
        <v>0</v>
      </c>
      <c r="AH312">
        <f>1000*DH312*AU312*(DD312-DE312)/(100*CV312*(1000-AU312*DD312))</f>
        <v>0</v>
      </c>
      <c r="AI312">
        <f>(AJ312 - AK312 - DI312*1E3/(8.314*(DK312+273.15)) * AM312/DH312 * AL312) * DH312/(100*CV312) * (1000 - DE312)/1000</f>
        <v>0</v>
      </c>
      <c r="AJ312">
        <v>335.2893421389878</v>
      </c>
      <c r="AK312">
        <v>333.0650848484847</v>
      </c>
      <c r="AL312">
        <v>-3.160306874074175</v>
      </c>
      <c r="AM312">
        <v>65.161743348926</v>
      </c>
      <c r="AN312">
        <f>(AP312 - AO312 + DI312*1E3/(8.314*(DK312+273.15)) * AR312/DH312 * AQ312) * DH312/(100*CV312) * 1000/(1000 - AP312)</f>
        <v>0</v>
      </c>
      <c r="AO312">
        <v>14.92598243508705</v>
      </c>
      <c r="AP312">
        <v>22.05530242424241</v>
      </c>
      <c r="AQ312">
        <v>0.001623607392553132</v>
      </c>
      <c r="AR312">
        <v>87.77243361575582</v>
      </c>
      <c r="AS312">
        <v>4</v>
      </c>
      <c r="AT312">
        <v>1</v>
      </c>
      <c r="AU312">
        <f>IF(AS312*$H$13&gt;=AW312,1.0,(AW312/(AW312-AS312*$H$13)))</f>
        <v>0</v>
      </c>
      <c r="AV312">
        <f>(AU312-1)*100</f>
        <v>0</v>
      </c>
      <c r="AW312">
        <f>MAX(0,($B$13+$C$13*DP312)/(1+$D$13*DP312)*DI312/(DK312+273)*$E$13)</f>
        <v>0</v>
      </c>
      <c r="AX312" t="s">
        <v>417</v>
      </c>
      <c r="AY312" t="s">
        <v>417</v>
      </c>
      <c r="AZ312">
        <v>0</v>
      </c>
      <c r="BA312">
        <v>0</v>
      </c>
      <c r="BB312">
        <f>1-AZ312/BA312</f>
        <v>0</v>
      </c>
      <c r="BC312">
        <v>0</v>
      </c>
      <c r="BD312" t="s">
        <v>417</v>
      </c>
      <c r="BE312" t="s">
        <v>417</v>
      </c>
      <c r="BF312">
        <v>0</v>
      </c>
      <c r="BG312">
        <v>0</v>
      </c>
      <c r="BH312">
        <f>1-BF312/BG312</f>
        <v>0</v>
      </c>
      <c r="BI312">
        <v>0.5</v>
      </c>
      <c r="BJ312">
        <f>CS312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417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f>$B$11*DQ312+$C$11*DR312+$F$11*EC312*(1-EF312)</f>
        <v>0</v>
      </c>
      <c r="CS312">
        <f>CR312*CT312</f>
        <v>0</v>
      </c>
      <c r="CT312">
        <f>($B$11*$D$9+$C$11*$D$9+$F$11*((EP312+EH312)/MAX(EP312+EH312+EQ312, 0.1)*$I$9+EQ312/MAX(EP312+EH312+EQ312, 0.1)*$J$9))/($B$11+$C$11+$F$11)</f>
        <v>0</v>
      </c>
      <c r="CU312">
        <f>($B$11*$K$9+$C$11*$K$9+$F$11*((EP312+EH312)/MAX(EP312+EH312+EQ312, 0.1)*$P$9+EQ312/MAX(EP312+EH312+EQ312, 0.1)*$Q$9))/($B$11+$C$11+$F$11)</f>
        <v>0</v>
      </c>
      <c r="CV312">
        <v>6</v>
      </c>
      <c r="CW312">
        <v>0.5</v>
      </c>
      <c r="CX312" t="s">
        <v>418</v>
      </c>
      <c r="CY312">
        <v>2</v>
      </c>
      <c r="CZ312" t="b">
        <v>1</v>
      </c>
      <c r="DA312">
        <v>1659120271.6</v>
      </c>
      <c r="DB312">
        <v>347.1174074074074</v>
      </c>
      <c r="DC312">
        <v>346.2727037037038</v>
      </c>
      <c r="DD312">
        <v>22.03577407407408</v>
      </c>
      <c r="DE312">
        <v>14.91248518518518</v>
      </c>
      <c r="DF312">
        <v>349.5255925925926</v>
      </c>
      <c r="DG312">
        <v>22.12755185185185</v>
      </c>
      <c r="DH312">
        <v>500.0638518518518</v>
      </c>
      <c r="DI312">
        <v>90.66011111111114</v>
      </c>
      <c r="DJ312">
        <v>0.09997033703703703</v>
      </c>
      <c r="DK312">
        <v>27.0747111111111</v>
      </c>
      <c r="DL312">
        <v>26.57205925925926</v>
      </c>
      <c r="DM312">
        <v>999.9000000000001</v>
      </c>
      <c r="DN312">
        <v>0</v>
      </c>
      <c r="DO312">
        <v>0</v>
      </c>
      <c r="DP312">
        <v>10003.29148148148</v>
      </c>
      <c r="DQ312">
        <v>0</v>
      </c>
      <c r="DR312">
        <v>8.284105185185185</v>
      </c>
      <c r="DS312">
        <v>0.8447384814814813</v>
      </c>
      <c r="DT312">
        <v>354.9384814814816</v>
      </c>
      <c r="DU312">
        <v>351.5144814814814</v>
      </c>
      <c r="DV312">
        <v>7.123290740740742</v>
      </c>
      <c r="DW312">
        <v>346.2727037037038</v>
      </c>
      <c r="DX312">
        <v>14.91248518518518</v>
      </c>
      <c r="DY312">
        <v>1.997766296296296</v>
      </c>
      <c r="DZ312">
        <v>1.351967407407407</v>
      </c>
      <c r="EA312">
        <v>17.42664444444445</v>
      </c>
      <c r="EB312">
        <v>11.38934074074074</v>
      </c>
      <c r="EC312">
        <v>2000.01037037037</v>
      </c>
      <c r="ED312">
        <v>0.979999</v>
      </c>
      <c r="EE312">
        <v>0.0200008</v>
      </c>
      <c r="EF312">
        <v>0</v>
      </c>
      <c r="EG312">
        <v>767.236037037037</v>
      </c>
      <c r="EH312">
        <v>5.00097</v>
      </c>
      <c r="EI312">
        <v>15268.51481481481</v>
      </c>
      <c r="EJ312">
        <v>16707.66296296296</v>
      </c>
      <c r="EK312">
        <v>37.75</v>
      </c>
      <c r="EL312">
        <v>38.25918518518519</v>
      </c>
      <c r="EM312">
        <v>37.63418518518519</v>
      </c>
      <c r="EN312">
        <v>38</v>
      </c>
      <c r="EO312">
        <v>38.437</v>
      </c>
      <c r="EP312">
        <v>1955.11037037037</v>
      </c>
      <c r="EQ312">
        <v>39.9</v>
      </c>
      <c r="ER312">
        <v>0</v>
      </c>
      <c r="ES312">
        <v>1659120279.2</v>
      </c>
      <c r="ET312">
        <v>0</v>
      </c>
      <c r="EU312">
        <v>767.1725769230769</v>
      </c>
      <c r="EV312">
        <v>-25.66129916716073</v>
      </c>
      <c r="EW312">
        <v>-553.0974362736421</v>
      </c>
      <c r="EX312">
        <v>15268.05769230769</v>
      </c>
      <c r="EY312">
        <v>15</v>
      </c>
      <c r="EZ312">
        <v>0</v>
      </c>
      <c r="FA312" t="s">
        <v>419</v>
      </c>
      <c r="FB312">
        <v>1658962562</v>
      </c>
      <c r="FC312">
        <v>1658962559</v>
      </c>
      <c r="FD312">
        <v>0</v>
      </c>
      <c r="FE312">
        <v>0.025</v>
      </c>
      <c r="FF312">
        <v>-0.013</v>
      </c>
      <c r="FG312">
        <v>-1.97</v>
      </c>
      <c r="FH312">
        <v>-0.111</v>
      </c>
      <c r="FI312">
        <v>420</v>
      </c>
      <c r="FJ312">
        <v>18</v>
      </c>
      <c r="FK312">
        <v>0.6899999999999999</v>
      </c>
      <c r="FL312">
        <v>0.5</v>
      </c>
      <c r="FM312">
        <v>-0.4846208048780489</v>
      </c>
      <c r="FN312">
        <v>24.18496816724738</v>
      </c>
      <c r="FO312">
        <v>2.443737502828445</v>
      </c>
      <c r="FP312">
        <v>0</v>
      </c>
      <c r="FQ312">
        <v>768.526411764706</v>
      </c>
      <c r="FR312">
        <v>-26.37485104276861</v>
      </c>
      <c r="FS312">
        <v>2.599285536650029</v>
      </c>
      <c r="FT312">
        <v>0</v>
      </c>
      <c r="FU312">
        <v>7.128163414634146</v>
      </c>
      <c r="FV312">
        <v>-0.08245714285714578</v>
      </c>
      <c r="FW312">
        <v>0.0207798689647921</v>
      </c>
      <c r="FX312">
        <v>1</v>
      </c>
      <c r="FY312">
        <v>1</v>
      </c>
      <c r="FZ312">
        <v>3</v>
      </c>
      <c r="GA312" t="s">
        <v>426</v>
      </c>
      <c r="GB312">
        <v>2.9829</v>
      </c>
      <c r="GC312">
        <v>2.71583</v>
      </c>
      <c r="GD312">
        <v>0.0776998</v>
      </c>
      <c r="GE312">
        <v>0.0759397</v>
      </c>
      <c r="GF312">
        <v>0.101543</v>
      </c>
      <c r="GG312">
        <v>0.0753516</v>
      </c>
      <c r="GH312">
        <v>29178.2</v>
      </c>
      <c r="GI312">
        <v>29377.3</v>
      </c>
      <c r="GJ312">
        <v>29404</v>
      </c>
      <c r="GK312">
        <v>29402.4</v>
      </c>
      <c r="GL312">
        <v>34988.5</v>
      </c>
      <c r="GM312">
        <v>36149.4</v>
      </c>
      <c r="GN312">
        <v>41409</v>
      </c>
      <c r="GO312">
        <v>41898.2</v>
      </c>
      <c r="GP312">
        <v>1.93368</v>
      </c>
      <c r="GQ312">
        <v>1.88328</v>
      </c>
      <c r="GR312">
        <v>0.07791820000000001</v>
      </c>
      <c r="GS312">
        <v>0</v>
      </c>
      <c r="GT312">
        <v>25.2927</v>
      </c>
      <c r="GU312">
        <v>999.9</v>
      </c>
      <c r="GV312">
        <v>39</v>
      </c>
      <c r="GW312">
        <v>32.7</v>
      </c>
      <c r="GX312">
        <v>21.3694</v>
      </c>
      <c r="GY312">
        <v>63.3814</v>
      </c>
      <c r="GZ312">
        <v>34.4712</v>
      </c>
      <c r="HA312">
        <v>1</v>
      </c>
      <c r="HB312">
        <v>-0.0482165</v>
      </c>
      <c r="HC312">
        <v>0.338391</v>
      </c>
      <c r="HD312">
        <v>20.3308</v>
      </c>
      <c r="HE312">
        <v>5.21804</v>
      </c>
      <c r="HF312">
        <v>12.0099</v>
      </c>
      <c r="HG312">
        <v>4.98935</v>
      </c>
      <c r="HH312">
        <v>3.2886</v>
      </c>
      <c r="HI312">
        <v>9999</v>
      </c>
      <c r="HJ312">
        <v>9999</v>
      </c>
      <c r="HK312">
        <v>9999</v>
      </c>
      <c r="HL312">
        <v>174.5</v>
      </c>
      <c r="HM312">
        <v>1.86784</v>
      </c>
      <c r="HN312">
        <v>1.86691</v>
      </c>
      <c r="HO312">
        <v>1.8663</v>
      </c>
      <c r="HP312">
        <v>1.86626</v>
      </c>
      <c r="HQ312">
        <v>1.86809</v>
      </c>
      <c r="HR312">
        <v>1.87053</v>
      </c>
      <c r="HS312">
        <v>1.8692</v>
      </c>
      <c r="HT312">
        <v>1.87058</v>
      </c>
      <c r="HU312">
        <v>0</v>
      </c>
      <c r="HV312">
        <v>0</v>
      </c>
      <c r="HW312">
        <v>0</v>
      </c>
      <c r="HX312">
        <v>0</v>
      </c>
      <c r="HY312" t="s">
        <v>421</v>
      </c>
      <c r="HZ312" t="s">
        <v>422</v>
      </c>
      <c r="IA312" t="s">
        <v>423</v>
      </c>
      <c r="IB312" t="s">
        <v>423</v>
      </c>
      <c r="IC312" t="s">
        <v>423</v>
      </c>
      <c r="ID312" t="s">
        <v>423</v>
      </c>
      <c r="IE312">
        <v>0</v>
      </c>
      <c r="IF312">
        <v>100</v>
      </c>
      <c r="IG312">
        <v>100</v>
      </c>
      <c r="IH312">
        <v>-2.358</v>
      </c>
      <c r="II312">
        <v>-0.0916</v>
      </c>
      <c r="IJ312">
        <v>-1.577111384215205</v>
      </c>
      <c r="IK312">
        <v>-0.002609718516926934</v>
      </c>
      <c r="IL312">
        <v>7.477057286243006E-07</v>
      </c>
      <c r="IM312">
        <v>-2.446628426827821E-10</v>
      </c>
      <c r="IN312">
        <v>-0.2036813970316619</v>
      </c>
      <c r="IO312">
        <v>-0.007460779758470672</v>
      </c>
      <c r="IP312">
        <v>0.0009378809001863145</v>
      </c>
      <c r="IQ312">
        <v>-1.681860573090938E-05</v>
      </c>
      <c r="IR312">
        <v>18</v>
      </c>
      <c r="IS312">
        <v>2242</v>
      </c>
      <c r="IT312">
        <v>1</v>
      </c>
      <c r="IU312">
        <v>24</v>
      </c>
      <c r="IV312">
        <v>2628.6</v>
      </c>
      <c r="IW312">
        <v>2628.7</v>
      </c>
      <c r="IX312">
        <v>0.81665</v>
      </c>
      <c r="IY312">
        <v>2.24243</v>
      </c>
      <c r="IZ312">
        <v>1.39648</v>
      </c>
      <c r="JA312">
        <v>2.33521</v>
      </c>
      <c r="JB312">
        <v>1.49536</v>
      </c>
      <c r="JC312">
        <v>2.30957</v>
      </c>
      <c r="JD312">
        <v>38.7717</v>
      </c>
      <c r="JE312">
        <v>23.9737</v>
      </c>
      <c r="JF312">
        <v>18</v>
      </c>
      <c r="JG312">
        <v>505.573</v>
      </c>
      <c r="JH312">
        <v>430.118</v>
      </c>
      <c r="JI312">
        <v>24.9997</v>
      </c>
      <c r="JJ312">
        <v>26.7229</v>
      </c>
      <c r="JK312">
        <v>29.9999</v>
      </c>
      <c r="JL312">
        <v>26.7225</v>
      </c>
      <c r="JM312">
        <v>26.6674</v>
      </c>
      <c r="JN312">
        <v>16.3127</v>
      </c>
      <c r="JO312">
        <v>28.0541</v>
      </c>
      <c r="JP312">
        <v>22.9102</v>
      </c>
      <c r="JQ312">
        <v>25</v>
      </c>
      <c r="JR312">
        <v>299.471</v>
      </c>
      <c r="JS312">
        <v>14.9414</v>
      </c>
      <c r="JT312">
        <v>100.54</v>
      </c>
      <c r="JU312">
        <v>100.626</v>
      </c>
    </row>
    <row r="313" spans="1:281">
      <c r="A313">
        <v>297</v>
      </c>
      <c r="B313">
        <v>1659120284.1</v>
      </c>
      <c r="C313">
        <v>7926</v>
      </c>
      <c r="D313" t="s">
        <v>1020</v>
      </c>
      <c r="E313" t="s">
        <v>1021</v>
      </c>
      <c r="F313">
        <v>5</v>
      </c>
      <c r="G313" t="s">
        <v>1005</v>
      </c>
      <c r="H313" t="s">
        <v>416</v>
      </c>
      <c r="I313">
        <v>1659120276.314285</v>
      </c>
      <c r="J313">
        <f>(K313)/1000</f>
        <v>0</v>
      </c>
      <c r="K313">
        <f>IF(CZ313, AN313, AH313)</f>
        <v>0</v>
      </c>
      <c r="L313">
        <f>IF(CZ313, AI313, AG313)</f>
        <v>0</v>
      </c>
      <c r="M313">
        <f>DB313 - IF(AU313&gt;1, L313*CV313*100.0/(AW313*DP313), 0)</f>
        <v>0</v>
      </c>
      <c r="N313">
        <f>((T313-J313/2)*M313-L313)/(T313+J313/2)</f>
        <v>0</v>
      </c>
      <c r="O313">
        <f>N313*(DI313+DJ313)/1000.0</f>
        <v>0</v>
      </c>
      <c r="P313">
        <f>(DB313 - IF(AU313&gt;1, L313*CV313*100.0/(AW313*DP313), 0))*(DI313+DJ313)/1000.0</f>
        <v>0</v>
      </c>
      <c r="Q313">
        <f>2.0/((1/S313-1/R313)+SIGN(S313)*SQRT((1/S313-1/R313)*(1/S313-1/R313) + 4*CW313/((CW313+1)*(CW313+1))*(2*1/S313*1/R313-1/R313*1/R313)))</f>
        <v>0</v>
      </c>
      <c r="R313">
        <f>IF(LEFT(CX313,1)&lt;&gt;"0",IF(LEFT(CX313,1)="1",3.0,CY313),$D$5+$E$5*(DP313*DI313/($K$5*1000))+$F$5*(DP313*DI313/($K$5*1000))*MAX(MIN(CV313,$J$5),$I$5)*MAX(MIN(CV313,$J$5),$I$5)+$G$5*MAX(MIN(CV313,$J$5),$I$5)*(DP313*DI313/($K$5*1000))+$H$5*(DP313*DI313/($K$5*1000))*(DP313*DI313/($K$5*1000)))</f>
        <v>0</v>
      </c>
      <c r="S313">
        <f>J313*(1000-(1000*0.61365*exp(17.502*W313/(240.97+W313))/(DI313+DJ313)+DD313)/2)/(1000*0.61365*exp(17.502*W313/(240.97+W313))/(DI313+DJ313)-DD313)</f>
        <v>0</v>
      </c>
      <c r="T313">
        <f>1/((CW313+1)/(Q313/1.6)+1/(R313/1.37)) + CW313/((CW313+1)/(Q313/1.6) + CW313/(R313/1.37))</f>
        <v>0</v>
      </c>
      <c r="U313">
        <f>(CR313*CU313)</f>
        <v>0</v>
      </c>
      <c r="V313">
        <f>(DK313+(U313+2*0.95*5.67E-8*(((DK313+$B$7)+273)^4-(DK313+273)^4)-44100*J313)/(1.84*29.3*R313+8*0.95*5.67E-8*(DK313+273)^3))</f>
        <v>0</v>
      </c>
      <c r="W313">
        <f>($C$7*DL313+$D$7*DM313+$E$7*V313)</f>
        <v>0</v>
      </c>
      <c r="X313">
        <f>0.61365*exp(17.502*W313/(240.97+W313))</f>
        <v>0</v>
      </c>
      <c r="Y313">
        <f>(Z313/AA313*100)</f>
        <v>0</v>
      </c>
      <c r="Z313">
        <f>DD313*(DI313+DJ313)/1000</f>
        <v>0</v>
      </c>
      <c r="AA313">
        <f>0.61365*exp(17.502*DK313/(240.97+DK313))</f>
        <v>0</v>
      </c>
      <c r="AB313">
        <f>(X313-DD313*(DI313+DJ313)/1000)</f>
        <v>0</v>
      </c>
      <c r="AC313">
        <f>(-J313*44100)</f>
        <v>0</v>
      </c>
      <c r="AD313">
        <f>2*29.3*R313*0.92*(DK313-W313)</f>
        <v>0</v>
      </c>
      <c r="AE313">
        <f>2*0.95*5.67E-8*(((DK313+$B$7)+273)^4-(W313+273)^4)</f>
        <v>0</v>
      </c>
      <c r="AF313">
        <f>U313+AE313+AC313+AD313</f>
        <v>0</v>
      </c>
      <c r="AG313">
        <f>DH313*AU313*(DC313-DB313*(1000-AU313*DE313)/(1000-AU313*DD313))/(100*CV313)</f>
        <v>0</v>
      </c>
      <c r="AH313">
        <f>1000*DH313*AU313*(DD313-DE313)/(100*CV313*(1000-AU313*DD313))</f>
        <v>0</v>
      </c>
      <c r="AI313">
        <f>(AJ313 - AK313 - DI313*1E3/(8.314*(DK313+273.15)) * AM313/DH313 * AL313) * DH313/(100*CV313) * (1000 - DE313)/1000</f>
        <v>0</v>
      </c>
      <c r="AJ313">
        <v>318.3361921746372</v>
      </c>
      <c r="AK313">
        <v>317.1544727272728</v>
      </c>
      <c r="AL313">
        <v>-3.179939212926042</v>
      </c>
      <c r="AM313">
        <v>65.161743348926</v>
      </c>
      <c r="AN313">
        <f>(AP313 - AO313 + DI313*1E3/(8.314*(DK313+273.15)) * AR313/DH313 * AQ313) * DH313/(100*CV313) * 1000/(1000 - AP313)</f>
        <v>0</v>
      </c>
      <c r="AO313">
        <v>14.89477950678549</v>
      </c>
      <c r="AP313">
        <v>22.0506612121212</v>
      </c>
      <c r="AQ313">
        <v>-0.0001405000591066331</v>
      </c>
      <c r="AR313">
        <v>87.77243361575582</v>
      </c>
      <c r="AS313">
        <v>4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MAX(0,($B$13+$C$13*DP313)/(1+$D$13*DP313)*DI313/(DK313+273)*$E$13)</f>
        <v>0</v>
      </c>
      <c r="AX313" t="s">
        <v>417</v>
      </c>
      <c r="AY313" t="s">
        <v>417</v>
      </c>
      <c r="AZ313">
        <v>0</v>
      </c>
      <c r="BA313">
        <v>0</v>
      </c>
      <c r="BB313">
        <f>1-AZ313/BA313</f>
        <v>0</v>
      </c>
      <c r="BC313">
        <v>0</v>
      </c>
      <c r="BD313" t="s">
        <v>417</v>
      </c>
      <c r="BE313" t="s">
        <v>417</v>
      </c>
      <c r="BF313">
        <v>0</v>
      </c>
      <c r="BG313">
        <v>0</v>
      </c>
      <c r="BH313">
        <f>1-BF313/BG313</f>
        <v>0</v>
      </c>
      <c r="BI313">
        <v>0.5</v>
      </c>
      <c r="BJ313">
        <f>CS313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417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f>$B$11*DQ313+$C$11*DR313+$F$11*EC313*(1-EF313)</f>
        <v>0</v>
      </c>
      <c r="CS313">
        <f>CR313*CT313</f>
        <v>0</v>
      </c>
      <c r="CT313">
        <f>($B$11*$D$9+$C$11*$D$9+$F$11*((EP313+EH313)/MAX(EP313+EH313+EQ313, 0.1)*$I$9+EQ313/MAX(EP313+EH313+EQ313, 0.1)*$J$9))/($B$11+$C$11+$F$11)</f>
        <v>0</v>
      </c>
      <c r="CU313">
        <f>($B$11*$K$9+$C$11*$K$9+$F$11*((EP313+EH313)/MAX(EP313+EH313+EQ313, 0.1)*$P$9+EQ313/MAX(EP313+EH313+EQ313, 0.1)*$Q$9))/($B$11+$C$11+$F$11)</f>
        <v>0</v>
      </c>
      <c r="CV313">
        <v>6</v>
      </c>
      <c r="CW313">
        <v>0.5</v>
      </c>
      <c r="CX313" t="s">
        <v>418</v>
      </c>
      <c r="CY313">
        <v>2</v>
      </c>
      <c r="CZ313" t="b">
        <v>1</v>
      </c>
      <c r="DA313">
        <v>1659120276.314285</v>
      </c>
      <c r="DB313">
        <v>332.7298571428572</v>
      </c>
      <c r="DC313">
        <v>330.5679642857143</v>
      </c>
      <c r="DD313">
        <v>22.04461071428571</v>
      </c>
      <c r="DE313">
        <v>14.91571071428571</v>
      </c>
      <c r="DF313">
        <v>335.1066071428572</v>
      </c>
      <c r="DG313">
        <v>22.13630357142857</v>
      </c>
      <c r="DH313">
        <v>500.0618214285714</v>
      </c>
      <c r="DI313">
        <v>90.66060357142858</v>
      </c>
      <c r="DJ313">
        <v>0.1000275142857143</v>
      </c>
      <c r="DK313">
        <v>27.07195714285715</v>
      </c>
      <c r="DL313">
        <v>26.57078928571429</v>
      </c>
      <c r="DM313">
        <v>999.9000000000002</v>
      </c>
      <c r="DN313">
        <v>0</v>
      </c>
      <c r="DO313">
        <v>0</v>
      </c>
      <c r="DP313">
        <v>9998.532500000001</v>
      </c>
      <c r="DQ313">
        <v>0</v>
      </c>
      <c r="DR313">
        <v>8.289407142857145</v>
      </c>
      <c r="DS313">
        <v>2.161988964285714</v>
      </c>
      <c r="DT313">
        <v>340.2298928571428</v>
      </c>
      <c r="DU313">
        <v>335.5735</v>
      </c>
      <c r="DV313">
        <v>7.128894642857142</v>
      </c>
      <c r="DW313">
        <v>330.5679642857143</v>
      </c>
      <c r="DX313">
        <v>14.91571071428571</v>
      </c>
      <c r="DY313">
        <v>1.998577857142857</v>
      </c>
      <c r="DZ313">
        <v>1.3522675</v>
      </c>
      <c r="EA313">
        <v>17.43307857142857</v>
      </c>
      <c r="EB313">
        <v>11.3927</v>
      </c>
      <c r="EC313">
        <v>1999.9925</v>
      </c>
      <c r="ED313">
        <v>0.9799987857142857</v>
      </c>
      <c r="EE313">
        <v>0.02000101428571429</v>
      </c>
      <c r="EF313">
        <v>0</v>
      </c>
      <c r="EG313">
        <v>765.2433928571427</v>
      </c>
      <c r="EH313">
        <v>5.00097</v>
      </c>
      <c r="EI313">
        <v>15226.42857142857</v>
      </c>
      <c r="EJ313">
        <v>16707.50357142857</v>
      </c>
      <c r="EK313">
        <v>37.75</v>
      </c>
      <c r="EL313">
        <v>38.25</v>
      </c>
      <c r="EM313">
        <v>37.62942857142857</v>
      </c>
      <c r="EN313">
        <v>38</v>
      </c>
      <c r="EO313">
        <v>38.437</v>
      </c>
      <c r="EP313">
        <v>1955.0925</v>
      </c>
      <c r="EQ313">
        <v>39.9</v>
      </c>
      <c r="ER313">
        <v>0</v>
      </c>
      <c r="ES313">
        <v>1659120284</v>
      </c>
      <c r="ET313">
        <v>0</v>
      </c>
      <c r="EU313">
        <v>765.1662307692307</v>
      </c>
      <c r="EV313">
        <v>-24.91658116398318</v>
      </c>
      <c r="EW313">
        <v>-524.9401702121271</v>
      </c>
      <c r="EX313">
        <v>15225.12692307692</v>
      </c>
      <c r="EY313">
        <v>15</v>
      </c>
      <c r="EZ313">
        <v>0</v>
      </c>
      <c r="FA313" t="s">
        <v>419</v>
      </c>
      <c r="FB313">
        <v>1658962562</v>
      </c>
      <c r="FC313">
        <v>1658962559</v>
      </c>
      <c r="FD313">
        <v>0</v>
      </c>
      <c r="FE313">
        <v>0.025</v>
      </c>
      <c r="FF313">
        <v>-0.013</v>
      </c>
      <c r="FG313">
        <v>-1.97</v>
      </c>
      <c r="FH313">
        <v>-0.111</v>
      </c>
      <c r="FI313">
        <v>420</v>
      </c>
      <c r="FJ313">
        <v>18</v>
      </c>
      <c r="FK313">
        <v>0.6899999999999999</v>
      </c>
      <c r="FL313">
        <v>0.5</v>
      </c>
      <c r="FM313">
        <v>1.256666425</v>
      </c>
      <c r="FN313">
        <v>17.26240823639775</v>
      </c>
      <c r="FO313">
        <v>1.68017811850778</v>
      </c>
      <c r="FP313">
        <v>0</v>
      </c>
      <c r="FQ313">
        <v>766.4469999999999</v>
      </c>
      <c r="FR313">
        <v>-25.25760120264491</v>
      </c>
      <c r="FS313">
        <v>2.488676295921662</v>
      </c>
      <c r="FT313">
        <v>0</v>
      </c>
      <c r="FU313">
        <v>7.131558749999999</v>
      </c>
      <c r="FV313">
        <v>0.07683523452154919</v>
      </c>
      <c r="FW313">
        <v>0.02412585026351401</v>
      </c>
      <c r="FX313">
        <v>1</v>
      </c>
      <c r="FY313">
        <v>1</v>
      </c>
      <c r="FZ313">
        <v>3</v>
      </c>
      <c r="GA313" t="s">
        <v>426</v>
      </c>
      <c r="GB313">
        <v>2.98297</v>
      </c>
      <c r="GC313">
        <v>2.71558</v>
      </c>
      <c r="GD313">
        <v>0.07468229999999999</v>
      </c>
      <c r="GE313">
        <v>0.072727</v>
      </c>
      <c r="GF313">
        <v>0.101527</v>
      </c>
      <c r="GG313">
        <v>0.0753342</v>
      </c>
      <c r="GH313">
        <v>29274.2</v>
      </c>
      <c r="GI313">
        <v>29479.5</v>
      </c>
      <c r="GJ313">
        <v>29404.6</v>
      </c>
      <c r="GK313">
        <v>29402.4</v>
      </c>
      <c r="GL313">
        <v>34989.8</v>
      </c>
      <c r="GM313">
        <v>36150.3</v>
      </c>
      <c r="GN313">
        <v>41409.8</v>
      </c>
      <c r="GO313">
        <v>41898.6</v>
      </c>
      <c r="GP313">
        <v>1.93397</v>
      </c>
      <c r="GQ313">
        <v>1.8835</v>
      </c>
      <c r="GR313">
        <v>0.07797030000000001</v>
      </c>
      <c r="GS313">
        <v>0</v>
      </c>
      <c r="GT313">
        <v>25.2901</v>
      </c>
      <c r="GU313">
        <v>999.9</v>
      </c>
      <c r="GV313">
        <v>39</v>
      </c>
      <c r="GW313">
        <v>32.7</v>
      </c>
      <c r="GX313">
        <v>21.367</v>
      </c>
      <c r="GY313">
        <v>63.5114</v>
      </c>
      <c r="GZ313">
        <v>34.359</v>
      </c>
      <c r="HA313">
        <v>1</v>
      </c>
      <c r="HB313">
        <v>-0.0486128</v>
      </c>
      <c r="HC313">
        <v>0.336531</v>
      </c>
      <c r="HD313">
        <v>20.3308</v>
      </c>
      <c r="HE313">
        <v>5.21744</v>
      </c>
      <c r="HF313">
        <v>12.0099</v>
      </c>
      <c r="HG313">
        <v>4.98905</v>
      </c>
      <c r="HH313">
        <v>3.28865</v>
      </c>
      <c r="HI313">
        <v>9999</v>
      </c>
      <c r="HJ313">
        <v>9999</v>
      </c>
      <c r="HK313">
        <v>9999</v>
      </c>
      <c r="HL313">
        <v>174.5</v>
      </c>
      <c r="HM313">
        <v>1.86784</v>
      </c>
      <c r="HN313">
        <v>1.86691</v>
      </c>
      <c r="HO313">
        <v>1.8663</v>
      </c>
      <c r="HP313">
        <v>1.8662</v>
      </c>
      <c r="HQ313">
        <v>1.86809</v>
      </c>
      <c r="HR313">
        <v>1.87051</v>
      </c>
      <c r="HS313">
        <v>1.86919</v>
      </c>
      <c r="HT313">
        <v>1.87059</v>
      </c>
      <c r="HU313">
        <v>0</v>
      </c>
      <c r="HV313">
        <v>0</v>
      </c>
      <c r="HW313">
        <v>0</v>
      </c>
      <c r="HX313">
        <v>0</v>
      </c>
      <c r="HY313" t="s">
        <v>421</v>
      </c>
      <c r="HZ313" t="s">
        <v>422</v>
      </c>
      <c r="IA313" t="s">
        <v>423</v>
      </c>
      <c r="IB313" t="s">
        <v>423</v>
      </c>
      <c r="IC313" t="s">
        <v>423</v>
      </c>
      <c r="ID313" t="s">
        <v>423</v>
      </c>
      <c r="IE313">
        <v>0</v>
      </c>
      <c r="IF313">
        <v>100</v>
      </c>
      <c r="IG313">
        <v>100</v>
      </c>
      <c r="IH313">
        <v>-2.324</v>
      </c>
      <c r="II313">
        <v>-0.0917</v>
      </c>
      <c r="IJ313">
        <v>-1.577111384215205</v>
      </c>
      <c r="IK313">
        <v>-0.002609718516926934</v>
      </c>
      <c r="IL313">
        <v>7.477057286243006E-07</v>
      </c>
      <c r="IM313">
        <v>-2.446628426827821E-10</v>
      </c>
      <c r="IN313">
        <v>-0.2036813970316619</v>
      </c>
      <c r="IO313">
        <v>-0.007460779758470672</v>
      </c>
      <c r="IP313">
        <v>0.0009378809001863145</v>
      </c>
      <c r="IQ313">
        <v>-1.681860573090938E-05</v>
      </c>
      <c r="IR313">
        <v>18</v>
      </c>
      <c r="IS313">
        <v>2242</v>
      </c>
      <c r="IT313">
        <v>1</v>
      </c>
      <c r="IU313">
        <v>24</v>
      </c>
      <c r="IV313">
        <v>2628.7</v>
      </c>
      <c r="IW313">
        <v>2628.8</v>
      </c>
      <c r="IX313">
        <v>0.7849120000000001</v>
      </c>
      <c r="IY313">
        <v>2.23267</v>
      </c>
      <c r="IZ313">
        <v>1.39648</v>
      </c>
      <c r="JA313">
        <v>2.33521</v>
      </c>
      <c r="JB313">
        <v>1.49536</v>
      </c>
      <c r="JC313">
        <v>2.39502</v>
      </c>
      <c r="JD313">
        <v>38.7717</v>
      </c>
      <c r="JE313">
        <v>23.9737</v>
      </c>
      <c r="JF313">
        <v>18</v>
      </c>
      <c r="JG313">
        <v>505.747</v>
      </c>
      <c r="JH313">
        <v>430.231</v>
      </c>
      <c r="JI313">
        <v>24.9996</v>
      </c>
      <c r="JJ313">
        <v>26.7206</v>
      </c>
      <c r="JK313">
        <v>29.9998</v>
      </c>
      <c r="JL313">
        <v>26.7203</v>
      </c>
      <c r="JM313">
        <v>26.6647</v>
      </c>
      <c r="JN313">
        <v>15.5924</v>
      </c>
      <c r="JO313">
        <v>28.0541</v>
      </c>
      <c r="JP313">
        <v>22.9102</v>
      </c>
      <c r="JQ313">
        <v>25</v>
      </c>
      <c r="JR313">
        <v>279.436</v>
      </c>
      <c r="JS313">
        <v>14.9438</v>
      </c>
      <c r="JT313">
        <v>100.541</v>
      </c>
      <c r="JU313">
        <v>100.627</v>
      </c>
    </row>
    <row r="314" spans="1:281">
      <c r="A314">
        <v>298</v>
      </c>
      <c r="B314">
        <v>1659120289.1</v>
      </c>
      <c r="C314">
        <v>7931</v>
      </c>
      <c r="D314" t="s">
        <v>1022</v>
      </c>
      <c r="E314" t="s">
        <v>1023</v>
      </c>
      <c r="F314">
        <v>5</v>
      </c>
      <c r="G314" t="s">
        <v>1005</v>
      </c>
      <c r="H314" t="s">
        <v>416</v>
      </c>
      <c r="I314">
        <v>1659120281.6</v>
      </c>
      <c r="J314">
        <f>(K314)/1000</f>
        <v>0</v>
      </c>
      <c r="K314">
        <f>IF(CZ314, AN314, AH314)</f>
        <v>0</v>
      </c>
      <c r="L314">
        <f>IF(CZ314, AI314, AG314)</f>
        <v>0</v>
      </c>
      <c r="M314">
        <f>DB314 - IF(AU314&gt;1, L314*CV314*100.0/(AW314*DP314), 0)</f>
        <v>0</v>
      </c>
      <c r="N314">
        <f>((T314-J314/2)*M314-L314)/(T314+J314/2)</f>
        <v>0</v>
      </c>
      <c r="O314">
        <f>N314*(DI314+DJ314)/1000.0</f>
        <v>0</v>
      </c>
      <c r="P314">
        <f>(DB314 - IF(AU314&gt;1, L314*CV314*100.0/(AW314*DP314), 0))*(DI314+DJ314)/1000.0</f>
        <v>0</v>
      </c>
      <c r="Q314">
        <f>2.0/((1/S314-1/R314)+SIGN(S314)*SQRT((1/S314-1/R314)*(1/S314-1/R314) + 4*CW314/((CW314+1)*(CW314+1))*(2*1/S314*1/R314-1/R314*1/R314)))</f>
        <v>0</v>
      </c>
      <c r="R314">
        <f>IF(LEFT(CX314,1)&lt;&gt;"0",IF(LEFT(CX314,1)="1",3.0,CY314),$D$5+$E$5*(DP314*DI314/($K$5*1000))+$F$5*(DP314*DI314/($K$5*1000))*MAX(MIN(CV314,$J$5),$I$5)*MAX(MIN(CV314,$J$5),$I$5)+$G$5*MAX(MIN(CV314,$J$5),$I$5)*(DP314*DI314/($K$5*1000))+$H$5*(DP314*DI314/($K$5*1000))*(DP314*DI314/($K$5*1000)))</f>
        <v>0</v>
      </c>
      <c r="S314">
        <f>J314*(1000-(1000*0.61365*exp(17.502*W314/(240.97+W314))/(DI314+DJ314)+DD314)/2)/(1000*0.61365*exp(17.502*W314/(240.97+W314))/(DI314+DJ314)-DD314)</f>
        <v>0</v>
      </c>
      <c r="T314">
        <f>1/((CW314+1)/(Q314/1.6)+1/(R314/1.37)) + CW314/((CW314+1)/(Q314/1.6) + CW314/(R314/1.37))</f>
        <v>0</v>
      </c>
      <c r="U314">
        <f>(CR314*CU314)</f>
        <v>0</v>
      </c>
      <c r="V314">
        <f>(DK314+(U314+2*0.95*5.67E-8*(((DK314+$B$7)+273)^4-(DK314+273)^4)-44100*J314)/(1.84*29.3*R314+8*0.95*5.67E-8*(DK314+273)^3))</f>
        <v>0</v>
      </c>
      <c r="W314">
        <f>($C$7*DL314+$D$7*DM314+$E$7*V314)</f>
        <v>0</v>
      </c>
      <c r="X314">
        <f>0.61365*exp(17.502*W314/(240.97+W314))</f>
        <v>0</v>
      </c>
      <c r="Y314">
        <f>(Z314/AA314*100)</f>
        <v>0</v>
      </c>
      <c r="Z314">
        <f>DD314*(DI314+DJ314)/1000</f>
        <v>0</v>
      </c>
      <c r="AA314">
        <f>0.61365*exp(17.502*DK314/(240.97+DK314))</f>
        <v>0</v>
      </c>
      <c r="AB314">
        <f>(X314-DD314*(DI314+DJ314)/1000)</f>
        <v>0</v>
      </c>
      <c r="AC314">
        <f>(-J314*44100)</f>
        <v>0</v>
      </c>
      <c r="AD314">
        <f>2*29.3*R314*0.92*(DK314-W314)</f>
        <v>0</v>
      </c>
      <c r="AE314">
        <f>2*0.95*5.67E-8*(((DK314+$B$7)+273)^4-(W314+273)^4)</f>
        <v>0</v>
      </c>
      <c r="AF314">
        <f>U314+AE314+AC314+AD314</f>
        <v>0</v>
      </c>
      <c r="AG314">
        <f>DH314*AU314*(DC314-DB314*(1000-AU314*DE314)/(1000-AU314*DD314))/(100*CV314)</f>
        <v>0</v>
      </c>
      <c r="AH314">
        <f>1000*DH314*AU314*(DD314-DE314)/(100*CV314*(1000-AU314*DD314))</f>
        <v>0</v>
      </c>
      <c r="AI314">
        <f>(AJ314 - AK314 - DI314*1E3/(8.314*(DK314+273.15)) * AM314/DH314 * AL314) * DH314/(100*CV314) * (1000 - DE314)/1000</f>
        <v>0</v>
      </c>
      <c r="AJ314">
        <v>301.5536479150712</v>
      </c>
      <c r="AK314">
        <v>301.1860545454546</v>
      </c>
      <c r="AL314">
        <v>-3.187932814814722</v>
      </c>
      <c r="AM314">
        <v>65.161743348926</v>
      </c>
      <c r="AN314">
        <f>(AP314 - AO314 + DI314*1E3/(8.314*(DK314+273.15)) * AR314/DH314 * AQ314) * DH314/(100*CV314) * 1000/(1000 - AP314)</f>
        <v>0</v>
      </c>
      <c r="AO314">
        <v>14.89079201620901</v>
      </c>
      <c r="AP314">
        <v>22.04563636363636</v>
      </c>
      <c r="AQ314">
        <v>-0.0002151338508669556</v>
      </c>
      <c r="AR314">
        <v>87.77243361575582</v>
      </c>
      <c r="AS314">
        <v>4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MAX(0,($B$13+$C$13*DP314)/(1+$D$13*DP314)*DI314/(DK314+273)*$E$13)</f>
        <v>0</v>
      </c>
      <c r="AX314" t="s">
        <v>417</v>
      </c>
      <c r="AY314" t="s">
        <v>417</v>
      </c>
      <c r="AZ314">
        <v>0</v>
      </c>
      <c r="BA314">
        <v>0</v>
      </c>
      <c r="BB314">
        <f>1-AZ314/BA314</f>
        <v>0</v>
      </c>
      <c r="BC314">
        <v>0</v>
      </c>
      <c r="BD314" t="s">
        <v>417</v>
      </c>
      <c r="BE314" t="s">
        <v>417</v>
      </c>
      <c r="BF314">
        <v>0</v>
      </c>
      <c r="BG314">
        <v>0</v>
      </c>
      <c r="BH314">
        <f>1-BF314/BG314</f>
        <v>0</v>
      </c>
      <c r="BI314">
        <v>0.5</v>
      </c>
      <c r="BJ314">
        <f>CS314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417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f>$B$11*DQ314+$C$11*DR314+$F$11*EC314*(1-EF314)</f>
        <v>0</v>
      </c>
      <c r="CS314">
        <f>CR314*CT314</f>
        <v>0</v>
      </c>
      <c r="CT314">
        <f>($B$11*$D$9+$C$11*$D$9+$F$11*((EP314+EH314)/MAX(EP314+EH314+EQ314, 0.1)*$I$9+EQ314/MAX(EP314+EH314+EQ314, 0.1)*$J$9))/($B$11+$C$11+$F$11)</f>
        <v>0</v>
      </c>
      <c r="CU314">
        <f>($B$11*$K$9+$C$11*$K$9+$F$11*((EP314+EH314)/MAX(EP314+EH314+EQ314, 0.1)*$P$9+EQ314/MAX(EP314+EH314+EQ314, 0.1)*$Q$9))/($B$11+$C$11+$F$11)</f>
        <v>0</v>
      </c>
      <c r="CV314">
        <v>6</v>
      </c>
      <c r="CW314">
        <v>0.5</v>
      </c>
      <c r="CX314" t="s">
        <v>418</v>
      </c>
      <c r="CY314">
        <v>2</v>
      </c>
      <c r="CZ314" t="b">
        <v>1</v>
      </c>
      <c r="DA314">
        <v>1659120281.6</v>
      </c>
      <c r="DB314">
        <v>316.3529259259259</v>
      </c>
      <c r="DC314">
        <v>313.0155555555556</v>
      </c>
      <c r="DD314">
        <v>22.05035555555555</v>
      </c>
      <c r="DE314">
        <v>14.90136666666667</v>
      </c>
      <c r="DF314">
        <v>318.6936296296296</v>
      </c>
      <c r="DG314">
        <v>22.142</v>
      </c>
      <c r="DH314">
        <v>500.0604444444444</v>
      </c>
      <c r="DI314">
        <v>90.66071111111111</v>
      </c>
      <c r="DJ314">
        <v>0.09997800370370372</v>
      </c>
      <c r="DK314">
        <v>27.06756296296296</v>
      </c>
      <c r="DL314">
        <v>26.57006666666667</v>
      </c>
      <c r="DM314">
        <v>999.9000000000001</v>
      </c>
      <c r="DN314">
        <v>0</v>
      </c>
      <c r="DO314">
        <v>0</v>
      </c>
      <c r="DP314">
        <v>10006.37185185185</v>
      </c>
      <c r="DQ314">
        <v>0</v>
      </c>
      <c r="DR314">
        <v>8.296390740740744</v>
      </c>
      <c r="DS314">
        <v>3.337368518518519</v>
      </c>
      <c r="DT314">
        <v>323.486</v>
      </c>
      <c r="DU314">
        <v>317.7507777777777</v>
      </c>
      <c r="DV314">
        <v>7.148986666666667</v>
      </c>
      <c r="DW314">
        <v>313.0155555555556</v>
      </c>
      <c r="DX314">
        <v>14.90136666666667</v>
      </c>
      <c r="DY314">
        <v>1.999100740740741</v>
      </c>
      <c r="DZ314">
        <v>1.350968518518518</v>
      </c>
      <c r="EA314">
        <v>17.43722962962963</v>
      </c>
      <c r="EB314">
        <v>11.37818888888889</v>
      </c>
      <c r="EC314">
        <v>1999.98962962963</v>
      </c>
      <c r="ED314">
        <v>0.9799987777777778</v>
      </c>
      <c r="EE314">
        <v>0.02000102222222222</v>
      </c>
      <c r="EF314">
        <v>0</v>
      </c>
      <c r="EG314">
        <v>763.0925185185187</v>
      </c>
      <c r="EH314">
        <v>5.00097</v>
      </c>
      <c r="EI314">
        <v>15182.97037037037</v>
      </c>
      <c r="EJ314">
        <v>16707.48518518519</v>
      </c>
      <c r="EK314">
        <v>37.75</v>
      </c>
      <c r="EL314">
        <v>38.25</v>
      </c>
      <c r="EM314">
        <v>37.625</v>
      </c>
      <c r="EN314">
        <v>38</v>
      </c>
      <c r="EO314">
        <v>38.437</v>
      </c>
      <c r="EP314">
        <v>1955.08962962963</v>
      </c>
      <c r="EQ314">
        <v>39.9</v>
      </c>
      <c r="ER314">
        <v>0</v>
      </c>
      <c r="ES314">
        <v>1659120289.4</v>
      </c>
      <c r="ET314">
        <v>0</v>
      </c>
      <c r="EU314">
        <v>762.8769599999999</v>
      </c>
      <c r="EV314">
        <v>-23.01069227738533</v>
      </c>
      <c r="EW314">
        <v>-452.5461531371587</v>
      </c>
      <c r="EX314">
        <v>15178.74</v>
      </c>
      <c r="EY314">
        <v>15</v>
      </c>
      <c r="EZ314">
        <v>0</v>
      </c>
      <c r="FA314" t="s">
        <v>419</v>
      </c>
      <c r="FB314">
        <v>1658962562</v>
      </c>
      <c r="FC314">
        <v>1658962559</v>
      </c>
      <c r="FD314">
        <v>0</v>
      </c>
      <c r="FE314">
        <v>0.025</v>
      </c>
      <c r="FF314">
        <v>-0.013</v>
      </c>
      <c r="FG314">
        <v>-1.97</v>
      </c>
      <c r="FH314">
        <v>-0.111</v>
      </c>
      <c r="FI314">
        <v>420</v>
      </c>
      <c r="FJ314">
        <v>18</v>
      </c>
      <c r="FK314">
        <v>0.6899999999999999</v>
      </c>
      <c r="FL314">
        <v>0.5</v>
      </c>
      <c r="FM314">
        <v>2.590980225</v>
      </c>
      <c r="FN314">
        <v>13.59958447654784</v>
      </c>
      <c r="FO314">
        <v>1.311788915743754</v>
      </c>
      <c r="FP314">
        <v>0</v>
      </c>
      <c r="FQ314">
        <v>764.4579117647058</v>
      </c>
      <c r="FR314">
        <v>-24.22983958344563</v>
      </c>
      <c r="FS314">
        <v>2.388780791258411</v>
      </c>
      <c r="FT314">
        <v>0</v>
      </c>
      <c r="FU314">
        <v>7.134667500000001</v>
      </c>
      <c r="FV314">
        <v>0.2314827016885558</v>
      </c>
      <c r="FW314">
        <v>0.02608816223404781</v>
      </c>
      <c r="FX314">
        <v>0</v>
      </c>
      <c r="FY314">
        <v>0</v>
      </c>
      <c r="FZ314">
        <v>3</v>
      </c>
      <c r="GA314" t="s">
        <v>462</v>
      </c>
      <c r="GB314">
        <v>2.98285</v>
      </c>
      <c r="GC314">
        <v>2.71554</v>
      </c>
      <c r="GD314">
        <v>0.0715939</v>
      </c>
      <c r="GE314">
        <v>0.0694618</v>
      </c>
      <c r="GF314">
        <v>0.101514</v>
      </c>
      <c r="GG314">
        <v>0.075318</v>
      </c>
      <c r="GH314">
        <v>29372.3</v>
      </c>
      <c r="GI314">
        <v>29583.6</v>
      </c>
      <c r="GJ314">
        <v>29405</v>
      </c>
      <c r="GK314">
        <v>29402.7</v>
      </c>
      <c r="GL314">
        <v>34990.5</v>
      </c>
      <c r="GM314">
        <v>36151.2</v>
      </c>
      <c r="GN314">
        <v>41410.1</v>
      </c>
      <c r="GO314">
        <v>41899</v>
      </c>
      <c r="GP314">
        <v>1.93382</v>
      </c>
      <c r="GQ314">
        <v>1.88318</v>
      </c>
      <c r="GR314">
        <v>0.0782833</v>
      </c>
      <c r="GS314">
        <v>0</v>
      </c>
      <c r="GT314">
        <v>25.2863</v>
      </c>
      <c r="GU314">
        <v>999.9</v>
      </c>
      <c r="GV314">
        <v>38.9</v>
      </c>
      <c r="GW314">
        <v>32.7</v>
      </c>
      <c r="GX314">
        <v>21.3157</v>
      </c>
      <c r="GY314">
        <v>63.4314</v>
      </c>
      <c r="GZ314">
        <v>34.1226</v>
      </c>
      <c r="HA314">
        <v>1</v>
      </c>
      <c r="HB314">
        <v>-0.0487906</v>
      </c>
      <c r="HC314">
        <v>0.33421</v>
      </c>
      <c r="HD314">
        <v>20.3308</v>
      </c>
      <c r="HE314">
        <v>5.21759</v>
      </c>
      <c r="HF314">
        <v>12.0099</v>
      </c>
      <c r="HG314">
        <v>4.98915</v>
      </c>
      <c r="HH314">
        <v>3.28865</v>
      </c>
      <c r="HI314">
        <v>9999</v>
      </c>
      <c r="HJ314">
        <v>9999</v>
      </c>
      <c r="HK314">
        <v>9999</v>
      </c>
      <c r="HL314">
        <v>174.5</v>
      </c>
      <c r="HM314">
        <v>1.86784</v>
      </c>
      <c r="HN314">
        <v>1.86691</v>
      </c>
      <c r="HO314">
        <v>1.8663</v>
      </c>
      <c r="HP314">
        <v>1.86619</v>
      </c>
      <c r="HQ314">
        <v>1.86809</v>
      </c>
      <c r="HR314">
        <v>1.87054</v>
      </c>
      <c r="HS314">
        <v>1.86919</v>
      </c>
      <c r="HT314">
        <v>1.87058</v>
      </c>
      <c r="HU314">
        <v>0</v>
      </c>
      <c r="HV314">
        <v>0</v>
      </c>
      <c r="HW314">
        <v>0</v>
      </c>
      <c r="HX314">
        <v>0</v>
      </c>
      <c r="HY314" t="s">
        <v>421</v>
      </c>
      <c r="HZ314" t="s">
        <v>422</v>
      </c>
      <c r="IA314" t="s">
        <v>423</v>
      </c>
      <c r="IB314" t="s">
        <v>423</v>
      </c>
      <c r="IC314" t="s">
        <v>423</v>
      </c>
      <c r="ID314" t="s">
        <v>423</v>
      </c>
      <c r="IE314">
        <v>0</v>
      </c>
      <c r="IF314">
        <v>100</v>
      </c>
      <c r="IG314">
        <v>100</v>
      </c>
      <c r="IH314">
        <v>-2.289</v>
      </c>
      <c r="II314">
        <v>-0.0917</v>
      </c>
      <c r="IJ314">
        <v>-1.577111384215205</v>
      </c>
      <c r="IK314">
        <v>-0.002609718516926934</v>
      </c>
      <c r="IL314">
        <v>7.477057286243006E-07</v>
      </c>
      <c r="IM314">
        <v>-2.446628426827821E-10</v>
      </c>
      <c r="IN314">
        <v>-0.2036813970316619</v>
      </c>
      <c r="IO314">
        <v>-0.007460779758470672</v>
      </c>
      <c r="IP314">
        <v>0.0009378809001863145</v>
      </c>
      <c r="IQ314">
        <v>-1.681860573090938E-05</v>
      </c>
      <c r="IR314">
        <v>18</v>
      </c>
      <c r="IS314">
        <v>2242</v>
      </c>
      <c r="IT314">
        <v>1</v>
      </c>
      <c r="IU314">
        <v>24</v>
      </c>
      <c r="IV314">
        <v>2628.8</v>
      </c>
      <c r="IW314">
        <v>2628.8</v>
      </c>
      <c r="IX314">
        <v>0.74585</v>
      </c>
      <c r="IY314">
        <v>2.23755</v>
      </c>
      <c r="IZ314">
        <v>1.39648</v>
      </c>
      <c r="JA314">
        <v>2.33398</v>
      </c>
      <c r="JB314">
        <v>1.49536</v>
      </c>
      <c r="JC314">
        <v>2.42676</v>
      </c>
      <c r="JD314">
        <v>38.7717</v>
      </c>
      <c r="JE314">
        <v>23.9737</v>
      </c>
      <c r="JF314">
        <v>18</v>
      </c>
      <c r="JG314">
        <v>505.625</v>
      </c>
      <c r="JH314">
        <v>430.016</v>
      </c>
      <c r="JI314">
        <v>24.9995</v>
      </c>
      <c r="JJ314">
        <v>26.7177</v>
      </c>
      <c r="JK314">
        <v>29.9999</v>
      </c>
      <c r="JL314">
        <v>26.7174</v>
      </c>
      <c r="JM314">
        <v>26.6618</v>
      </c>
      <c r="JN314">
        <v>14.9285</v>
      </c>
      <c r="JO314">
        <v>28.0541</v>
      </c>
      <c r="JP314">
        <v>22.5276</v>
      </c>
      <c r="JQ314">
        <v>25</v>
      </c>
      <c r="JR314">
        <v>266.077</v>
      </c>
      <c r="JS314">
        <v>14.9354</v>
      </c>
      <c r="JT314">
        <v>100.543</v>
      </c>
      <c r="JU314">
        <v>100.628</v>
      </c>
    </row>
    <row r="315" spans="1:281">
      <c r="A315">
        <v>299</v>
      </c>
      <c r="B315">
        <v>1659120294.1</v>
      </c>
      <c r="C315">
        <v>7936</v>
      </c>
      <c r="D315" t="s">
        <v>1024</v>
      </c>
      <c r="E315" t="s">
        <v>1025</v>
      </c>
      <c r="F315">
        <v>5</v>
      </c>
      <c r="G315" t="s">
        <v>1005</v>
      </c>
      <c r="H315" t="s">
        <v>416</v>
      </c>
      <c r="I315">
        <v>1659120286.314285</v>
      </c>
      <c r="J315">
        <f>(K315)/1000</f>
        <v>0</v>
      </c>
      <c r="K315">
        <f>IF(CZ315, AN315, AH315)</f>
        <v>0</v>
      </c>
      <c r="L315">
        <f>IF(CZ315, AI315, AG315)</f>
        <v>0</v>
      </c>
      <c r="M315">
        <f>DB315 - IF(AU315&gt;1, L315*CV315*100.0/(AW315*DP315), 0)</f>
        <v>0</v>
      </c>
      <c r="N315">
        <f>((T315-J315/2)*M315-L315)/(T315+J315/2)</f>
        <v>0</v>
      </c>
      <c r="O315">
        <f>N315*(DI315+DJ315)/1000.0</f>
        <v>0</v>
      </c>
      <c r="P315">
        <f>(DB315 - IF(AU315&gt;1, L315*CV315*100.0/(AW315*DP315), 0))*(DI315+DJ315)/1000.0</f>
        <v>0</v>
      </c>
      <c r="Q315">
        <f>2.0/((1/S315-1/R315)+SIGN(S315)*SQRT((1/S315-1/R315)*(1/S315-1/R315) + 4*CW315/((CW315+1)*(CW315+1))*(2*1/S315*1/R315-1/R315*1/R315)))</f>
        <v>0</v>
      </c>
      <c r="R315">
        <f>IF(LEFT(CX315,1)&lt;&gt;"0",IF(LEFT(CX315,1)="1",3.0,CY315),$D$5+$E$5*(DP315*DI315/($K$5*1000))+$F$5*(DP315*DI315/($K$5*1000))*MAX(MIN(CV315,$J$5),$I$5)*MAX(MIN(CV315,$J$5),$I$5)+$G$5*MAX(MIN(CV315,$J$5),$I$5)*(DP315*DI315/($K$5*1000))+$H$5*(DP315*DI315/($K$5*1000))*(DP315*DI315/($K$5*1000)))</f>
        <v>0</v>
      </c>
      <c r="S315">
        <f>J315*(1000-(1000*0.61365*exp(17.502*W315/(240.97+W315))/(DI315+DJ315)+DD315)/2)/(1000*0.61365*exp(17.502*W315/(240.97+W315))/(DI315+DJ315)-DD315)</f>
        <v>0</v>
      </c>
      <c r="T315">
        <f>1/((CW315+1)/(Q315/1.6)+1/(R315/1.37)) + CW315/((CW315+1)/(Q315/1.6) + CW315/(R315/1.37))</f>
        <v>0</v>
      </c>
      <c r="U315">
        <f>(CR315*CU315)</f>
        <v>0</v>
      </c>
      <c r="V315">
        <f>(DK315+(U315+2*0.95*5.67E-8*(((DK315+$B$7)+273)^4-(DK315+273)^4)-44100*J315)/(1.84*29.3*R315+8*0.95*5.67E-8*(DK315+273)^3))</f>
        <v>0</v>
      </c>
      <c r="W315">
        <f>($C$7*DL315+$D$7*DM315+$E$7*V315)</f>
        <v>0</v>
      </c>
      <c r="X315">
        <f>0.61365*exp(17.502*W315/(240.97+W315))</f>
        <v>0</v>
      </c>
      <c r="Y315">
        <f>(Z315/AA315*100)</f>
        <v>0</v>
      </c>
      <c r="Z315">
        <f>DD315*(DI315+DJ315)/1000</f>
        <v>0</v>
      </c>
      <c r="AA315">
        <f>0.61365*exp(17.502*DK315/(240.97+DK315))</f>
        <v>0</v>
      </c>
      <c r="AB315">
        <f>(X315-DD315*(DI315+DJ315)/1000)</f>
        <v>0</v>
      </c>
      <c r="AC315">
        <f>(-J315*44100)</f>
        <v>0</v>
      </c>
      <c r="AD315">
        <f>2*29.3*R315*0.92*(DK315-W315)</f>
        <v>0</v>
      </c>
      <c r="AE315">
        <f>2*0.95*5.67E-8*(((DK315+$B$7)+273)^4-(W315+273)^4)</f>
        <v>0</v>
      </c>
      <c r="AF315">
        <f>U315+AE315+AC315+AD315</f>
        <v>0</v>
      </c>
      <c r="AG315">
        <f>DH315*AU315*(DC315-DB315*(1000-AU315*DE315)/(1000-AU315*DD315))/(100*CV315)</f>
        <v>0</v>
      </c>
      <c r="AH315">
        <f>1000*DH315*AU315*(DD315-DE315)/(100*CV315*(1000-AU315*DD315))</f>
        <v>0</v>
      </c>
      <c r="AI315">
        <f>(AJ315 - AK315 - DI315*1E3/(8.314*(DK315+273.15)) * AM315/DH315 * AL315) * DH315/(100*CV315) * (1000 - DE315)/1000</f>
        <v>0</v>
      </c>
      <c r="AJ315">
        <v>284.6777185325396</v>
      </c>
      <c r="AK315">
        <v>285.2397575757574</v>
      </c>
      <c r="AL315">
        <v>-3.192834394156802</v>
      </c>
      <c r="AM315">
        <v>65.161743348926</v>
      </c>
      <c r="AN315">
        <f>(AP315 - AO315 + DI315*1E3/(8.314*(DK315+273.15)) * AR315/DH315 * AQ315) * DH315/(100*CV315) * 1000/(1000 - AP315)</f>
        <v>0</v>
      </c>
      <c r="AO315">
        <v>14.88172368794173</v>
      </c>
      <c r="AP315">
        <v>22.04779939393939</v>
      </c>
      <c r="AQ315">
        <v>7.739727312317058E-05</v>
      </c>
      <c r="AR315">
        <v>87.77243361575582</v>
      </c>
      <c r="AS315">
        <v>4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MAX(0,($B$13+$C$13*DP315)/(1+$D$13*DP315)*DI315/(DK315+273)*$E$13)</f>
        <v>0</v>
      </c>
      <c r="AX315" t="s">
        <v>417</v>
      </c>
      <c r="AY315" t="s">
        <v>417</v>
      </c>
      <c r="AZ315">
        <v>0</v>
      </c>
      <c r="BA315">
        <v>0</v>
      </c>
      <c r="BB315">
        <f>1-AZ315/BA315</f>
        <v>0</v>
      </c>
      <c r="BC315">
        <v>0</v>
      </c>
      <c r="BD315" t="s">
        <v>417</v>
      </c>
      <c r="BE315" t="s">
        <v>417</v>
      </c>
      <c r="BF315">
        <v>0</v>
      </c>
      <c r="BG315">
        <v>0</v>
      </c>
      <c r="BH315">
        <f>1-BF315/BG315</f>
        <v>0</v>
      </c>
      <c r="BI315">
        <v>0.5</v>
      </c>
      <c r="BJ315">
        <f>CS315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417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f>$B$11*DQ315+$C$11*DR315+$F$11*EC315*(1-EF315)</f>
        <v>0</v>
      </c>
      <c r="CS315">
        <f>CR315*CT315</f>
        <v>0</v>
      </c>
      <c r="CT315">
        <f>($B$11*$D$9+$C$11*$D$9+$F$11*((EP315+EH315)/MAX(EP315+EH315+EQ315, 0.1)*$I$9+EQ315/MAX(EP315+EH315+EQ315, 0.1)*$J$9))/($B$11+$C$11+$F$11)</f>
        <v>0</v>
      </c>
      <c r="CU315">
        <f>($B$11*$K$9+$C$11*$K$9+$F$11*((EP315+EH315)/MAX(EP315+EH315+EQ315, 0.1)*$P$9+EQ315/MAX(EP315+EH315+EQ315, 0.1)*$Q$9))/($B$11+$C$11+$F$11)</f>
        <v>0</v>
      </c>
      <c r="CV315">
        <v>6</v>
      </c>
      <c r="CW315">
        <v>0.5</v>
      </c>
      <c r="CX315" t="s">
        <v>418</v>
      </c>
      <c r="CY315">
        <v>2</v>
      </c>
      <c r="CZ315" t="b">
        <v>1</v>
      </c>
      <c r="DA315">
        <v>1659120286.314285</v>
      </c>
      <c r="DB315">
        <v>301.6743928571428</v>
      </c>
      <c r="DC315">
        <v>297.3582857142857</v>
      </c>
      <c r="DD315">
        <v>22.04887142857143</v>
      </c>
      <c r="DE315">
        <v>14.88837142857143</v>
      </c>
      <c r="DF315">
        <v>303.9824642857143</v>
      </c>
      <c r="DG315">
        <v>22.14052857142858</v>
      </c>
      <c r="DH315">
        <v>500.0691785714286</v>
      </c>
      <c r="DI315">
        <v>90.66052499999999</v>
      </c>
      <c r="DJ315">
        <v>0.09999688928571428</v>
      </c>
      <c r="DK315">
        <v>27.06477857142857</v>
      </c>
      <c r="DL315">
        <v>26.56774285714285</v>
      </c>
      <c r="DM315">
        <v>999.9000000000002</v>
      </c>
      <c r="DN315">
        <v>0</v>
      </c>
      <c r="DO315">
        <v>0</v>
      </c>
      <c r="DP315">
        <v>10001.32214285714</v>
      </c>
      <c r="DQ315">
        <v>0</v>
      </c>
      <c r="DR315">
        <v>8.312997500000003</v>
      </c>
      <c r="DS315">
        <v>4.316108571428571</v>
      </c>
      <c r="DT315">
        <v>308.476</v>
      </c>
      <c r="DU315">
        <v>301.8524642857143</v>
      </c>
      <c r="DV315">
        <v>7.160494642857143</v>
      </c>
      <c r="DW315">
        <v>297.3582857142857</v>
      </c>
      <c r="DX315">
        <v>14.88837142857143</v>
      </c>
      <c r="DY315">
        <v>1.998962857142857</v>
      </c>
      <c r="DZ315">
        <v>1.349787857142857</v>
      </c>
      <c r="EA315">
        <v>17.43612857142857</v>
      </c>
      <c r="EB315">
        <v>11.36499285714286</v>
      </c>
      <c r="EC315">
        <v>1999.987857142857</v>
      </c>
      <c r="ED315">
        <v>0.9799987857142857</v>
      </c>
      <c r="EE315">
        <v>0.02000101428571429</v>
      </c>
      <c r="EF315">
        <v>0</v>
      </c>
      <c r="EG315">
        <v>761.5036785714285</v>
      </c>
      <c r="EH315">
        <v>5.00097</v>
      </c>
      <c r="EI315">
        <v>15149.66428571429</v>
      </c>
      <c r="EJ315">
        <v>16707.47857142857</v>
      </c>
      <c r="EK315">
        <v>37.75</v>
      </c>
      <c r="EL315">
        <v>38.25</v>
      </c>
      <c r="EM315">
        <v>37.625</v>
      </c>
      <c r="EN315">
        <v>38</v>
      </c>
      <c r="EO315">
        <v>38.437</v>
      </c>
      <c r="EP315">
        <v>1955.087857142857</v>
      </c>
      <c r="EQ315">
        <v>39.9</v>
      </c>
      <c r="ER315">
        <v>0</v>
      </c>
      <c r="ES315">
        <v>1659120294.2</v>
      </c>
      <c r="ET315">
        <v>0</v>
      </c>
      <c r="EU315">
        <v>761.2748399999999</v>
      </c>
      <c r="EV315">
        <v>-18.42107692666481</v>
      </c>
      <c r="EW315">
        <v>-379.5538461391638</v>
      </c>
      <c r="EX315">
        <v>15145.356</v>
      </c>
      <c r="EY315">
        <v>15</v>
      </c>
      <c r="EZ315">
        <v>0</v>
      </c>
      <c r="FA315" t="s">
        <v>419</v>
      </c>
      <c r="FB315">
        <v>1658962562</v>
      </c>
      <c r="FC315">
        <v>1658962559</v>
      </c>
      <c r="FD315">
        <v>0</v>
      </c>
      <c r="FE315">
        <v>0.025</v>
      </c>
      <c r="FF315">
        <v>-0.013</v>
      </c>
      <c r="FG315">
        <v>-1.97</v>
      </c>
      <c r="FH315">
        <v>-0.111</v>
      </c>
      <c r="FI315">
        <v>420</v>
      </c>
      <c r="FJ315">
        <v>18</v>
      </c>
      <c r="FK315">
        <v>0.6899999999999999</v>
      </c>
      <c r="FL315">
        <v>0.5</v>
      </c>
      <c r="FM315">
        <v>3.739964390243902</v>
      </c>
      <c r="FN315">
        <v>12.43431825783972</v>
      </c>
      <c r="FO315">
        <v>1.22726248301647</v>
      </c>
      <c r="FP315">
        <v>0</v>
      </c>
      <c r="FQ315">
        <v>762.4512941176471</v>
      </c>
      <c r="FR315">
        <v>-20.7916883270017</v>
      </c>
      <c r="FS315">
        <v>2.065098466950352</v>
      </c>
      <c r="FT315">
        <v>0</v>
      </c>
      <c r="FU315">
        <v>7.151279756097561</v>
      </c>
      <c r="FV315">
        <v>0.1529903832752656</v>
      </c>
      <c r="FW315">
        <v>0.01889296675018081</v>
      </c>
      <c r="FX315">
        <v>0</v>
      </c>
      <c r="FY315">
        <v>0</v>
      </c>
      <c r="FZ315">
        <v>3</v>
      </c>
      <c r="GA315" t="s">
        <v>462</v>
      </c>
      <c r="GB315">
        <v>2.9829</v>
      </c>
      <c r="GC315">
        <v>2.71551</v>
      </c>
      <c r="GD315">
        <v>0.0684365</v>
      </c>
      <c r="GE315">
        <v>0.0661239</v>
      </c>
      <c r="GF315">
        <v>0.101515</v>
      </c>
      <c r="GG315">
        <v>0.075248</v>
      </c>
      <c r="GH315">
        <v>29471.9</v>
      </c>
      <c r="GI315">
        <v>29689.9</v>
      </c>
      <c r="GJ315">
        <v>29404.7</v>
      </c>
      <c r="GK315">
        <v>29402.9</v>
      </c>
      <c r="GL315">
        <v>34990.6</v>
      </c>
      <c r="GM315">
        <v>36154.2</v>
      </c>
      <c r="GN315">
        <v>41410.3</v>
      </c>
      <c r="GO315">
        <v>41899.2</v>
      </c>
      <c r="GP315">
        <v>1.93397</v>
      </c>
      <c r="GQ315">
        <v>1.883</v>
      </c>
      <c r="GR315">
        <v>0.0780821</v>
      </c>
      <c r="GS315">
        <v>0</v>
      </c>
      <c r="GT315">
        <v>25.2827</v>
      </c>
      <c r="GU315">
        <v>999.9</v>
      </c>
      <c r="GV315">
        <v>38.9</v>
      </c>
      <c r="GW315">
        <v>32.7</v>
      </c>
      <c r="GX315">
        <v>21.3149</v>
      </c>
      <c r="GY315">
        <v>63.2014</v>
      </c>
      <c r="GZ315">
        <v>34.4631</v>
      </c>
      <c r="HA315">
        <v>1</v>
      </c>
      <c r="HB315">
        <v>-0.0488872</v>
      </c>
      <c r="HC315">
        <v>0.33244</v>
      </c>
      <c r="HD315">
        <v>20.3308</v>
      </c>
      <c r="HE315">
        <v>5.21744</v>
      </c>
      <c r="HF315">
        <v>12.0099</v>
      </c>
      <c r="HG315">
        <v>4.9894</v>
      </c>
      <c r="HH315">
        <v>3.28865</v>
      </c>
      <c r="HI315">
        <v>9999</v>
      </c>
      <c r="HJ315">
        <v>9999</v>
      </c>
      <c r="HK315">
        <v>9999</v>
      </c>
      <c r="HL315">
        <v>174.5</v>
      </c>
      <c r="HM315">
        <v>1.86784</v>
      </c>
      <c r="HN315">
        <v>1.86689</v>
      </c>
      <c r="HO315">
        <v>1.8663</v>
      </c>
      <c r="HP315">
        <v>1.8662</v>
      </c>
      <c r="HQ315">
        <v>1.86808</v>
      </c>
      <c r="HR315">
        <v>1.87053</v>
      </c>
      <c r="HS315">
        <v>1.8692</v>
      </c>
      <c r="HT315">
        <v>1.87059</v>
      </c>
      <c r="HU315">
        <v>0</v>
      </c>
      <c r="HV315">
        <v>0</v>
      </c>
      <c r="HW315">
        <v>0</v>
      </c>
      <c r="HX315">
        <v>0</v>
      </c>
      <c r="HY315" t="s">
        <v>421</v>
      </c>
      <c r="HZ315" t="s">
        <v>422</v>
      </c>
      <c r="IA315" t="s">
        <v>423</v>
      </c>
      <c r="IB315" t="s">
        <v>423</v>
      </c>
      <c r="IC315" t="s">
        <v>423</v>
      </c>
      <c r="ID315" t="s">
        <v>423</v>
      </c>
      <c r="IE315">
        <v>0</v>
      </c>
      <c r="IF315">
        <v>100</v>
      </c>
      <c r="IG315">
        <v>100</v>
      </c>
      <c r="IH315">
        <v>-2.254</v>
      </c>
      <c r="II315">
        <v>-0.0917</v>
      </c>
      <c r="IJ315">
        <v>-1.577111384215205</v>
      </c>
      <c r="IK315">
        <v>-0.002609718516926934</v>
      </c>
      <c r="IL315">
        <v>7.477057286243006E-07</v>
      </c>
      <c r="IM315">
        <v>-2.446628426827821E-10</v>
      </c>
      <c r="IN315">
        <v>-0.2036813970316619</v>
      </c>
      <c r="IO315">
        <v>-0.007460779758470672</v>
      </c>
      <c r="IP315">
        <v>0.0009378809001863145</v>
      </c>
      <c r="IQ315">
        <v>-1.681860573090938E-05</v>
      </c>
      <c r="IR315">
        <v>18</v>
      </c>
      <c r="IS315">
        <v>2242</v>
      </c>
      <c r="IT315">
        <v>1</v>
      </c>
      <c r="IU315">
        <v>24</v>
      </c>
      <c r="IV315">
        <v>2628.9</v>
      </c>
      <c r="IW315">
        <v>2628.9</v>
      </c>
      <c r="IX315">
        <v>0.715332</v>
      </c>
      <c r="IY315">
        <v>2.24609</v>
      </c>
      <c r="IZ315">
        <v>1.39648</v>
      </c>
      <c r="JA315">
        <v>2.33398</v>
      </c>
      <c r="JB315">
        <v>1.49536</v>
      </c>
      <c r="JC315">
        <v>2.34131</v>
      </c>
      <c r="JD315">
        <v>38.7717</v>
      </c>
      <c r="JE315">
        <v>23.9737</v>
      </c>
      <c r="JF315">
        <v>18</v>
      </c>
      <c r="JG315">
        <v>505.698</v>
      </c>
      <c r="JH315">
        <v>429.896</v>
      </c>
      <c r="JI315">
        <v>24.9995</v>
      </c>
      <c r="JJ315">
        <v>26.7156</v>
      </c>
      <c r="JK315">
        <v>29.9998</v>
      </c>
      <c r="JL315">
        <v>26.7147</v>
      </c>
      <c r="JM315">
        <v>26.6597</v>
      </c>
      <c r="JN315">
        <v>14.1965</v>
      </c>
      <c r="JO315">
        <v>28.0541</v>
      </c>
      <c r="JP315">
        <v>22.5276</v>
      </c>
      <c r="JQ315">
        <v>25</v>
      </c>
      <c r="JR315">
        <v>246.043</v>
      </c>
      <c r="JS315">
        <v>14.9335</v>
      </c>
      <c r="JT315">
        <v>100.542</v>
      </c>
      <c r="JU315">
        <v>100.628</v>
      </c>
    </row>
    <row r="316" spans="1:281">
      <c r="A316">
        <v>300</v>
      </c>
      <c r="B316">
        <v>1659120299.1</v>
      </c>
      <c r="C316">
        <v>7941</v>
      </c>
      <c r="D316" t="s">
        <v>1026</v>
      </c>
      <c r="E316" t="s">
        <v>1027</v>
      </c>
      <c r="F316">
        <v>5</v>
      </c>
      <c r="G316" t="s">
        <v>1005</v>
      </c>
      <c r="H316" t="s">
        <v>416</v>
      </c>
      <c r="I316">
        <v>1659120291.6</v>
      </c>
      <c r="J316">
        <f>(K316)/1000</f>
        <v>0</v>
      </c>
      <c r="K316">
        <f>IF(CZ316, AN316, AH316)</f>
        <v>0</v>
      </c>
      <c r="L316">
        <f>IF(CZ316, AI316, AG316)</f>
        <v>0</v>
      </c>
      <c r="M316">
        <f>DB316 - IF(AU316&gt;1, L316*CV316*100.0/(AW316*DP316), 0)</f>
        <v>0</v>
      </c>
      <c r="N316">
        <f>((T316-J316/2)*M316-L316)/(T316+J316/2)</f>
        <v>0</v>
      </c>
      <c r="O316">
        <f>N316*(DI316+DJ316)/1000.0</f>
        <v>0</v>
      </c>
      <c r="P316">
        <f>(DB316 - IF(AU316&gt;1, L316*CV316*100.0/(AW316*DP316), 0))*(DI316+DJ316)/1000.0</f>
        <v>0</v>
      </c>
      <c r="Q316">
        <f>2.0/((1/S316-1/R316)+SIGN(S316)*SQRT((1/S316-1/R316)*(1/S316-1/R316) + 4*CW316/((CW316+1)*(CW316+1))*(2*1/S316*1/R316-1/R316*1/R316)))</f>
        <v>0</v>
      </c>
      <c r="R316">
        <f>IF(LEFT(CX316,1)&lt;&gt;"0",IF(LEFT(CX316,1)="1",3.0,CY316),$D$5+$E$5*(DP316*DI316/($K$5*1000))+$F$5*(DP316*DI316/($K$5*1000))*MAX(MIN(CV316,$J$5),$I$5)*MAX(MIN(CV316,$J$5),$I$5)+$G$5*MAX(MIN(CV316,$J$5),$I$5)*(DP316*DI316/($K$5*1000))+$H$5*(DP316*DI316/($K$5*1000))*(DP316*DI316/($K$5*1000)))</f>
        <v>0</v>
      </c>
      <c r="S316">
        <f>J316*(1000-(1000*0.61365*exp(17.502*W316/(240.97+W316))/(DI316+DJ316)+DD316)/2)/(1000*0.61365*exp(17.502*W316/(240.97+W316))/(DI316+DJ316)-DD316)</f>
        <v>0</v>
      </c>
      <c r="T316">
        <f>1/((CW316+1)/(Q316/1.6)+1/(R316/1.37)) + CW316/((CW316+1)/(Q316/1.6) + CW316/(R316/1.37))</f>
        <v>0</v>
      </c>
      <c r="U316">
        <f>(CR316*CU316)</f>
        <v>0</v>
      </c>
      <c r="V316">
        <f>(DK316+(U316+2*0.95*5.67E-8*(((DK316+$B$7)+273)^4-(DK316+273)^4)-44100*J316)/(1.84*29.3*R316+8*0.95*5.67E-8*(DK316+273)^3))</f>
        <v>0</v>
      </c>
      <c r="W316">
        <f>($C$7*DL316+$D$7*DM316+$E$7*V316)</f>
        <v>0</v>
      </c>
      <c r="X316">
        <f>0.61365*exp(17.502*W316/(240.97+W316))</f>
        <v>0</v>
      </c>
      <c r="Y316">
        <f>(Z316/AA316*100)</f>
        <v>0</v>
      </c>
      <c r="Z316">
        <f>DD316*(DI316+DJ316)/1000</f>
        <v>0</v>
      </c>
      <c r="AA316">
        <f>0.61365*exp(17.502*DK316/(240.97+DK316))</f>
        <v>0</v>
      </c>
      <c r="AB316">
        <f>(X316-DD316*(DI316+DJ316)/1000)</f>
        <v>0</v>
      </c>
      <c r="AC316">
        <f>(-J316*44100)</f>
        <v>0</v>
      </c>
      <c r="AD316">
        <f>2*29.3*R316*0.92*(DK316-W316)</f>
        <v>0</v>
      </c>
      <c r="AE316">
        <f>2*0.95*5.67E-8*(((DK316+$B$7)+273)^4-(W316+273)^4)</f>
        <v>0</v>
      </c>
      <c r="AF316">
        <f>U316+AE316+AC316+AD316</f>
        <v>0</v>
      </c>
      <c r="AG316">
        <f>DH316*AU316*(DC316-DB316*(1000-AU316*DE316)/(1000-AU316*DD316))/(100*CV316)</f>
        <v>0</v>
      </c>
      <c r="AH316">
        <f>1000*DH316*AU316*(DD316-DE316)/(100*CV316*(1000-AU316*DD316))</f>
        <v>0</v>
      </c>
      <c r="AI316">
        <f>(AJ316 - AK316 - DI316*1E3/(8.314*(DK316+273.15)) * AM316/DH316 * AL316) * DH316/(100*CV316) * (1000 - DE316)/1000</f>
        <v>0</v>
      </c>
      <c r="AJ316">
        <v>267.9061901442839</v>
      </c>
      <c r="AK316">
        <v>269.3332666666666</v>
      </c>
      <c r="AL316">
        <v>-3.185607885141082</v>
      </c>
      <c r="AM316">
        <v>65.161743348926</v>
      </c>
      <c r="AN316">
        <f>(AP316 - AO316 + DI316*1E3/(8.314*(DK316+273.15)) * AR316/DH316 * AQ316) * DH316/(100*CV316) * 1000/(1000 - AP316)</f>
        <v>0</v>
      </c>
      <c r="AO316">
        <v>14.86677674346085</v>
      </c>
      <c r="AP316">
        <v>22.04138848484848</v>
      </c>
      <c r="AQ316">
        <v>-0.0001392567064680357</v>
      </c>
      <c r="AR316">
        <v>87.77243361575582</v>
      </c>
      <c r="AS316">
        <v>4</v>
      </c>
      <c r="AT316">
        <v>1</v>
      </c>
      <c r="AU316">
        <f>IF(AS316*$H$13&gt;=AW316,1.0,(AW316/(AW316-AS316*$H$13)))</f>
        <v>0</v>
      </c>
      <c r="AV316">
        <f>(AU316-1)*100</f>
        <v>0</v>
      </c>
      <c r="AW316">
        <f>MAX(0,($B$13+$C$13*DP316)/(1+$D$13*DP316)*DI316/(DK316+273)*$E$13)</f>
        <v>0</v>
      </c>
      <c r="AX316" t="s">
        <v>417</v>
      </c>
      <c r="AY316" t="s">
        <v>417</v>
      </c>
      <c r="AZ316">
        <v>0</v>
      </c>
      <c r="BA316">
        <v>0</v>
      </c>
      <c r="BB316">
        <f>1-AZ316/BA316</f>
        <v>0</v>
      </c>
      <c r="BC316">
        <v>0</v>
      </c>
      <c r="BD316" t="s">
        <v>417</v>
      </c>
      <c r="BE316" t="s">
        <v>417</v>
      </c>
      <c r="BF316">
        <v>0</v>
      </c>
      <c r="BG316">
        <v>0</v>
      </c>
      <c r="BH316">
        <f>1-BF316/BG316</f>
        <v>0</v>
      </c>
      <c r="BI316">
        <v>0.5</v>
      </c>
      <c r="BJ316">
        <f>CS316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417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f>$B$11*DQ316+$C$11*DR316+$F$11*EC316*(1-EF316)</f>
        <v>0</v>
      </c>
      <c r="CS316">
        <f>CR316*CT316</f>
        <v>0</v>
      </c>
      <c r="CT316">
        <f>($B$11*$D$9+$C$11*$D$9+$F$11*((EP316+EH316)/MAX(EP316+EH316+EQ316, 0.1)*$I$9+EQ316/MAX(EP316+EH316+EQ316, 0.1)*$J$9))/($B$11+$C$11+$F$11)</f>
        <v>0</v>
      </c>
      <c r="CU316">
        <f>($B$11*$K$9+$C$11*$K$9+$F$11*((EP316+EH316)/MAX(EP316+EH316+EQ316, 0.1)*$P$9+EQ316/MAX(EP316+EH316+EQ316, 0.1)*$Q$9))/($B$11+$C$11+$F$11)</f>
        <v>0</v>
      </c>
      <c r="CV316">
        <v>6</v>
      </c>
      <c r="CW316">
        <v>0.5</v>
      </c>
      <c r="CX316" t="s">
        <v>418</v>
      </c>
      <c r="CY316">
        <v>2</v>
      </c>
      <c r="CZ316" t="b">
        <v>1</v>
      </c>
      <c r="DA316">
        <v>1659120291.6</v>
      </c>
      <c r="DB316">
        <v>285.2017037037037</v>
      </c>
      <c r="DC316">
        <v>279.8464814814815</v>
      </c>
      <c r="DD316">
        <v>22.04560740740741</v>
      </c>
      <c r="DE316">
        <v>14.87851481481481</v>
      </c>
      <c r="DF316">
        <v>287.472962962963</v>
      </c>
      <c r="DG316">
        <v>22.1372962962963</v>
      </c>
      <c r="DH316">
        <v>500.0676666666668</v>
      </c>
      <c r="DI316">
        <v>90.65981481481479</v>
      </c>
      <c r="DJ316">
        <v>0.1000297740740741</v>
      </c>
      <c r="DK316">
        <v>27.06372592592593</v>
      </c>
      <c r="DL316">
        <v>26.56598518518519</v>
      </c>
      <c r="DM316">
        <v>999.9000000000001</v>
      </c>
      <c r="DN316">
        <v>0</v>
      </c>
      <c r="DO316">
        <v>0</v>
      </c>
      <c r="DP316">
        <v>9994.192962962961</v>
      </c>
      <c r="DQ316">
        <v>0</v>
      </c>
      <c r="DR316">
        <v>8.318720000000003</v>
      </c>
      <c r="DS316">
        <v>5.355211111111111</v>
      </c>
      <c r="DT316">
        <v>291.6308888888889</v>
      </c>
      <c r="DU316">
        <v>284.0731111111111</v>
      </c>
      <c r="DV316">
        <v>7.167094814814815</v>
      </c>
      <c r="DW316">
        <v>279.8464814814815</v>
      </c>
      <c r="DX316">
        <v>14.87851481481481</v>
      </c>
      <c r="DY316">
        <v>1.998651481481482</v>
      </c>
      <c r="DZ316">
        <v>1.348883333333333</v>
      </c>
      <c r="EA316">
        <v>17.43365925925926</v>
      </c>
      <c r="EB316">
        <v>11.35487037037037</v>
      </c>
      <c r="EC316">
        <v>2000.003703703703</v>
      </c>
      <c r="ED316">
        <v>0.979999</v>
      </c>
      <c r="EE316">
        <v>0.0200008</v>
      </c>
      <c r="EF316">
        <v>0</v>
      </c>
      <c r="EG316">
        <v>759.9415185185186</v>
      </c>
      <c r="EH316">
        <v>5.00097</v>
      </c>
      <c r="EI316">
        <v>15118.94074074074</v>
      </c>
      <c r="EJ316">
        <v>16707.61111111111</v>
      </c>
      <c r="EK316">
        <v>37.74533333333333</v>
      </c>
      <c r="EL316">
        <v>38.25</v>
      </c>
      <c r="EM316">
        <v>37.625</v>
      </c>
      <c r="EN316">
        <v>38</v>
      </c>
      <c r="EO316">
        <v>38.437</v>
      </c>
      <c r="EP316">
        <v>1955.103703703703</v>
      </c>
      <c r="EQ316">
        <v>39.9</v>
      </c>
      <c r="ER316">
        <v>0</v>
      </c>
      <c r="ES316">
        <v>1659120299</v>
      </c>
      <c r="ET316">
        <v>0</v>
      </c>
      <c r="EU316">
        <v>759.9022799999999</v>
      </c>
      <c r="EV316">
        <v>-14.53469229068718</v>
      </c>
      <c r="EW316">
        <v>-303.2461533833059</v>
      </c>
      <c r="EX316">
        <v>15118.192</v>
      </c>
      <c r="EY316">
        <v>15</v>
      </c>
      <c r="EZ316">
        <v>0</v>
      </c>
      <c r="FA316" t="s">
        <v>419</v>
      </c>
      <c r="FB316">
        <v>1658962562</v>
      </c>
      <c r="FC316">
        <v>1658962559</v>
      </c>
      <c r="FD316">
        <v>0</v>
      </c>
      <c r="FE316">
        <v>0.025</v>
      </c>
      <c r="FF316">
        <v>-0.013</v>
      </c>
      <c r="FG316">
        <v>-1.97</v>
      </c>
      <c r="FH316">
        <v>-0.111</v>
      </c>
      <c r="FI316">
        <v>420</v>
      </c>
      <c r="FJ316">
        <v>18</v>
      </c>
      <c r="FK316">
        <v>0.6899999999999999</v>
      </c>
      <c r="FL316">
        <v>0.5</v>
      </c>
      <c r="FM316">
        <v>4.561805609756098</v>
      </c>
      <c r="FN316">
        <v>11.92755198606272</v>
      </c>
      <c r="FO316">
        <v>1.176725900647171</v>
      </c>
      <c r="FP316">
        <v>0</v>
      </c>
      <c r="FQ316">
        <v>761.0896764705883</v>
      </c>
      <c r="FR316">
        <v>-17.89101604635381</v>
      </c>
      <c r="FS316">
        <v>1.784219399602235</v>
      </c>
      <c r="FT316">
        <v>0</v>
      </c>
      <c r="FU316">
        <v>7.163005609756097</v>
      </c>
      <c r="FV316">
        <v>0.07914919860627238</v>
      </c>
      <c r="FW316">
        <v>0.008999183716039246</v>
      </c>
      <c r="FX316">
        <v>1</v>
      </c>
      <c r="FY316">
        <v>1</v>
      </c>
      <c r="FZ316">
        <v>3</v>
      </c>
      <c r="GA316" t="s">
        <v>426</v>
      </c>
      <c r="GB316">
        <v>2.98324</v>
      </c>
      <c r="GC316">
        <v>2.71549</v>
      </c>
      <c r="GD316">
        <v>0.0652257</v>
      </c>
      <c r="GE316">
        <v>0.0626988</v>
      </c>
      <c r="GF316">
        <v>0.101501</v>
      </c>
      <c r="GG316">
        <v>0.0752282</v>
      </c>
      <c r="GH316">
        <v>29574.3</v>
      </c>
      <c r="GI316">
        <v>29799</v>
      </c>
      <c r="GJ316">
        <v>29405.4</v>
      </c>
      <c r="GK316">
        <v>29403</v>
      </c>
      <c r="GL316">
        <v>34991.6</v>
      </c>
      <c r="GM316">
        <v>36155</v>
      </c>
      <c r="GN316">
        <v>41411</v>
      </c>
      <c r="GO316">
        <v>41899.3</v>
      </c>
      <c r="GP316">
        <v>1.93445</v>
      </c>
      <c r="GQ316">
        <v>1.8829</v>
      </c>
      <c r="GR316">
        <v>0.0783727</v>
      </c>
      <c r="GS316">
        <v>0</v>
      </c>
      <c r="GT316">
        <v>25.2799</v>
      </c>
      <c r="GU316">
        <v>999.9</v>
      </c>
      <c r="GV316">
        <v>38.9</v>
      </c>
      <c r="GW316">
        <v>32.8</v>
      </c>
      <c r="GX316">
        <v>21.4354</v>
      </c>
      <c r="GY316">
        <v>63.6614</v>
      </c>
      <c r="GZ316">
        <v>34.0585</v>
      </c>
      <c r="HA316">
        <v>1</v>
      </c>
      <c r="HB316">
        <v>-0.0494411</v>
      </c>
      <c r="HC316">
        <v>0.331168</v>
      </c>
      <c r="HD316">
        <v>20.3309</v>
      </c>
      <c r="HE316">
        <v>5.21774</v>
      </c>
      <c r="HF316">
        <v>12.0099</v>
      </c>
      <c r="HG316">
        <v>4.98905</v>
      </c>
      <c r="HH316">
        <v>3.2885</v>
      </c>
      <c r="HI316">
        <v>9999</v>
      </c>
      <c r="HJ316">
        <v>9999</v>
      </c>
      <c r="HK316">
        <v>9999</v>
      </c>
      <c r="HL316">
        <v>174.5</v>
      </c>
      <c r="HM316">
        <v>1.86784</v>
      </c>
      <c r="HN316">
        <v>1.86691</v>
      </c>
      <c r="HO316">
        <v>1.8663</v>
      </c>
      <c r="HP316">
        <v>1.86622</v>
      </c>
      <c r="HQ316">
        <v>1.86808</v>
      </c>
      <c r="HR316">
        <v>1.87054</v>
      </c>
      <c r="HS316">
        <v>1.8692</v>
      </c>
      <c r="HT316">
        <v>1.87058</v>
      </c>
      <c r="HU316">
        <v>0</v>
      </c>
      <c r="HV316">
        <v>0</v>
      </c>
      <c r="HW316">
        <v>0</v>
      </c>
      <c r="HX316">
        <v>0</v>
      </c>
      <c r="HY316" t="s">
        <v>421</v>
      </c>
      <c r="HZ316" t="s">
        <v>422</v>
      </c>
      <c r="IA316" t="s">
        <v>423</v>
      </c>
      <c r="IB316" t="s">
        <v>423</v>
      </c>
      <c r="IC316" t="s">
        <v>423</v>
      </c>
      <c r="ID316" t="s">
        <v>423</v>
      </c>
      <c r="IE316">
        <v>0</v>
      </c>
      <c r="IF316">
        <v>100</v>
      </c>
      <c r="IG316">
        <v>100</v>
      </c>
      <c r="IH316">
        <v>-2.219</v>
      </c>
      <c r="II316">
        <v>-0.0917</v>
      </c>
      <c r="IJ316">
        <v>-1.577111384215205</v>
      </c>
      <c r="IK316">
        <v>-0.002609718516926934</v>
      </c>
      <c r="IL316">
        <v>7.477057286243006E-07</v>
      </c>
      <c r="IM316">
        <v>-2.446628426827821E-10</v>
      </c>
      <c r="IN316">
        <v>-0.2036813970316619</v>
      </c>
      <c r="IO316">
        <v>-0.007460779758470672</v>
      </c>
      <c r="IP316">
        <v>0.0009378809001863145</v>
      </c>
      <c r="IQ316">
        <v>-1.681860573090938E-05</v>
      </c>
      <c r="IR316">
        <v>18</v>
      </c>
      <c r="IS316">
        <v>2242</v>
      </c>
      <c r="IT316">
        <v>1</v>
      </c>
      <c r="IU316">
        <v>24</v>
      </c>
      <c r="IV316">
        <v>2629</v>
      </c>
      <c r="IW316">
        <v>2629</v>
      </c>
      <c r="IX316">
        <v>0.675049</v>
      </c>
      <c r="IY316">
        <v>2.24609</v>
      </c>
      <c r="IZ316">
        <v>1.39648</v>
      </c>
      <c r="JA316">
        <v>2.33398</v>
      </c>
      <c r="JB316">
        <v>1.49536</v>
      </c>
      <c r="JC316">
        <v>2.33887</v>
      </c>
      <c r="JD316">
        <v>38.7717</v>
      </c>
      <c r="JE316">
        <v>23.9737</v>
      </c>
      <c r="JF316">
        <v>18</v>
      </c>
      <c r="JG316">
        <v>505.982</v>
      </c>
      <c r="JH316">
        <v>429.819</v>
      </c>
      <c r="JI316">
        <v>24.9996</v>
      </c>
      <c r="JJ316">
        <v>26.7126</v>
      </c>
      <c r="JK316">
        <v>29.9998</v>
      </c>
      <c r="JL316">
        <v>26.7124</v>
      </c>
      <c r="JM316">
        <v>26.6573</v>
      </c>
      <c r="JN316">
        <v>13.5208</v>
      </c>
      <c r="JO316">
        <v>28.0541</v>
      </c>
      <c r="JP316">
        <v>22.5276</v>
      </c>
      <c r="JQ316">
        <v>25</v>
      </c>
      <c r="JR316">
        <v>232.683</v>
      </c>
      <c r="JS316">
        <v>14.9291</v>
      </c>
      <c r="JT316">
        <v>100.544</v>
      </c>
      <c r="JU316">
        <v>100.629</v>
      </c>
    </row>
    <row r="317" spans="1:281">
      <c r="A317">
        <v>301</v>
      </c>
      <c r="B317">
        <v>1659120304.1</v>
      </c>
      <c r="C317">
        <v>7946</v>
      </c>
      <c r="D317" t="s">
        <v>1028</v>
      </c>
      <c r="E317" t="s">
        <v>1029</v>
      </c>
      <c r="F317">
        <v>5</v>
      </c>
      <c r="G317" t="s">
        <v>1005</v>
      </c>
      <c r="H317" t="s">
        <v>416</v>
      </c>
      <c r="I317">
        <v>1659120296.314285</v>
      </c>
      <c r="J317">
        <f>(K317)/1000</f>
        <v>0</v>
      </c>
      <c r="K317">
        <f>IF(CZ317, AN317, AH317)</f>
        <v>0</v>
      </c>
      <c r="L317">
        <f>IF(CZ317, AI317, AG317)</f>
        <v>0</v>
      </c>
      <c r="M317">
        <f>DB317 - IF(AU317&gt;1, L317*CV317*100.0/(AW317*DP317), 0)</f>
        <v>0</v>
      </c>
      <c r="N317">
        <f>((T317-J317/2)*M317-L317)/(T317+J317/2)</f>
        <v>0</v>
      </c>
      <c r="O317">
        <f>N317*(DI317+DJ317)/1000.0</f>
        <v>0</v>
      </c>
      <c r="P317">
        <f>(DB317 - IF(AU317&gt;1, L317*CV317*100.0/(AW317*DP317), 0))*(DI317+DJ317)/1000.0</f>
        <v>0</v>
      </c>
      <c r="Q317">
        <f>2.0/((1/S317-1/R317)+SIGN(S317)*SQRT((1/S317-1/R317)*(1/S317-1/R317) + 4*CW317/((CW317+1)*(CW317+1))*(2*1/S317*1/R317-1/R317*1/R317)))</f>
        <v>0</v>
      </c>
      <c r="R317">
        <f>IF(LEFT(CX317,1)&lt;&gt;"0",IF(LEFT(CX317,1)="1",3.0,CY317),$D$5+$E$5*(DP317*DI317/($K$5*1000))+$F$5*(DP317*DI317/($K$5*1000))*MAX(MIN(CV317,$J$5),$I$5)*MAX(MIN(CV317,$J$5),$I$5)+$G$5*MAX(MIN(CV317,$J$5),$I$5)*(DP317*DI317/($K$5*1000))+$H$5*(DP317*DI317/($K$5*1000))*(DP317*DI317/($K$5*1000)))</f>
        <v>0</v>
      </c>
      <c r="S317">
        <f>J317*(1000-(1000*0.61365*exp(17.502*W317/(240.97+W317))/(DI317+DJ317)+DD317)/2)/(1000*0.61365*exp(17.502*W317/(240.97+W317))/(DI317+DJ317)-DD317)</f>
        <v>0</v>
      </c>
      <c r="T317">
        <f>1/((CW317+1)/(Q317/1.6)+1/(R317/1.37)) + CW317/((CW317+1)/(Q317/1.6) + CW317/(R317/1.37))</f>
        <v>0</v>
      </c>
      <c r="U317">
        <f>(CR317*CU317)</f>
        <v>0</v>
      </c>
      <c r="V317">
        <f>(DK317+(U317+2*0.95*5.67E-8*(((DK317+$B$7)+273)^4-(DK317+273)^4)-44100*J317)/(1.84*29.3*R317+8*0.95*5.67E-8*(DK317+273)^3))</f>
        <v>0</v>
      </c>
      <c r="W317">
        <f>($C$7*DL317+$D$7*DM317+$E$7*V317)</f>
        <v>0</v>
      </c>
      <c r="X317">
        <f>0.61365*exp(17.502*W317/(240.97+W317))</f>
        <v>0</v>
      </c>
      <c r="Y317">
        <f>(Z317/AA317*100)</f>
        <v>0</v>
      </c>
      <c r="Z317">
        <f>DD317*(DI317+DJ317)/1000</f>
        <v>0</v>
      </c>
      <c r="AA317">
        <f>0.61365*exp(17.502*DK317/(240.97+DK317))</f>
        <v>0</v>
      </c>
      <c r="AB317">
        <f>(X317-DD317*(DI317+DJ317)/1000)</f>
        <v>0</v>
      </c>
      <c r="AC317">
        <f>(-J317*44100)</f>
        <v>0</v>
      </c>
      <c r="AD317">
        <f>2*29.3*R317*0.92*(DK317-W317)</f>
        <v>0</v>
      </c>
      <c r="AE317">
        <f>2*0.95*5.67E-8*(((DK317+$B$7)+273)^4-(W317+273)^4)</f>
        <v>0</v>
      </c>
      <c r="AF317">
        <f>U317+AE317+AC317+AD317</f>
        <v>0</v>
      </c>
      <c r="AG317">
        <f>DH317*AU317*(DC317-DB317*(1000-AU317*DE317)/(1000-AU317*DD317))/(100*CV317)</f>
        <v>0</v>
      </c>
      <c r="AH317">
        <f>1000*DH317*AU317*(DD317-DE317)/(100*CV317*(1000-AU317*DD317))</f>
        <v>0</v>
      </c>
      <c r="AI317">
        <f>(AJ317 - AK317 - DI317*1E3/(8.314*(DK317+273.15)) * AM317/DH317 * AL317) * DH317/(100*CV317) * (1000 - DE317)/1000</f>
        <v>0</v>
      </c>
      <c r="AJ317">
        <v>251.1071483709124</v>
      </c>
      <c r="AK317">
        <v>253.448909090909</v>
      </c>
      <c r="AL317">
        <v>-3.181274601564207</v>
      </c>
      <c r="AM317">
        <v>65.161743348926</v>
      </c>
      <c r="AN317">
        <f>(AP317 - AO317 + DI317*1E3/(8.314*(DK317+273.15)) * AR317/DH317 * AQ317) * DH317/(100*CV317) * 1000/(1000 - AP317)</f>
        <v>0</v>
      </c>
      <c r="AO317">
        <v>14.86442123812352</v>
      </c>
      <c r="AP317">
        <v>22.04765757575757</v>
      </c>
      <c r="AQ317">
        <v>0.0001334637296254272</v>
      </c>
      <c r="AR317">
        <v>87.77243361575582</v>
      </c>
      <c r="AS317">
        <v>4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MAX(0,($B$13+$C$13*DP317)/(1+$D$13*DP317)*DI317/(DK317+273)*$E$13)</f>
        <v>0</v>
      </c>
      <c r="AX317" t="s">
        <v>417</v>
      </c>
      <c r="AY317" t="s">
        <v>417</v>
      </c>
      <c r="AZ317">
        <v>0</v>
      </c>
      <c r="BA317">
        <v>0</v>
      </c>
      <c r="BB317">
        <f>1-AZ317/BA317</f>
        <v>0</v>
      </c>
      <c r="BC317">
        <v>0</v>
      </c>
      <c r="BD317" t="s">
        <v>417</v>
      </c>
      <c r="BE317" t="s">
        <v>417</v>
      </c>
      <c r="BF317">
        <v>0</v>
      </c>
      <c r="BG317">
        <v>0</v>
      </c>
      <c r="BH317">
        <f>1-BF317/BG317</f>
        <v>0</v>
      </c>
      <c r="BI317">
        <v>0.5</v>
      </c>
      <c r="BJ317">
        <f>CS317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417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f>$B$11*DQ317+$C$11*DR317+$F$11*EC317*(1-EF317)</f>
        <v>0</v>
      </c>
      <c r="CS317">
        <f>CR317*CT317</f>
        <v>0</v>
      </c>
      <c r="CT317">
        <f>($B$11*$D$9+$C$11*$D$9+$F$11*((EP317+EH317)/MAX(EP317+EH317+EQ317, 0.1)*$I$9+EQ317/MAX(EP317+EH317+EQ317, 0.1)*$J$9))/($B$11+$C$11+$F$11)</f>
        <v>0</v>
      </c>
      <c r="CU317">
        <f>($B$11*$K$9+$C$11*$K$9+$F$11*((EP317+EH317)/MAX(EP317+EH317+EQ317, 0.1)*$P$9+EQ317/MAX(EP317+EH317+EQ317, 0.1)*$Q$9))/($B$11+$C$11+$F$11)</f>
        <v>0</v>
      </c>
      <c r="CV317">
        <v>6</v>
      </c>
      <c r="CW317">
        <v>0.5</v>
      </c>
      <c r="CX317" t="s">
        <v>418</v>
      </c>
      <c r="CY317">
        <v>2</v>
      </c>
      <c r="CZ317" t="b">
        <v>1</v>
      </c>
      <c r="DA317">
        <v>1659120296.314285</v>
      </c>
      <c r="DB317">
        <v>270.5276071428571</v>
      </c>
      <c r="DC317">
        <v>264.2299285714286</v>
      </c>
      <c r="DD317">
        <v>22.04526428571429</v>
      </c>
      <c r="DE317">
        <v>14.87004642857143</v>
      </c>
      <c r="DF317">
        <v>272.7657142857143</v>
      </c>
      <c r="DG317">
        <v>22.13695357142857</v>
      </c>
      <c r="DH317">
        <v>500.0673214285715</v>
      </c>
      <c r="DI317">
        <v>90.65903214285713</v>
      </c>
      <c r="DJ317">
        <v>0.100043375</v>
      </c>
      <c r="DK317">
        <v>27.064025</v>
      </c>
      <c r="DL317">
        <v>26.56395357142857</v>
      </c>
      <c r="DM317">
        <v>999.9000000000002</v>
      </c>
      <c r="DN317">
        <v>0</v>
      </c>
      <c r="DO317">
        <v>0</v>
      </c>
      <c r="DP317">
        <v>9985.160000000002</v>
      </c>
      <c r="DQ317">
        <v>0</v>
      </c>
      <c r="DR317">
        <v>8.318720000000003</v>
      </c>
      <c r="DS317">
        <v>6.297664642857143</v>
      </c>
      <c r="DT317">
        <v>276.6257857142857</v>
      </c>
      <c r="DU317">
        <v>268.2183214285714</v>
      </c>
      <c r="DV317">
        <v>7.175217857142856</v>
      </c>
      <c r="DW317">
        <v>264.2299285714286</v>
      </c>
      <c r="DX317">
        <v>14.87004642857143</v>
      </c>
      <c r="DY317">
        <v>1.9986025</v>
      </c>
      <c r="DZ317">
        <v>1.348103928571428</v>
      </c>
      <c r="EA317">
        <v>17.43326785714286</v>
      </c>
      <c r="EB317">
        <v>11.34615</v>
      </c>
      <c r="EC317">
        <v>2000.002142857143</v>
      </c>
      <c r="ED317">
        <v>0.979999</v>
      </c>
      <c r="EE317">
        <v>0.02000080000000001</v>
      </c>
      <c r="EF317">
        <v>0</v>
      </c>
      <c r="EG317">
        <v>758.9462142857144</v>
      </c>
      <c r="EH317">
        <v>5.00097</v>
      </c>
      <c r="EI317">
        <v>15098.49285714286</v>
      </c>
      <c r="EJ317">
        <v>16707.59285714286</v>
      </c>
      <c r="EK317">
        <v>37.7455</v>
      </c>
      <c r="EL317">
        <v>38.25</v>
      </c>
      <c r="EM317">
        <v>37.625</v>
      </c>
      <c r="EN317">
        <v>38</v>
      </c>
      <c r="EO317">
        <v>38.437</v>
      </c>
      <c r="EP317">
        <v>1955.102142857143</v>
      </c>
      <c r="EQ317">
        <v>39.9</v>
      </c>
      <c r="ER317">
        <v>0</v>
      </c>
      <c r="ES317">
        <v>1659120304.4</v>
      </c>
      <c r="ET317">
        <v>0</v>
      </c>
      <c r="EU317">
        <v>758.8717307692308</v>
      </c>
      <c r="EV317">
        <v>-10.89692307675159</v>
      </c>
      <c r="EW317">
        <v>-210.1230768349627</v>
      </c>
      <c r="EX317">
        <v>15096.64230769231</v>
      </c>
      <c r="EY317">
        <v>15</v>
      </c>
      <c r="EZ317">
        <v>0</v>
      </c>
      <c r="FA317" t="s">
        <v>419</v>
      </c>
      <c r="FB317">
        <v>1658962562</v>
      </c>
      <c r="FC317">
        <v>1658962559</v>
      </c>
      <c r="FD317">
        <v>0</v>
      </c>
      <c r="FE317">
        <v>0.025</v>
      </c>
      <c r="FF317">
        <v>-0.013</v>
      </c>
      <c r="FG317">
        <v>-1.97</v>
      </c>
      <c r="FH317">
        <v>-0.111</v>
      </c>
      <c r="FI317">
        <v>420</v>
      </c>
      <c r="FJ317">
        <v>18</v>
      </c>
      <c r="FK317">
        <v>0.6899999999999999</v>
      </c>
      <c r="FL317">
        <v>0.5</v>
      </c>
      <c r="FM317">
        <v>5.757464390243903</v>
      </c>
      <c r="FN317">
        <v>11.89475644599304</v>
      </c>
      <c r="FO317">
        <v>1.173168766284546</v>
      </c>
      <c r="FP317">
        <v>0</v>
      </c>
      <c r="FQ317">
        <v>759.523411764706</v>
      </c>
      <c r="FR317">
        <v>-12.85399542092172</v>
      </c>
      <c r="FS317">
        <v>1.289659465259019</v>
      </c>
      <c r="FT317">
        <v>0</v>
      </c>
      <c r="FU317">
        <v>7.170249756097561</v>
      </c>
      <c r="FV317">
        <v>0.1033944250871082</v>
      </c>
      <c r="FW317">
        <v>0.01070539082067717</v>
      </c>
      <c r="FX317">
        <v>0</v>
      </c>
      <c r="FY317">
        <v>0</v>
      </c>
      <c r="FZ317">
        <v>3</v>
      </c>
      <c r="GA317" t="s">
        <v>462</v>
      </c>
      <c r="GB317">
        <v>2.98295</v>
      </c>
      <c r="GC317">
        <v>2.71547</v>
      </c>
      <c r="GD317">
        <v>0.0619411</v>
      </c>
      <c r="GE317">
        <v>0.0592049</v>
      </c>
      <c r="GF317">
        <v>0.101521</v>
      </c>
      <c r="GG317">
        <v>0.0751954</v>
      </c>
      <c r="GH317">
        <v>29678.4</v>
      </c>
      <c r="GI317">
        <v>29910.2</v>
      </c>
      <c r="GJ317">
        <v>29405.7</v>
      </c>
      <c r="GK317">
        <v>29403.1</v>
      </c>
      <c r="GL317">
        <v>34991.1</v>
      </c>
      <c r="GM317">
        <v>36156.1</v>
      </c>
      <c r="GN317">
        <v>41411.4</v>
      </c>
      <c r="GO317">
        <v>41899.2</v>
      </c>
      <c r="GP317">
        <v>1.93417</v>
      </c>
      <c r="GQ317">
        <v>1.88305</v>
      </c>
      <c r="GR317">
        <v>0.0782274</v>
      </c>
      <c r="GS317">
        <v>0</v>
      </c>
      <c r="GT317">
        <v>25.2778</v>
      </c>
      <c r="GU317">
        <v>999.9</v>
      </c>
      <c r="GV317">
        <v>38.8</v>
      </c>
      <c r="GW317">
        <v>32.8</v>
      </c>
      <c r="GX317">
        <v>21.3803</v>
      </c>
      <c r="GY317">
        <v>63.7614</v>
      </c>
      <c r="GZ317">
        <v>34.3269</v>
      </c>
      <c r="HA317">
        <v>1</v>
      </c>
      <c r="HB317">
        <v>-0.0494436</v>
      </c>
      <c r="HC317">
        <v>0.330526</v>
      </c>
      <c r="HD317">
        <v>20.3307</v>
      </c>
      <c r="HE317">
        <v>5.21759</v>
      </c>
      <c r="HF317">
        <v>12.0099</v>
      </c>
      <c r="HG317">
        <v>4.9893</v>
      </c>
      <c r="HH317">
        <v>3.2885</v>
      </c>
      <c r="HI317">
        <v>9999</v>
      </c>
      <c r="HJ317">
        <v>9999</v>
      </c>
      <c r="HK317">
        <v>9999</v>
      </c>
      <c r="HL317">
        <v>174.5</v>
      </c>
      <c r="HM317">
        <v>1.86783</v>
      </c>
      <c r="HN317">
        <v>1.86691</v>
      </c>
      <c r="HO317">
        <v>1.8663</v>
      </c>
      <c r="HP317">
        <v>1.86621</v>
      </c>
      <c r="HQ317">
        <v>1.86805</v>
      </c>
      <c r="HR317">
        <v>1.87053</v>
      </c>
      <c r="HS317">
        <v>1.8692</v>
      </c>
      <c r="HT317">
        <v>1.87058</v>
      </c>
      <c r="HU317">
        <v>0</v>
      </c>
      <c r="HV317">
        <v>0</v>
      </c>
      <c r="HW317">
        <v>0</v>
      </c>
      <c r="HX317">
        <v>0</v>
      </c>
      <c r="HY317" t="s">
        <v>421</v>
      </c>
      <c r="HZ317" t="s">
        <v>422</v>
      </c>
      <c r="IA317" t="s">
        <v>423</v>
      </c>
      <c r="IB317" t="s">
        <v>423</v>
      </c>
      <c r="IC317" t="s">
        <v>423</v>
      </c>
      <c r="ID317" t="s">
        <v>423</v>
      </c>
      <c r="IE317">
        <v>0</v>
      </c>
      <c r="IF317">
        <v>100</v>
      </c>
      <c r="IG317">
        <v>100</v>
      </c>
      <c r="IH317">
        <v>-2.183</v>
      </c>
      <c r="II317">
        <v>-0.0916</v>
      </c>
      <c r="IJ317">
        <v>-1.577111384215205</v>
      </c>
      <c r="IK317">
        <v>-0.002609718516926934</v>
      </c>
      <c r="IL317">
        <v>7.477057286243006E-07</v>
      </c>
      <c r="IM317">
        <v>-2.446628426827821E-10</v>
      </c>
      <c r="IN317">
        <v>-0.2036813970316619</v>
      </c>
      <c r="IO317">
        <v>-0.007460779758470672</v>
      </c>
      <c r="IP317">
        <v>0.0009378809001863145</v>
      </c>
      <c r="IQ317">
        <v>-1.681860573090938E-05</v>
      </c>
      <c r="IR317">
        <v>18</v>
      </c>
      <c r="IS317">
        <v>2242</v>
      </c>
      <c r="IT317">
        <v>1</v>
      </c>
      <c r="IU317">
        <v>24</v>
      </c>
      <c r="IV317">
        <v>2629</v>
      </c>
      <c r="IW317">
        <v>2629.1</v>
      </c>
      <c r="IX317">
        <v>0.644531</v>
      </c>
      <c r="IY317">
        <v>2.24365</v>
      </c>
      <c r="IZ317">
        <v>1.39648</v>
      </c>
      <c r="JA317">
        <v>2.33398</v>
      </c>
      <c r="JB317">
        <v>1.49536</v>
      </c>
      <c r="JC317">
        <v>2.43164</v>
      </c>
      <c r="JD317">
        <v>38.7717</v>
      </c>
      <c r="JE317">
        <v>23.9737</v>
      </c>
      <c r="JF317">
        <v>18</v>
      </c>
      <c r="JG317">
        <v>505.782</v>
      </c>
      <c r="JH317">
        <v>429.887</v>
      </c>
      <c r="JI317">
        <v>24.9998</v>
      </c>
      <c r="JJ317">
        <v>26.7097</v>
      </c>
      <c r="JK317">
        <v>29.9999</v>
      </c>
      <c r="JL317">
        <v>26.7096</v>
      </c>
      <c r="JM317">
        <v>26.6545</v>
      </c>
      <c r="JN317">
        <v>12.7787</v>
      </c>
      <c r="JO317">
        <v>27.7776</v>
      </c>
      <c r="JP317">
        <v>22.15</v>
      </c>
      <c r="JQ317">
        <v>25</v>
      </c>
      <c r="JR317">
        <v>212.647</v>
      </c>
      <c r="JS317">
        <v>14.9199</v>
      </c>
      <c r="JT317">
        <v>100.545</v>
      </c>
      <c r="JU317">
        <v>100.629</v>
      </c>
    </row>
    <row r="318" spans="1:281">
      <c r="A318">
        <v>302</v>
      </c>
      <c r="B318">
        <v>1659120309.1</v>
      </c>
      <c r="C318">
        <v>7951</v>
      </c>
      <c r="D318" t="s">
        <v>1030</v>
      </c>
      <c r="E318" t="s">
        <v>1031</v>
      </c>
      <c r="F318">
        <v>5</v>
      </c>
      <c r="G318" t="s">
        <v>1005</v>
      </c>
      <c r="H318" t="s">
        <v>416</v>
      </c>
      <c r="I318">
        <v>1659120301.6</v>
      </c>
      <c r="J318">
        <f>(K318)/1000</f>
        <v>0</v>
      </c>
      <c r="K318">
        <f>IF(CZ318, AN318, AH318)</f>
        <v>0</v>
      </c>
      <c r="L318">
        <f>IF(CZ318, AI318, AG318)</f>
        <v>0</v>
      </c>
      <c r="M318">
        <f>DB318 - IF(AU318&gt;1, L318*CV318*100.0/(AW318*DP318), 0)</f>
        <v>0</v>
      </c>
      <c r="N318">
        <f>((T318-J318/2)*M318-L318)/(T318+J318/2)</f>
        <v>0</v>
      </c>
      <c r="O318">
        <f>N318*(DI318+DJ318)/1000.0</f>
        <v>0</v>
      </c>
      <c r="P318">
        <f>(DB318 - IF(AU318&gt;1, L318*CV318*100.0/(AW318*DP318), 0))*(DI318+DJ318)/1000.0</f>
        <v>0</v>
      </c>
      <c r="Q318">
        <f>2.0/((1/S318-1/R318)+SIGN(S318)*SQRT((1/S318-1/R318)*(1/S318-1/R318) + 4*CW318/((CW318+1)*(CW318+1))*(2*1/S318*1/R318-1/R318*1/R318)))</f>
        <v>0</v>
      </c>
      <c r="R318">
        <f>IF(LEFT(CX318,1)&lt;&gt;"0",IF(LEFT(CX318,1)="1",3.0,CY318),$D$5+$E$5*(DP318*DI318/($K$5*1000))+$F$5*(DP318*DI318/($K$5*1000))*MAX(MIN(CV318,$J$5),$I$5)*MAX(MIN(CV318,$J$5),$I$5)+$G$5*MAX(MIN(CV318,$J$5),$I$5)*(DP318*DI318/($K$5*1000))+$H$5*(DP318*DI318/($K$5*1000))*(DP318*DI318/($K$5*1000)))</f>
        <v>0</v>
      </c>
      <c r="S318">
        <f>J318*(1000-(1000*0.61365*exp(17.502*W318/(240.97+W318))/(DI318+DJ318)+DD318)/2)/(1000*0.61365*exp(17.502*W318/(240.97+W318))/(DI318+DJ318)-DD318)</f>
        <v>0</v>
      </c>
      <c r="T318">
        <f>1/((CW318+1)/(Q318/1.6)+1/(R318/1.37)) + CW318/((CW318+1)/(Q318/1.6) + CW318/(R318/1.37))</f>
        <v>0</v>
      </c>
      <c r="U318">
        <f>(CR318*CU318)</f>
        <v>0</v>
      </c>
      <c r="V318">
        <f>(DK318+(U318+2*0.95*5.67E-8*(((DK318+$B$7)+273)^4-(DK318+273)^4)-44100*J318)/(1.84*29.3*R318+8*0.95*5.67E-8*(DK318+273)^3))</f>
        <v>0</v>
      </c>
      <c r="W318">
        <f>($C$7*DL318+$D$7*DM318+$E$7*V318)</f>
        <v>0</v>
      </c>
      <c r="X318">
        <f>0.61365*exp(17.502*W318/(240.97+W318))</f>
        <v>0</v>
      </c>
      <c r="Y318">
        <f>(Z318/AA318*100)</f>
        <v>0</v>
      </c>
      <c r="Z318">
        <f>DD318*(DI318+DJ318)/1000</f>
        <v>0</v>
      </c>
      <c r="AA318">
        <f>0.61365*exp(17.502*DK318/(240.97+DK318))</f>
        <v>0</v>
      </c>
      <c r="AB318">
        <f>(X318-DD318*(DI318+DJ318)/1000)</f>
        <v>0</v>
      </c>
      <c r="AC318">
        <f>(-J318*44100)</f>
        <v>0</v>
      </c>
      <c r="AD318">
        <f>2*29.3*R318*0.92*(DK318-W318)</f>
        <v>0</v>
      </c>
      <c r="AE318">
        <f>2*0.95*5.67E-8*(((DK318+$B$7)+273)^4-(W318+273)^4)</f>
        <v>0</v>
      </c>
      <c r="AF318">
        <f>U318+AE318+AC318+AD318</f>
        <v>0</v>
      </c>
      <c r="AG318">
        <f>DH318*AU318*(DC318-DB318*(1000-AU318*DE318)/(1000-AU318*DD318))/(100*CV318)</f>
        <v>0</v>
      </c>
      <c r="AH318">
        <f>1000*DH318*AU318*(DD318-DE318)/(100*CV318*(1000-AU318*DD318))</f>
        <v>0</v>
      </c>
      <c r="AI318">
        <f>(AJ318 - AK318 - DI318*1E3/(8.314*(DK318+273.15)) * AM318/DH318 * AL318) * DH318/(100*CV318) * (1000 - DE318)/1000</f>
        <v>0</v>
      </c>
      <c r="AJ318">
        <v>234.1997133955178</v>
      </c>
      <c r="AK318">
        <v>237.4865575757575</v>
      </c>
      <c r="AL318">
        <v>-3.188774525837404</v>
      </c>
      <c r="AM318">
        <v>65.161743348926</v>
      </c>
      <c r="AN318">
        <f>(AP318 - AO318 + DI318*1E3/(8.314*(DK318+273.15)) * AR318/DH318 * AQ318) * DH318/(100*CV318) * 1000/(1000 - AP318)</f>
        <v>0</v>
      </c>
      <c r="AO318">
        <v>14.83826635230678</v>
      </c>
      <c r="AP318">
        <v>22.04416606060606</v>
      </c>
      <c r="AQ318">
        <v>1.699406999845987E-05</v>
      </c>
      <c r="AR318">
        <v>87.77243361575582</v>
      </c>
      <c r="AS318">
        <v>4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MAX(0,($B$13+$C$13*DP318)/(1+$D$13*DP318)*DI318/(DK318+273)*$E$13)</f>
        <v>0</v>
      </c>
      <c r="AX318" t="s">
        <v>417</v>
      </c>
      <c r="AY318" t="s">
        <v>417</v>
      </c>
      <c r="AZ318">
        <v>0</v>
      </c>
      <c r="BA318">
        <v>0</v>
      </c>
      <c r="BB318">
        <f>1-AZ318/BA318</f>
        <v>0</v>
      </c>
      <c r="BC318">
        <v>0</v>
      </c>
      <c r="BD318" t="s">
        <v>417</v>
      </c>
      <c r="BE318" t="s">
        <v>417</v>
      </c>
      <c r="BF318">
        <v>0</v>
      </c>
      <c r="BG318">
        <v>0</v>
      </c>
      <c r="BH318">
        <f>1-BF318/BG318</f>
        <v>0</v>
      </c>
      <c r="BI318">
        <v>0.5</v>
      </c>
      <c r="BJ318">
        <f>CS318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417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f>$B$11*DQ318+$C$11*DR318+$F$11*EC318*(1-EF318)</f>
        <v>0</v>
      </c>
      <c r="CS318">
        <f>CR318*CT318</f>
        <v>0</v>
      </c>
      <c r="CT318">
        <f>($B$11*$D$9+$C$11*$D$9+$F$11*((EP318+EH318)/MAX(EP318+EH318+EQ318, 0.1)*$I$9+EQ318/MAX(EP318+EH318+EQ318, 0.1)*$J$9))/($B$11+$C$11+$F$11)</f>
        <v>0</v>
      </c>
      <c r="CU318">
        <f>($B$11*$K$9+$C$11*$K$9+$F$11*((EP318+EH318)/MAX(EP318+EH318+EQ318, 0.1)*$P$9+EQ318/MAX(EP318+EH318+EQ318, 0.1)*$Q$9))/($B$11+$C$11+$F$11)</f>
        <v>0</v>
      </c>
      <c r="CV318">
        <v>6</v>
      </c>
      <c r="CW318">
        <v>0.5</v>
      </c>
      <c r="CX318" t="s">
        <v>418</v>
      </c>
      <c r="CY318">
        <v>2</v>
      </c>
      <c r="CZ318" t="b">
        <v>1</v>
      </c>
      <c r="DA318">
        <v>1659120301.6</v>
      </c>
      <c r="DB318">
        <v>254.0679259259259</v>
      </c>
      <c r="DC318">
        <v>246.7108888888889</v>
      </c>
      <c r="DD318">
        <v>22.04501481481482</v>
      </c>
      <c r="DE318">
        <v>14.85611111111111</v>
      </c>
      <c r="DF318">
        <v>256.2687037037037</v>
      </c>
      <c r="DG318">
        <v>22.13670740740741</v>
      </c>
      <c r="DH318">
        <v>500.071037037037</v>
      </c>
      <c r="DI318">
        <v>90.65859629629631</v>
      </c>
      <c r="DJ318">
        <v>0.1000896444444444</v>
      </c>
      <c r="DK318">
        <v>27.06408148148148</v>
      </c>
      <c r="DL318">
        <v>26.56094074074074</v>
      </c>
      <c r="DM318">
        <v>999.9000000000001</v>
      </c>
      <c r="DN318">
        <v>0</v>
      </c>
      <c r="DO318">
        <v>0</v>
      </c>
      <c r="DP318">
        <v>9980.509629629631</v>
      </c>
      <c r="DQ318">
        <v>0</v>
      </c>
      <c r="DR318">
        <v>8.318720000000003</v>
      </c>
      <c r="DS318">
        <v>7.357031481481481</v>
      </c>
      <c r="DT318">
        <v>259.7950740740741</v>
      </c>
      <c r="DU318">
        <v>250.4314444444445</v>
      </c>
      <c r="DV318">
        <v>7.188895925925927</v>
      </c>
      <c r="DW318">
        <v>246.7108888888889</v>
      </c>
      <c r="DX318">
        <v>14.85611111111111</v>
      </c>
      <c r="DY318">
        <v>1.998569629629629</v>
      </c>
      <c r="DZ318">
        <v>1.346834814814815</v>
      </c>
      <c r="EA318">
        <v>17.43301851851852</v>
      </c>
      <c r="EB318">
        <v>11.33193333333334</v>
      </c>
      <c r="EC318">
        <v>2000.005925925926</v>
      </c>
      <c r="ED318">
        <v>0.979999</v>
      </c>
      <c r="EE318">
        <v>0.0200008</v>
      </c>
      <c r="EF318">
        <v>0</v>
      </c>
      <c r="EG318">
        <v>758.2164074074072</v>
      </c>
      <c r="EH318">
        <v>5.00097</v>
      </c>
      <c r="EI318">
        <v>15082.91481481481</v>
      </c>
      <c r="EJ318">
        <v>16707.62222222222</v>
      </c>
      <c r="EK318">
        <v>37.736</v>
      </c>
      <c r="EL318">
        <v>38.25</v>
      </c>
      <c r="EM318">
        <v>37.625</v>
      </c>
      <c r="EN318">
        <v>38</v>
      </c>
      <c r="EO318">
        <v>38.4324074074074</v>
      </c>
      <c r="EP318">
        <v>1955.105925925926</v>
      </c>
      <c r="EQ318">
        <v>39.9</v>
      </c>
      <c r="ER318">
        <v>0</v>
      </c>
      <c r="ES318">
        <v>1659120309.2</v>
      </c>
      <c r="ET318">
        <v>0</v>
      </c>
      <c r="EU318">
        <v>758.2521153846154</v>
      </c>
      <c r="EV318">
        <v>-5.100615379642067</v>
      </c>
      <c r="EW318">
        <v>-124.6735043219255</v>
      </c>
      <c r="EX318">
        <v>15083.14230769231</v>
      </c>
      <c r="EY318">
        <v>15</v>
      </c>
      <c r="EZ318">
        <v>0</v>
      </c>
      <c r="FA318" t="s">
        <v>419</v>
      </c>
      <c r="FB318">
        <v>1658962562</v>
      </c>
      <c r="FC318">
        <v>1658962559</v>
      </c>
      <c r="FD318">
        <v>0</v>
      </c>
      <c r="FE318">
        <v>0.025</v>
      </c>
      <c r="FF318">
        <v>-0.013</v>
      </c>
      <c r="FG318">
        <v>-1.97</v>
      </c>
      <c r="FH318">
        <v>-0.111</v>
      </c>
      <c r="FI318">
        <v>420</v>
      </c>
      <c r="FJ318">
        <v>18</v>
      </c>
      <c r="FK318">
        <v>0.6899999999999999</v>
      </c>
      <c r="FL318">
        <v>0.5</v>
      </c>
      <c r="FM318">
        <v>6.557820975609756</v>
      </c>
      <c r="FN318">
        <v>12.02940606271777</v>
      </c>
      <c r="FO318">
        <v>1.186403112938133</v>
      </c>
      <c r="FP318">
        <v>0</v>
      </c>
      <c r="FQ318">
        <v>758.903</v>
      </c>
      <c r="FR318">
        <v>-9.656715042510985</v>
      </c>
      <c r="FS318">
        <v>1.015859821269938</v>
      </c>
      <c r="FT318">
        <v>0</v>
      </c>
      <c r="FU318">
        <v>7.179766585365853</v>
      </c>
      <c r="FV318">
        <v>0.1450513588850079</v>
      </c>
      <c r="FW318">
        <v>0.01526241543549513</v>
      </c>
      <c r="FX318">
        <v>0</v>
      </c>
      <c r="FY318">
        <v>0</v>
      </c>
      <c r="FZ318">
        <v>3</v>
      </c>
      <c r="GA318" t="s">
        <v>462</v>
      </c>
      <c r="GB318">
        <v>2.98281</v>
      </c>
      <c r="GC318">
        <v>2.71551</v>
      </c>
      <c r="GD318">
        <v>0.0585713</v>
      </c>
      <c r="GE318">
        <v>0.0556088</v>
      </c>
      <c r="GF318">
        <v>0.101505</v>
      </c>
      <c r="GG318">
        <v>0.07514899999999999</v>
      </c>
      <c r="GH318">
        <v>29784.9</v>
      </c>
      <c r="GI318">
        <v>30024.8</v>
      </c>
      <c r="GJ318">
        <v>29405.5</v>
      </c>
      <c r="GK318">
        <v>29403.4</v>
      </c>
      <c r="GL318">
        <v>34991.4</v>
      </c>
      <c r="GM318">
        <v>36158.5</v>
      </c>
      <c r="GN318">
        <v>41411.1</v>
      </c>
      <c r="GO318">
        <v>41899.9</v>
      </c>
      <c r="GP318">
        <v>1.9342</v>
      </c>
      <c r="GQ318">
        <v>1.88307</v>
      </c>
      <c r="GR318">
        <v>0.0780672</v>
      </c>
      <c r="GS318">
        <v>0</v>
      </c>
      <c r="GT318">
        <v>25.2778</v>
      </c>
      <c r="GU318">
        <v>999.9</v>
      </c>
      <c r="GV318">
        <v>38.8</v>
      </c>
      <c r="GW318">
        <v>32.8</v>
      </c>
      <c r="GX318">
        <v>21.3794</v>
      </c>
      <c r="GY318">
        <v>63.5914</v>
      </c>
      <c r="GZ318">
        <v>34.4511</v>
      </c>
      <c r="HA318">
        <v>1</v>
      </c>
      <c r="HB318">
        <v>-0.0499797</v>
      </c>
      <c r="HC318">
        <v>0.331672</v>
      </c>
      <c r="HD318">
        <v>20.3306</v>
      </c>
      <c r="HE318">
        <v>5.21759</v>
      </c>
      <c r="HF318">
        <v>12.0099</v>
      </c>
      <c r="HG318">
        <v>4.98925</v>
      </c>
      <c r="HH318">
        <v>3.2885</v>
      </c>
      <c r="HI318">
        <v>9999</v>
      </c>
      <c r="HJ318">
        <v>9999</v>
      </c>
      <c r="HK318">
        <v>9999</v>
      </c>
      <c r="HL318">
        <v>174.5</v>
      </c>
      <c r="HM318">
        <v>1.86784</v>
      </c>
      <c r="HN318">
        <v>1.86691</v>
      </c>
      <c r="HO318">
        <v>1.8663</v>
      </c>
      <c r="HP318">
        <v>1.86623</v>
      </c>
      <c r="HQ318">
        <v>1.86807</v>
      </c>
      <c r="HR318">
        <v>1.87053</v>
      </c>
      <c r="HS318">
        <v>1.8692</v>
      </c>
      <c r="HT318">
        <v>1.87058</v>
      </c>
      <c r="HU318">
        <v>0</v>
      </c>
      <c r="HV318">
        <v>0</v>
      </c>
      <c r="HW318">
        <v>0</v>
      </c>
      <c r="HX318">
        <v>0</v>
      </c>
      <c r="HY318" t="s">
        <v>421</v>
      </c>
      <c r="HZ318" t="s">
        <v>422</v>
      </c>
      <c r="IA318" t="s">
        <v>423</v>
      </c>
      <c r="IB318" t="s">
        <v>423</v>
      </c>
      <c r="IC318" t="s">
        <v>423</v>
      </c>
      <c r="ID318" t="s">
        <v>423</v>
      </c>
      <c r="IE318">
        <v>0</v>
      </c>
      <c r="IF318">
        <v>100</v>
      </c>
      <c r="IG318">
        <v>100</v>
      </c>
      <c r="IH318">
        <v>-2.147</v>
      </c>
      <c r="II318">
        <v>-0.0917</v>
      </c>
      <c r="IJ318">
        <v>-1.577111384215205</v>
      </c>
      <c r="IK318">
        <v>-0.002609718516926934</v>
      </c>
      <c r="IL318">
        <v>7.477057286243006E-07</v>
      </c>
      <c r="IM318">
        <v>-2.446628426827821E-10</v>
      </c>
      <c r="IN318">
        <v>-0.2036813970316619</v>
      </c>
      <c r="IO318">
        <v>-0.007460779758470672</v>
      </c>
      <c r="IP318">
        <v>0.0009378809001863145</v>
      </c>
      <c r="IQ318">
        <v>-1.681860573090938E-05</v>
      </c>
      <c r="IR318">
        <v>18</v>
      </c>
      <c r="IS318">
        <v>2242</v>
      </c>
      <c r="IT318">
        <v>1</v>
      </c>
      <c r="IU318">
        <v>24</v>
      </c>
      <c r="IV318">
        <v>2629.1</v>
      </c>
      <c r="IW318">
        <v>2629.2</v>
      </c>
      <c r="IX318">
        <v>0.606689</v>
      </c>
      <c r="IY318">
        <v>2.2583</v>
      </c>
      <c r="IZ318">
        <v>1.39648</v>
      </c>
      <c r="JA318">
        <v>2.33398</v>
      </c>
      <c r="JB318">
        <v>1.49536</v>
      </c>
      <c r="JC318">
        <v>2.37061</v>
      </c>
      <c r="JD318">
        <v>38.7717</v>
      </c>
      <c r="JE318">
        <v>23.9737</v>
      </c>
      <c r="JF318">
        <v>18</v>
      </c>
      <c r="JG318">
        <v>505.778</v>
      </c>
      <c r="JH318">
        <v>429.885</v>
      </c>
      <c r="JI318">
        <v>25</v>
      </c>
      <c r="JJ318">
        <v>26.707</v>
      </c>
      <c r="JK318">
        <v>29.9998</v>
      </c>
      <c r="JL318">
        <v>26.7073</v>
      </c>
      <c r="JM318">
        <v>26.6523</v>
      </c>
      <c r="JN318">
        <v>12.0919</v>
      </c>
      <c r="JO318">
        <v>27.7776</v>
      </c>
      <c r="JP318">
        <v>22.15</v>
      </c>
      <c r="JQ318">
        <v>25</v>
      </c>
      <c r="JR318">
        <v>199.274</v>
      </c>
      <c r="JS318">
        <v>14.9201</v>
      </c>
      <c r="JT318">
        <v>100.545</v>
      </c>
      <c r="JU318">
        <v>100.63</v>
      </c>
    </row>
    <row r="319" spans="1:281">
      <c r="A319">
        <v>303</v>
      </c>
      <c r="B319">
        <v>1659120314.1</v>
      </c>
      <c r="C319">
        <v>7956</v>
      </c>
      <c r="D319" t="s">
        <v>1032</v>
      </c>
      <c r="E319" t="s">
        <v>1033</v>
      </c>
      <c r="F319">
        <v>5</v>
      </c>
      <c r="G319" t="s">
        <v>1005</v>
      </c>
      <c r="H319" t="s">
        <v>416</v>
      </c>
      <c r="I319">
        <v>1659120306.314285</v>
      </c>
      <c r="J319">
        <f>(K319)/1000</f>
        <v>0</v>
      </c>
      <c r="K319">
        <f>IF(CZ319, AN319, AH319)</f>
        <v>0</v>
      </c>
      <c r="L319">
        <f>IF(CZ319, AI319, AG319)</f>
        <v>0</v>
      </c>
      <c r="M319">
        <f>DB319 - IF(AU319&gt;1, L319*CV319*100.0/(AW319*DP319), 0)</f>
        <v>0</v>
      </c>
      <c r="N319">
        <f>((T319-J319/2)*M319-L319)/(T319+J319/2)</f>
        <v>0</v>
      </c>
      <c r="O319">
        <f>N319*(DI319+DJ319)/1000.0</f>
        <v>0</v>
      </c>
      <c r="P319">
        <f>(DB319 - IF(AU319&gt;1, L319*CV319*100.0/(AW319*DP319), 0))*(DI319+DJ319)/1000.0</f>
        <v>0</v>
      </c>
      <c r="Q319">
        <f>2.0/((1/S319-1/R319)+SIGN(S319)*SQRT((1/S319-1/R319)*(1/S319-1/R319) + 4*CW319/((CW319+1)*(CW319+1))*(2*1/S319*1/R319-1/R319*1/R319)))</f>
        <v>0</v>
      </c>
      <c r="R319">
        <f>IF(LEFT(CX319,1)&lt;&gt;"0",IF(LEFT(CX319,1)="1",3.0,CY319),$D$5+$E$5*(DP319*DI319/($K$5*1000))+$F$5*(DP319*DI319/($K$5*1000))*MAX(MIN(CV319,$J$5),$I$5)*MAX(MIN(CV319,$J$5),$I$5)+$G$5*MAX(MIN(CV319,$J$5),$I$5)*(DP319*DI319/($K$5*1000))+$H$5*(DP319*DI319/($K$5*1000))*(DP319*DI319/($K$5*1000)))</f>
        <v>0</v>
      </c>
      <c r="S319">
        <f>J319*(1000-(1000*0.61365*exp(17.502*W319/(240.97+W319))/(DI319+DJ319)+DD319)/2)/(1000*0.61365*exp(17.502*W319/(240.97+W319))/(DI319+DJ319)-DD319)</f>
        <v>0</v>
      </c>
      <c r="T319">
        <f>1/((CW319+1)/(Q319/1.6)+1/(R319/1.37)) + CW319/((CW319+1)/(Q319/1.6) + CW319/(R319/1.37))</f>
        <v>0</v>
      </c>
      <c r="U319">
        <f>(CR319*CU319)</f>
        <v>0</v>
      </c>
      <c r="V319">
        <f>(DK319+(U319+2*0.95*5.67E-8*(((DK319+$B$7)+273)^4-(DK319+273)^4)-44100*J319)/(1.84*29.3*R319+8*0.95*5.67E-8*(DK319+273)^3))</f>
        <v>0</v>
      </c>
      <c r="W319">
        <f>($C$7*DL319+$D$7*DM319+$E$7*V319)</f>
        <v>0</v>
      </c>
      <c r="X319">
        <f>0.61365*exp(17.502*W319/(240.97+W319))</f>
        <v>0</v>
      </c>
      <c r="Y319">
        <f>(Z319/AA319*100)</f>
        <v>0</v>
      </c>
      <c r="Z319">
        <f>DD319*(DI319+DJ319)/1000</f>
        <v>0</v>
      </c>
      <c r="AA319">
        <f>0.61365*exp(17.502*DK319/(240.97+DK319))</f>
        <v>0</v>
      </c>
      <c r="AB319">
        <f>(X319-DD319*(DI319+DJ319)/1000)</f>
        <v>0</v>
      </c>
      <c r="AC319">
        <f>(-J319*44100)</f>
        <v>0</v>
      </c>
      <c r="AD319">
        <f>2*29.3*R319*0.92*(DK319-W319)</f>
        <v>0</v>
      </c>
      <c r="AE319">
        <f>2*0.95*5.67E-8*(((DK319+$B$7)+273)^4-(W319+273)^4)</f>
        <v>0</v>
      </c>
      <c r="AF319">
        <f>U319+AE319+AC319+AD319</f>
        <v>0</v>
      </c>
      <c r="AG319">
        <f>DH319*AU319*(DC319-DB319*(1000-AU319*DE319)/(1000-AU319*DD319))/(100*CV319)</f>
        <v>0</v>
      </c>
      <c r="AH319">
        <f>1000*DH319*AU319*(DD319-DE319)/(100*CV319*(1000-AU319*DD319))</f>
        <v>0</v>
      </c>
      <c r="AI319">
        <f>(AJ319 - AK319 - DI319*1E3/(8.314*(DK319+273.15)) * AM319/DH319 * AL319) * DH319/(100*CV319) * (1000 - DE319)/1000</f>
        <v>0</v>
      </c>
      <c r="AJ319">
        <v>217.4590376709714</v>
      </c>
      <c r="AK319">
        <v>221.6358424242425</v>
      </c>
      <c r="AL319">
        <v>-3.174591982175049</v>
      </c>
      <c r="AM319">
        <v>65.161743348926</v>
      </c>
      <c r="AN319">
        <f>(AP319 - AO319 + DI319*1E3/(8.314*(DK319+273.15)) * AR319/DH319 * AQ319) * DH319/(100*CV319) * 1000/(1000 - AP319)</f>
        <v>0</v>
      </c>
      <c r="AO319">
        <v>14.85590090528904</v>
      </c>
      <c r="AP319">
        <v>22.05102545454544</v>
      </c>
      <c r="AQ319">
        <v>3.210576900033854E-05</v>
      </c>
      <c r="AR319">
        <v>87.77243361575582</v>
      </c>
      <c r="AS319">
        <v>4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MAX(0,($B$13+$C$13*DP319)/(1+$D$13*DP319)*DI319/(DK319+273)*$E$13)</f>
        <v>0</v>
      </c>
      <c r="AX319" t="s">
        <v>417</v>
      </c>
      <c r="AY319" t="s">
        <v>417</v>
      </c>
      <c r="AZ319">
        <v>0</v>
      </c>
      <c r="BA319">
        <v>0</v>
      </c>
      <c r="BB319">
        <f>1-AZ319/BA319</f>
        <v>0</v>
      </c>
      <c r="BC319">
        <v>0</v>
      </c>
      <c r="BD319" t="s">
        <v>417</v>
      </c>
      <c r="BE319" t="s">
        <v>417</v>
      </c>
      <c r="BF319">
        <v>0</v>
      </c>
      <c r="BG319">
        <v>0</v>
      </c>
      <c r="BH319">
        <f>1-BF319/BG319</f>
        <v>0</v>
      </c>
      <c r="BI319">
        <v>0.5</v>
      </c>
      <c r="BJ319">
        <f>CS319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417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f>$B$11*DQ319+$C$11*DR319+$F$11*EC319*(1-EF319)</f>
        <v>0</v>
      </c>
      <c r="CS319">
        <f>CR319*CT319</f>
        <v>0</v>
      </c>
      <c r="CT319">
        <f>($B$11*$D$9+$C$11*$D$9+$F$11*((EP319+EH319)/MAX(EP319+EH319+EQ319, 0.1)*$I$9+EQ319/MAX(EP319+EH319+EQ319, 0.1)*$J$9))/($B$11+$C$11+$F$11)</f>
        <v>0</v>
      </c>
      <c r="CU319">
        <f>($B$11*$K$9+$C$11*$K$9+$F$11*((EP319+EH319)/MAX(EP319+EH319+EQ319, 0.1)*$P$9+EQ319/MAX(EP319+EH319+EQ319, 0.1)*$Q$9))/($B$11+$C$11+$F$11)</f>
        <v>0</v>
      </c>
      <c r="CV319">
        <v>6</v>
      </c>
      <c r="CW319">
        <v>0.5</v>
      </c>
      <c r="CX319" t="s">
        <v>418</v>
      </c>
      <c r="CY319">
        <v>2</v>
      </c>
      <c r="CZ319" t="b">
        <v>1</v>
      </c>
      <c r="DA319">
        <v>1659120306.314285</v>
      </c>
      <c r="DB319">
        <v>239.3998214285714</v>
      </c>
      <c r="DC319">
        <v>231.0878571428571</v>
      </c>
      <c r="DD319">
        <v>22.04561428571429</v>
      </c>
      <c r="DE319">
        <v>14.85322857142857</v>
      </c>
      <c r="DF319">
        <v>241.567</v>
      </c>
      <c r="DG319">
        <v>22.13730000000001</v>
      </c>
      <c r="DH319">
        <v>500.0521785714285</v>
      </c>
      <c r="DI319">
        <v>90.65743214285715</v>
      </c>
      <c r="DJ319">
        <v>0.09999313214285714</v>
      </c>
      <c r="DK319">
        <v>27.06425000000001</v>
      </c>
      <c r="DL319">
        <v>26.56039285714286</v>
      </c>
      <c r="DM319">
        <v>999.9000000000002</v>
      </c>
      <c r="DN319">
        <v>0</v>
      </c>
      <c r="DO319">
        <v>0</v>
      </c>
      <c r="DP319">
        <v>9987.143214285714</v>
      </c>
      <c r="DQ319">
        <v>0</v>
      </c>
      <c r="DR319">
        <v>8.318720000000003</v>
      </c>
      <c r="DS319">
        <v>8.311913571428571</v>
      </c>
      <c r="DT319">
        <v>244.7964642857143</v>
      </c>
      <c r="DU319">
        <v>234.5720714285714</v>
      </c>
      <c r="DV319">
        <v>7.192377142857144</v>
      </c>
      <c r="DW319">
        <v>231.0878571428571</v>
      </c>
      <c r="DX319">
        <v>14.85322857142857</v>
      </c>
      <c r="DY319">
        <v>1.998598928571429</v>
      </c>
      <c r="DZ319">
        <v>1.346556785714286</v>
      </c>
      <c r="EA319">
        <v>17.43323928571429</v>
      </c>
      <c r="EB319">
        <v>11.32881428571428</v>
      </c>
      <c r="EC319">
        <v>2000.001428571429</v>
      </c>
      <c r="ED319">
        <v>0.9799988928571428</v>
      </c>
      <c r="EE319">
        <v>0.02000090714285715</v>
      </c>
      <c r="EF319">
        <v>0</v>
      </c>
      <c r="EG319">
        <v>757.9295357142859</v>
      </c>
      <c r="EH319">
        <v>5.00097</v>
      </c>
      <c r="EI319">
        <v>15076.30714285714</v>
      </c>
      <c r="EJ319">
        <v>16707.58928571428</v>
      </c>
      <c r="EK319">
        <v>37.72525</v>
      </c>
      <c r="EL319">
        <v>38.25</v>
      </c>
      <c r="EM319">
        <v>37.625</v>
      </c>
      <c r="EN319">
        <v>37.9955</v>
      </c>
      <c r="EO319">
        <v>38.42592857142857</v>
      </c>
      <c r="EP319">
        <v>1955.101428571428</v>
      </c>
      <c r="EQ319">
        <v>39.9</v>
      </c>
      <c r="ER319">
        <v>0</v>
      </c>
      <c r="ES319">
        <v>1659120314.6</v>
      </c>
      <c r="ET319">
        <v>0</v>
      </c>
      <c r="EU319">
        <v>757.9314399999998</v>
      </c>
      <c r="EV319">
        <v>-0.577153839155611</v>
      </c>
      <c r="EW319">
        <v>-32.31538464263161</v>
      </c>
      <c r="EX319">
        <v>15075.46</v>
      </c>
      <c r="EY319">
        <v>15</v>
      </c>
      <c r="EZ319">
        <v>0</v>
      </c>
      <c r="FA319" t="s">
        <v>419</v>
      </c>
      <c r="FB319">
        <v>1658962562</v>
      </c>
      <c r="FC319">
        <v>1658962559</v>
      </c>
      <c r="FD319">
        <v>0</v>
      </c>
      <c r="FE319">
        <v>0.025</v>
      </c>
      <c r="FF319">
        <v>-0.013</v>
      </c>
      <c r="FG319">
        <v>-1.97</v>
      </c>
      <c r="FH319">
        <v>-0.111</v>
      </c>
      <c r="FI319">
        <v>420</v>
      </c>
      <c r="FJ319">
        <v>18</v>
      </c>
      <c r="FK319">
        <v>0.6899999999999999</v>
      </c>
      <c r="FL319">
        <v>0.5</v>
      </c>
      <c r="FM319">
        <v>7.760554634146342</v>
      </c>
      <c r="FN319">
        <v>12.18246355400698</v>
      </c>
      <c r="FO319">
        <v>1.201412895684722</v>
      </c>
      <c r="FP319">
        <v>0</v>
      </c>
      <c r="FQ319">
        <v>758.214205882353</v>
      </c>
      <c r="FR319">
        <v>-4.12695186787446</v>
      </c>
      <c r="FS319">
        <v>0.5318256447709012</v>
      </c>
      <c r="FT319">
        <v>0</v>
      </c>
      <c r="FU319">
        <v>7.188524878048781</v>
      </c>
      <c r="FV319">
        <v>0.07465191637631906</v>
      </c>
      <c r="FW319">
        <v>0.0115943769217945</v>
      </c>
      <c r="FX319">
        <v>1</v>
      </c>
      <c r="FY319">
        <v>1</v>
      </c>
      <c r="FZ319">
        <v>3</v>
      </c>
      <c r="GA319" t="s">
        <v>426</v>
      </c>
      <c r="GB319">
        <v>2.98324</v>
      </c>
      <c r="GC319">
        <v>2.71565</v>
      </c>
      <c r="GD319">
        <v>0.0551414</v>
      </c>
      <c r="GE319">
        <v>0.0519297</v>
      </c>
      <c r="GF319">
        <v>0.10153</v>
      </c>
      <c r="GG319">
        <v>0.07521079999999999</v>
      </c>
      <c r="GH319">
        <v>29893.5</v>
      </c>
      <c r="GI319">
        <v>30141.6</v>
      </c>
      <c r="GJ319">
        <v>29405.6</v>
      </c>
      <c r="GK319">
        <v>29403.2</v>
      </c>
      <c r="GL319">
        <v>34990.5</v>
      </c>
      <c r="GM319">
        <v>36155.7</v>
      </c>
      <c r="GN319">
        <v>41411.3</v>
      </c>
      <c r="GO319">
        <v>41899.6</v>
      </c>
      <c r="GP319">
        <v>1.93442</v>
      </c>
      <c r="GQ319">
        <v>1.8828</v>
      </c>
      <c r="GR319">
        <v>0.07835399999999999</v>
      </c>
      <c r="GS319">
        <v>0</v>
      </c>
      <c r="GT319">
        <v>25.2778</v>
      </c>
      <c r="GU319">
        <v>999.9</v>
      </c>
      <c r="GV319">
        <v>38.8</v>
      </c>
      <c r="GW319">
        <v>32.8</v>
      </c>
      <c r="GX319">
        <v>21.3816</v>
      </c>
      <c r="GY319">
        <v>63.8114</v>
      </c>
      <c r="GZ319">
        <v>33.77</v>
      </c>
      <c r="HA319">
        <v>1</v>
      </c>
      <c r="HB319">
        <v>-0.0499822</v>
      </c>
      <c r="HC319">
        <v>0.331182</v>
      </c>
      <c r="HD319">
        <v>20.3307</v>
      </c>
      <c r="HE319">
        <v>5.21849</v>
      </c>
      <c r="HF319">
        <v>12.0099</v>
      </c>
      <c r="HG319">
        <v>4.98895</v>
      </c>
      <c r="HH319">
        <v>3.28848</v>
      </c>
      <c r="HI319">
        <v>9999</v>
      </c>
      <c r="HJ319">
        <v>9999</v>
      </c>
      <c r="HK319">
        <v>9999</v>
      </c>
      <c r="HL319">
        <v>174.5</v>
      </c>
      <c r="HM319">
        <v>1.86787</v>
      </c>
      <c r="HN319">
        <v>1.86691</v>
      </c>
      <c r="HO319">
        <v>1.8663</v>
      </c>
      <c r="HP319">
        <v>1.86621</v>
      </c>
      <c r="HQ319">
        <v>1.86808</v>
      </c>
      <c r="HR319">
        <v>1.8705</v>
      </c>
      <c r="HS319">
        <v>1.86919</v>
      </c>
      <c r="HT319">
        <v>1.87059</v>
      </c>
      <c r="HU319">
        <v>0</v>
      </c>
      <c r="HV319">
        <v>0</v>
      </c>
      <c r="HW319">
        <v>0</v>
      </c>
      <c r="HX319">
        <v>0</v>
      </c>
      <c r="HY319" t="s">
        <v>421</v>
      </c>
      <c r="HZ319" t="s">
        <v>422</v>
      </c>
      <c r="IA319" t="s">
        <v>423</v>
      </c>
      <c r="IB319" t="s">
        <v>423</v>
      </c>
      <c r="IC319" t="s">
        <v>423</v>
      </c>
      <c r="ID319" t="s">
        <v>423</v>
      </c>
      <c r="IE319">
        <v>0</v>
      </c>
      <c r="IF319">
        <v>100</v>
      </c>
      <c r="IG319">
        <v>100</v>
      </c>
      <c r="IH319">
        <v>-2.111</v>
      </c>
      <c r="II319">
        <v>-0.0916</v>
      </c>
      <c r="IJ319">
        <v>-1.577111384215205</v>
      </c>
      <c r="IK319">
        <v>-0.002609718516926934</v>
      </c>
      <c r="IL319">
        <v>7.477057286243006E-07</v>
      </c>
      <c r="IM319">
        <v>-2.446628426827821E-10</v>
      </c>
      <c r="IN319">
        <v>-0.2036813970316619</v>
      </c>
      <c r="IO319">
        <v>-0.007460779758470672</v>
      </c>
      <c r="IP319">
        <v>0.0009378809001863145</v>
      </c>
      <c r="IQ319">
        <v>-1.681860573090938E-05</v>
      </c>
      <c r="IR319">
        <v>18</v>
      </c>
      <c r="IS319">
        <v>2242</v>
      </c>
      <c r="IT319">
        <v>1</v>
      </c>
      <c r="IU319">
        <v>24</v>
      </c>
      <c r="IV319">
        <v>2629.2</v>
      </c>
      <c r="IW319">
        <v>2629.3</v>
      </c>
      <c r="IX319">
        <v>0.57251</v>
      </c>
      <c r="IY319">
        <v>2.26318</v>
      </c>
      <c r="IZ319">
        <v>1.39648</v>
      </c>
      <c r="JA319">
        <v>2.33398</v>
      </c>
      <c r="JB319">
        <v>1.49536</v>
      </c>
      <c r="JC319">
        <v>2.30103</v>
      </c>
      <c r="JD319">
        <v>38.7717</v>
      </c>
      <c r="JE319">
        <v>23.9649</v>
      </c>
      <c r="JF319">
        <v>18</v>
      </c>
      <c r="JG319">
        <v>505.903</v>
      </c>
      <c r="JH319">
        <v>429.701</v>
      </c>
      <c r="JI319">
        <v>24.9999</v>
      </c>
      <c r="JJ319">
        <v>26.7048</v>
      </c>
      <c r="JK319">
        <v>29.9999</v>
      </c>
      <c r="JL319">
        <v>26.7051</v>
      </c>
      <c r="JM319">
        <v>26.6496</v>
      </c>
      <c r="JN319">
        <v>11.3412</v>
      </c>
      <c r="JO319">
        <v>27.7776</v>
      </c>
      <c r="JP319">
        <v>22.15</v>
      </c>
      <c r="JQ319">
        <v>25</v>
      </c>
      <c r="JR319">
        <v>179.236</v>
      </c>
      <c r="JS319">
        <v>14.9038</v>
      </c>
      <c r="JT319">
        <v>100.545</v>
      </c>
      <c r="JU319">
        <v>100.629</v>
      </c>
    </row>
    <row r="320" spans="1:281">
      <c r="A320">
        <v>304</v>
      </c>
      <c r="B320">
        <v>1659120318.6</v>
      </c>
      <c r="C320">
        <v>7960.5</v>
      </c>
      <c r="D320" t="s">
        <v>1034</v>
      </c>
      <c r="E320" t="s">
        <v>1035</v>
      </c>
      <c r="F320">
        <v>5</v>
      </c>
      <c r="G320" t="s">
        <v>1005</v>
      </c>
      <c r="H320" t="s">
        <v>416</v>
      </c>
      <c r="I320">
        <v>1659120310.760714</v>
      </c>
      <c r="J320">
        <f>(K320)/1000</f>
        <v>0</v>
      </c>
      <c r="K320">
        <f>IF(CZ320, AN320, AH320)</f>
        <v>0</v>
      </c>
      <c r="L320">
        <f>IF(CZ320, AI320, AG320)</f>
        <v>0</v>
      </c>
      <c r="M320">
        <f>DB320 - IF(AU320&gt;1, L320*CV320*100.0/(AW320*DP320), 0)</f>
        <v>0</v>
      </c>
      <c r="N320">
        <f>((T320-J320/2)*M320-L320)/(T320+J320/2)</f>
        <v>0</v>
      </c>
      <c r="O320">
        <f>N320*(DI320+DJ320)/1000.0</f>
        <v>0</v>
      </c>
      <c r="P320">
        <f>(DB320 - IF(AU320&gt;1, L320*CV320*100.0/(AW320*DP320), 0))*(DI320+DJ320)/1000.0</f>
        <v>0</v>
      </c>
      <c r="Q320">
        <f>2.0/((1/S320-1/R320)+SIGN(S320)*SQRT((1/S320-1/R320)*(1/S320-1/R320) + 4*CW320/((CW320+1)*(CW320+1))*(2*1/S320*1/R320-1/R320*1/R320)))</f>
        <v>0</v>
      </c>
      <c r="R320">
        <f>IF(LEFT(CX320,1)&lt;&gt;"0",IF(LEFT(CX320,1)="1",3.0,CY320),$D$5+$E$5*(DP320*DI320/($K$5*1000))+$F$5*(DP320*DI320/($K$5*1000))*MAX(MIN(CV320,$J$5),$I$5)*MAX(MIN(CV320,$J$5),$I$5)+$G$5*MAX(MIN(CV320,$J$5),$I$5)*(DP320*DI320/($K$5*1000))+$H$5*(DP320*DI320/($K$5*1000))*(DP320*DI320/($K$5*1000)))</f>
        <v>0</v>
      </c>
      <c r="S320">
        <f>J320*(1000-(1000*0.61365*exp(17.502*W320/(240.97+W320))/(DI320+DJ320)+DD320)/2)/(1000*0.61365*exp(17.502*W320/(240.97+W320))/(DI320+DJ320)-DD320)</f>
        <v>0</v>
      </c>
      <c r="T320">
        <f>1/((CW320+1)/(Q320/1.6)+1/(R320/1.37)) + CW320/((CW320+1)/(Q320/1.6) + CW320/(R320/1.37))</f>
        <v>0</v>
      </c>
      <c r="U320">
        <f>(CR320*CU320)</f>
        <v>0</v>
      </c>
      <c r="V320">
        <f>(DK320+(U320+2*0.95*5.67E-8*(((DK320+$B$7)+273)^4-(DK320+273)^4)-44100*J320)/(1.84*29.3*R320+8*0.95*5.67E-8*(DK320+273)^3))</f>
        <v>0</v>
      </c>
      <c r="W320">
        <f>($C$7*DL320+$D$7*DM320+$E$7*V320)</f>
        <v>0</v>
      </c>
      <c r="X320">
        <f>0.61365*exp(17.502*W320/(240.97+W320))</f>
        <v>0</v>
      </c>
      <c r="Y320">
        <f>(Z320/AA320*100)</f>
        <v>0</v>
      </c>
      <c r="Z320">
        <f>DD320*(DI320+DJ320)/1000</f>
        <v>0</v>
      </c>
      <c r="AA320">
        <f>0.61365*exp(17.502*DK320/(240.97+DK320))</f>
        <v>0</v>
      </c>
      <c r="AB320">
        <f>(X320-DD320*(DI320+DJ320)/1000)</f>
        <v>0</v>
      </c>
      <c r="AC320">
        <f>(-J320*44100)</f>
        <v>0</v>
      </c>
      <c r="AD320">
        <f>2*29.3*R320*0.92*(DK320-W320)</f>
        <v>0</v>
      </c>
      <c r="AE320">
        <f>2*0.95*5.67E-8*(((DK320+$B$7)+273)^4-(W320+273)^4)</f>
        <v>0</v>
      </c>
      <c r="AF320">
        <f>U320+AE320+AC320+AD320</f>
        <v>0</v>
      </c>
      <c r="AG320">
        <f>DH320*AU320*(DC320-DB320*(1000-AU320*DE320)/(1000-AU320*DD320))/(100*CV320)</f>
        <v>0</v>
      </c>
      <c r="AH320">
        <f>1000*DH320*AU320*(DD320-DE320)/(100*CV320*(1000-AU320*DD320))</f>
        <v>0</v>
      </c>
      <c r="AI320">
        <f>(AJ320 - AK320 - DI320*1E3/(8.314*(DK320+273.15)) * AM320/DH320 * AL320) * DH320/(100*CV320) * (1000 - DE320)/1000</f>
        <v>0</v>
      </c>
      <c r="AJ320">
        <v>202.3055128075994</v>
      </c>
      <c r="AK320">
        <v>207.3872181818183</v>
      </c>
      <c r="AL320">
        <v>-3.163107191382665</v>
      </c>
      <c r="AM320">
        <v>65.161743348926</v>
      </c>
      <c r="AN320">
        <f>(AP320 - AO320 + DI320*1E3/(8.314*(DK320+273.15)) * AR320/DH320 * AQ320) * DH320/(100*CV320) * 1000/(1000 - AP320)</f>
        <v>0</v>
      </c>
      <c r="AO320">
        <v>14.86010889226026</v>
      </c>
      <c r="AP320">
        <v>22.0588896969697</v>
      </c>
      <c r="AQ320">
        <v>9.809614208781514E-05</v>
      </c>
      <c r="AR320">
        <v>87.77243361575582</v>
      </c>
      <c r="AS320">
        <v>4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MAX(0,($B$13+$C$13*DP320)/(1+$D$13*DP320)*DI320/(DK320+273)*$E$13)</f>
        <v>0</v>
      </c>
      <c r="AX320" t="s">
        <v>417</v>
      </c>
      <c r="AY320" t="s">
        <v>417</v>
      </c>
      <c r="AZ320">
        <v>0</v>
      </c>
      <c r="BA320">
        <v>0</v>
      </c>
      <c r="BB320">
        <f>1-AZ320/BA320</f>
        <v>0</v>
      </c>
      <c r="BC320">
        <v>0</v>
      </c>
      <c r="BD320" t="s">
        <v>417</v>
      </c>
      <c r="BE320" t="s">
        <v>417</v>
      </c>
      <c r="BF320">
        <v>0</v>
      </c>
      <c r="BG320">
        <v>0</v>
      </c>
      <c r="BH320">
        <f>1-BF320/BG320</f>
        <v>0</v>
      </c>
      <c r="BI320">
        <v>0.5</v>
      </c>
      <c r="BJ320">
        <f>CS320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417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f>$B$11*DQ320+$C$11*DR320+$F$11*EC320*(1-EF320)</f>
        <v>0</v>
      </c>
      <c r="CS320">
        <f>CR320*CT320</f>
        <v>0</v>
      </c>
      <c r="CT320">
        <f>($B$11*$D$9+$C$11*$D$9+$F$11*((EP320+EH320)/MAX(EP320+EH320+EQ320, 0.1)*$I$9+EQ320/MAX(EP320+EH320+EQ320, 0.1)*$J$9))/($B$11+$C$11+$F$11)</f>
        <v>0</v>
      </c>
      <c r="CU320">
        <f>($B$11*$K$9+$C$11*$K$9+$F$11*((EP320+EH320)/MAX(EP320+EH320+EQ320, 0.1)*$P$9+EQ320/MAX(EP320+EH320+EQ320, 0.1)*$Q$9))/($B$11+$C$11+$F$11)</f>
        <v>0</v>
      </c>
      <c r="CV320">
        <v>6</v>
      </c>
      <c r="CW320">
        <v>0.5</v>
      </c>
      <c r="CX320" t="s">
        <v>418</v>
      </c>
      <c r="CY320">
        <v>2</v>
      </c>
      <c r="CZ320" t="b">
        <v>1</v>
      </c>
      <c r="DA320">
        <v>1659120310.760714</v>
      </c>
      <c r="DB320">
        <v>225.5758571428571</v>
      </c>
      <c r="DC320">
        <v>216.3531785714286</v>
      </c>
      <c r="DD320">
        <v>22.04895</v>
      </c>
      <c r="DE320">
        <v>14.85181071428572</v>
      </c>
      <c r="DF320">
        <v>227.7110714285714</v>
      </c>
      <c r="DG320">
        <v>22.1406</v>
      </c>
      <c r="DH320">
        <v>500.0504642857142</v>
      </c>
      <c r="DI320">
        <v>90.65658214285715</v>
      </c>
      <c r="DJ320">
        <v>0.09995436428571428</v>
      </c>
      <c r="DK320">
        <v>27.06451071428571</v>
      </c>
      <c r="DL320">
        <v>26.56144642857143</v>
      </c>
      <c r="DM320">
        <v>999.9000000000002</v>
      </c>
      <c r="DN320">
        <v>0</v>
      </c>
      <c r="DO320">
        <v>0</v>
      </c>
      <c r="DP320">
        <v>10003.12571428572</v>
      </c>
      <c r="DQ320">
        <v>0</v>
      </c>
      <c r="DR320">
        <v>8.318720000000003</v>
      </c>
      <c r="DS320">
        <v>9.222469285714284</v>
      </c>
      <c r="DT320">
        <v>230.6615</v>
      </c>
      <c r="DU320">
        <v>219.6148571428571</v>
      </c>
      <c r="DV320">
        <v>7.197129285714285</v>
      </c>
      <c r="DW320">
        <v>216.3531785714286</v>
      </c>
      <c r="DX320">
        <v>14.85181071428572</v>
      </c>
      <c r="DY320">
        <v>1.998882857142857</v>
      </c>
      <c r="DZ320">
        <v>1.346415</v>
      </c>
      <c r="EA320">
        <v>17.43548571428571</v>
      </c>
      <c r="EB320">
        <v>11.32722857142857</v>
      </c>
      <c r="EC320">
        <v>2000.009642857143</v>
      </c>
      <c r="ED320">
        <v>0.9799988928571428</v>
      </c>
      <c r="EE320">
        <v>0.02000090714285715</v>
      </c>
      <c r="EF320">
        <v>0</v>
      </c>
      <c r="EG320">
        <v>757.9581071428572</v>
      </c>
      <c r="EH320">
        <v>5.00097</v>
      </c>
      <c r="EI320">
        <v>15075.425</v>
      </c>
      <c r="EJ320">
        <v>16707.64642857143</v>
      </c>
      <c r="EK320">
        <v>37.71175</v>
      </c>
      <c r="EL320">
        <v>38.24099999999999</v>
      </c>
      <c r="EM320">
        <v>37.625</v>
      </c>
      <c r="EN320">
        <v>37.9955</v>
      </c>
      <c r="EO320">
        <v>38.42592857142857</v>
      </c>
      <c r="EP320">
        <v>1955.109642857142</v>
      </c>
      <c r="EQ320">
        <v>39.9</v>
      </c>
      <c r="ER320">
        <v>0</v>
      </c>
      <c r="ES320">
        <v>1659120318.8</v>
      </c>
      <c r="ET320">
        <v>0</v>
      </c>
      <c r="EU320">
        <v>758.0022307692308</v>
      </c>
      <c r="EV320">
        <v>1.625504270076012</v>
      </c>
      <c r="EW320">
        <v>30.23931627164918</v>
      </c>
      <c r="EX320">
        <v>15075.60384615385</v>
      </c>
      <c r="EY320">
        <v>15</v>
      </c>
      <c r="EZ320">
        <v>0</v>
      </c>
      <c r="FA320" t="s">
        <v>419</v>
      </c>
      <c r="FB320">
        <v>1658962562</v>
      </c>
      <c r="FC320">
        <v>1658962559</v>
      </c>
      <c r="FD320">
        <v>0</v>
      </c>
      <c r="FE320">
        <v>0.025</v>
      </c>
      <c r="FF320">
        <v>-0.013</v>
      </c>
      <c r="FG320">
        <v>-1.97</v>
      </c>
      <c r="FH320">
        <v>-0.111</v>
      </c>
      <c r="FI320">
        <v>420</v>
      </c>
      <c r="FJ320">
        <v>18</v>
      </c>
      <c r="FK320">
        <v>0.6899999999999999</v>
      </c>
      <c r="FL320">
        <v>0.5</v>
      </c>
      <c r="FM320">
        <v>8.579808292682928</v>
      </c>
      <c r="FN320">
        <v>12.24417386759583</v>
      </c>
      <c r="FO320">
        <v>1.207505834297681</v>
      </c>
      <c r="FP320">
        <v>0</v>
      </c>
      <c r="FQ320">
        <v>758.0325294117646</v>
      </c>
      <c r="FR320">
        <v>-0.2745607367438876</v>
      </c>
      <c r="FS320">
        <v>0.2781219828964257</v>
      </c>
      <c r="FT320">
        <v>1</v>
      </c>
      <c r="FU320">
        <v>7.19213756097561</v>
      </c>
      <c r="FV320">
        <v>0.04919038327525194</v>
      </c>
      <c r="FW320">
        <v>0.01038950426773138</v>
      </c>
      <c r="FX320">
        <v>1</v>
      </c>
      <c r="FY320">
        <v>2</v>
      </c>
      <c r="FZ320">
        <v>3</v>
      </c>
      <c r="GA320" t="s">
        <v>431</v>
      </c>
      <c r="GB320">
        <v>2.98295</v>
      </c>
      <c r="GC320">
        <v>2.71588</v>
      </c>
      <c r="GD320">
        <v>0.0519979</v>
      </c>
      <c r="GE320">
        <v>0.0485599</v>
      </c>
      <c r="GF320">
        <v>0.101555</v>
      </c>
      <c r="GG320">
        <v>0.07518179999999999</v>
      </c>
      <c r="GH320">
        <v>29993.1</v>
      </c>
      <c r="GI320">
        <v>30248.6</v>
      </c>
      <c r="GJ320">
        <v>29405.7</v>
      </c>
      <c r="GK320">
        <v>29403.1</v>
      </c>
      <c r="GL320">
        <v>34989.4</v>
      </c>
      <c r="GM320">
        <v>36156.4</v>
      </c>
      <c r="GN320">
        <v>41411.2</v>
      </c>
      <c r="GO320">
        <v>41899.1</v>
      </c>
      <c r="GP320">
        <v>1.93438</v>
      </c>
      <c r="GQ320">
        <v>1.8828</v>
      </c>
      <c r="GR320">
        <v>0.078693</v>
      </c>
      <c r="GS320">
        <v>0</v>
      </c>
      <c r="GT320">
        <v>25.2778</v>
      </c>
      <c r="GU320">
        <v>999.9</v>
      </c>
      <c r="GV320">
        <v>38.7</v>
      </c>
      <c r="GW320">
        <v>32.8</v>
      </c>
      <c r="GX320">
        <v>21.3272</v>
      </c>
      <c r="GY320">
        <v>63.5014</v>
      </c>
      <c r="GZ320">
        <v>34.0144</v>
      </c>
      <c r="HA320">
        <v>1</v>
      </c>
      <c r="HB320">
        <v>-0.0500838</v>
      </c>
      <c r="HC320">
        <v>0.330155</v>
      </c>
      <c r="HD320">
        <v>20.3308</v>
      </c>
      <c r="HE320">
        <v>5.21714</v>
      </c>
      <c r="HF320">
        <v>12.0099</v>
      </c>
      <c r="HG320">
        <v>4.98915</v>
      </c>
      <c r="HH320">
        <v>3.28855</v>
      </c>
      <c r="HI320">
        <v>9999</v>
      </c>
      <c r="HJ320">
        <v>9999</v>
      </c>
      <c r="HK320">
        <v>9999</v>
      </c>
      <c r="HL320">
        <v>174.5</v>
      </c>
      <c r="HM320">
        <v>1.86785</v>
      </c>
      <c r="HN320">
        <v>1.86691</v>
      </c>
      <c r="HO320">
        <v>1.8663</v>
      </c>
      <c r="HP320">
        <v>1.86621</v>
      </c>
      <c r="HQ320">
        <v>1.86809</v>
      </c>
      <c r="HR320">
        <v>1.87048</v>
      </c>
      <c r="HS320">
        <v>1.86917</v>
      </c>
      <c r="HT320">
        <v>1.87059</v>
      </c>
      <c r="HU320">
        <v>0</v>
      </c>
      <c r="HV320">
        <v>0</v>
      </c>
      <c r="HW320">
        <v>0</v>
      </c>
      <c r="HX320">
        <v>0</v>
      </c>
      <c r="HY320" t="s">
        <v>421</v>
      </c>
      <c r="HZ320" t="s">
        <v>422</v>
      </c>
      <c r="IA320" t="s">
        <v>423</v>
      </c>
      <c r="IB320" t="s">
        <v>423</v>
      </c>
      <c r="IC320" t="s">
        <v>423</v>
      </c>
      <c r="ID320" t="s">
        <v>423</v>
      </c>
      <c r="IE320">
        <v>0</v>
      </c>
      <c r="IF320">
        <v>100</v>
      </c>
      <c r="IG320">
        <v>100</v>
      </c>
      <c r="IH320">
        <v>-2.079</v>
      </c>
      <c r="II320">
        <v>-0.0915</v>
      </c>
      <c r="IJ320">
        <v>-1.577111384215205</v>
      </c>
      <c r="IK320">
        <v>-0.002609718516926934</v>
      </c>
      <c r="IL320">
        <v>7.477057286243006E-07</v>
      </c>
      <c r="IM320">
        <v>-2.446628426827821E-10</v>
      </c>
      <c r="IN320">
        <v>-0.2036813970316619</v>
      </c>
      <c r="IO320">
        <v>-0.007460779758470672</v>
      </c>
      <c r="IP320">
        <v>0.0009378809001863145</v>
      </c>
      <c r="IQ320">
        <v>-1.681860573090938E-05</v>
      </c>
      <c r="IR320">
        <v>18</v>
      </c>
      <c r="IS320">
        <v>2242</v>
      </c>
      <c r="IT320">
        <v>1</v>
      </c>
      <c r="IU320">
        <v>24</v>
      </c>
      <c r="IV320">
        <v>2629.3</v>
      </c>
      <c r="IW320">
        <v>2629.3</v>
      </c>
      <c r="IX320">
        <v>0.5358889999999999</v>
      </c>
      <c r="IY320">
        <v>2.25464</v>
      </c>
      <c r="IZ320">
        <v>1.39648</v>
      </c>
      <c r="JA320">
        <v>2.33398</v>
      </c>
      <c r="JB320">
        <v>1.49536</v>
      </c>
      <c r="JC320">
        <v>2.39136</v>
      </c>
      <c r="JD320">
        <v>38.7717</v>
      </c>
      <c r="JE320">
        <v>23.9737</v>
      </c>
      <c r="JF320">
        <v>18</v>
      </c>
      <c r="JG320">
        <v>505.849</v>
      </c>
      <c r="JH320">
        <v>429.682</v>
      </c>
      <c r="JI320">
        <v>24.9997</v>
      </c>
      <c r="JJ320">
        <v>26.7022</v>
      </c>
      <c r="JK320">
        <v>29.9998</v>
      </c>
      <c r="JL320">
        <v>26.7025</v>
      </c>
      <c r="JM320">
        <v>26.647</v>
      </c>
      <c r="JN320">
        <v>10.7246</v>
      </c>
      <c r="JO320">
        <v>27.7776</v>
      </c>
      <c r="JP320">
        <v>21.7766</v>
      </c>
      <c r="JQ320">
        <v>25</v>
      </c>
      <c r="JR320">
        <v>165.878</v>
      </c>
      <c r="JS320">
        <v>14.8883</v>
      </c>
      <c r="JT320">
        <v>100.545</v>
      </c>
      <c r="JU320">
        <v>100.628</v>
      </c>
    </row>
    <row r="321" spans="1:281">
      <c r="A321">
        <v>305</v>
      </c>
      <c r="B321">
        <v>1659120324.1</v>
      </c>
      <c r="C321">
        <v>7966</v>
      </c>
      <c r="D321" t="s">
        <v>1036</v>
      </c>
      <c r="E321" t="s">
        <v>1037</v>
      </c>
      <c r="F321">
        <v>5</v>
      </c>
      <c r="G321" t="s">
        <v>1005</v>
      </c>
      <c r="H321" t="s">
        <v>416</v>
      </c>
      <c r="I321">
        <v>1659120316.332142</v>
      </c>
      <c r="J321">
        <f>(K321)/1000</f>
        <v>0</v>
      </c>
      <c r="K321">
        <f>IF(CZ321, AN321, AH321)</f>
        <v>0</v>
      </c>
      <c r="L321">
        <f>IF(CZ321, AI321, AG321)</f>
        <v>0</v>
      </c>
      <c r="M321">
        <f>DB321 - IF(AU321&gt;1, L321*CV321*100.0/(AW321*DP321), 0)</f>
        <v>0</v>
      </c>
      <c r="N321">
        <f>((T321-J321/2)*M321-L321)/(T321+J321/2)</f>
        <v>0</v>
      </c>
      <c r="O321">
        <f>N321*(DI321+DJ321)/1000.0</f>
        <v>0</v>
      </c>
      <c r="P321">
        <f>(DB321 - IF(AU321&gt;1, L321*CV321*100.0/(AW321*DP321), 0))*(DI321+DJ321)/1000.0</f>
        <v>0</v>
      </c>
      <c r="Q321">
        <f>2.0/((1/S321-1/R321)+SIGN(S321)*SQRT((1/S321-1/R321)*(1/S321-1/R321) + 4*CW321/((CW321+1)*(CW321+1))*(2*1/S321*1/R321-1/R321*1/R321)))</f>
        <v>0</v>
      </c>
      <c r="R321">
        <f>IF(LEFT(CX321,1)&lt;&gt;"0",IF(LEFT(CX321,1)="1",3.0,CY321),$D$5+$E$5*(DP321*DI321/($K$5*1000))+$F$5*(DP321*DI321/($K$5*1000))*MAX(MIN(CV321,$J$5),$I$5)*MAX(MIN(CV321,$J$5),$I$5)+$G$5*MAX(MIN(CV321,$J$5),$I$5)*(DP321*DI321/($K$5*1000))+$H$5*(DP321*DI321/($K$5*1000))*(DP321*DI321/($K$5*1000)))</f>
        <v>0</v>
      </c>
      <c r="S321">
        <f>J321*(1000-(1000*0.61365*exp(17.502*W321/(240.97+W321))/(DI321+DJ321)+DD321)/2)/(1000*0.61365*exp(17.502*W321/(240.97+W321))/(DI321+DJ321)-DD321)</f>
        <v>0</v>
      </c>
      <c r="T321">
        <f>1/((CW321+1)/(Q321/1.6)+1/(R321/1.37)) + CW321/((CW321+1)/(Q321/1.6) + CW321/(R321/1.37))</f>
        <v>0</v>
      </c>
      <c r="U321">
        <f>(CR321*CU321)</f>
        <v>0</v>
      </c>
      <c r="V321">
        <f>(DK321+(U321+2*0.95*5.67E-8*(((DK321+$B$7)+273)^4-(DK321+273)^4)-44100*J321)/(1.84*29.3*R321+8*0.95*5.67E-8*(DK321+273)^3))</f>
        <v>0</v>
      </c>
      <c r="W321">
        <f>($C$7*DL321+$D$7*DM321+$E$7*V321)</f>
        <v>0</v>
      </c>
      <c r="X321">
        <f>0.61365*exp(17.502*W321/(240.97+W321))</f>
        <v>0</v>
      </c>
      <c r="Y321">
        <f>(Z321/AA321*100)</f>
        <v>0</v>
      </c>
      <c r="Z321">
        <f>DD321*(DI321+DJ321)/1000</f>
        <v>0</v>
      </c>
      <c r="AA321">
        <f>0.61365*exp(17.502*DK321/(240.97+DK321))</f>
        <v>0</v>
      </c>
      <c r="AB321">
        <f>(X321-DD321*(DI321+DJ321)/1000)</f>
        <v>0</v>
      </c>
      <c r="AC321">
        <f>(-J321*44100)</f>
        <v>0</v>
      </c>
      <c r="AD321">
        <f>2*29.3*R321*0.92*(DK321-W321)</f>
        <v>0</v>
      </c>
      <c r="AE321">
        <f>2*0.95*5.67E-8*(((DK321+$B$7)+273)^4-(W321+273)^4)</f>
        <v>0</v>
      </c>
      <c r="AF321">
        <f>U321+AE321+AC321+AD321</f>
        <v>0</v>
      </c>
      <c r="AG321">
        <f>DH321*AU321*(DC321-DB321*(1000-AU321*DE321)/(1000-AU321*DD321))/(100*CV321)</f>
        <v>0</v>
      </c>
      <c r="AH321">
        <f>1000*DH321*AU321*(DD321-DE321)/(100*CV321*(1000-AU321*DD321))</f>
        <v>0</v>
      </c>
      <c r="AI321">
        <f>(AJ321 - AK321 - DI321*1E3/(8.314*(DK321+273.15)) * AM321/DH321 * AL321) * DH321/(100*CV321) * (1000 - DE321)/1000</f>
        <v>0</v>
      </c>
      <c r="AJ321">
        <v>183.9753131373788</v>
      </c>
      <c r="AK321">
        <v>189.9857878787879</v>
      </c>
      <c r="AL321">
        <v>-3.148174691692273</v>
      </c>
      <c r="AM321">
        <v>65.161743348926</v>
      </c>
      <c r="AN321">
        <f>(AP321 - AO321 + DI321*1E3/(8.314*(DK321+273.15)) * AR321/DH321 * AQ321) * DH321/(100*CV321) * 1000/(1000 - AP321)</f>
        <v>0</v>
      </c>
      <c r="AO321">
        <v>14.8296988439013</v>
      </c>
      <c r="AP321">
        <v>22.05471272727273</v>
      </c>
      <c r="AQ321">
        <v>-2.40555337493111E-05</v>
      </c>
      <c r="AR321">
        <v>87.77243361575582</v>
      </c>
      <c r="AS321">
        <v>4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MAX(0,($B$13+$C$13*DP321)/(1+$D$13*DP321)*DI321/(DK321+273)*$E$13)</f>
        <v>0</v>
      </c>
      <c r="AX321" t="s">
        <v>417</v>
      </c>
      <c r="AY321" t="s">
        <v>417</v>
      </c>
      <c r="AZ321">
        <v>0</v>
      </c>
      <c r="BA321">
        <v>0</v>
      </c>
      <c r="BB321">
        <f>1-AZ321/BA321</f>
        <v>0</v>
      </c>
      <c r="BC321">
        <v>0</v>
      </c>
      <c r="BD321" t="s">
        <v>417</v>
      </c>
      <c r="BE321" t="s">
        <v>417</v>
      </c>
      <c r="BF321">
        <v>0</v>
      </c>
      <c r="BG321">
        <v>0</v>
      </c>
      <c r="BH321">
        <f>1-BF321/BG321</f>
        <v>0</v>
      </c>
      <c r="BI321">
        <v>0.5</v>
      </c>
      <c r="BJ321">
        <f>CS321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417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f>$B$11*DQ321+$C$11*DR321+$F$11*EC321*(1-EF321)</f>
        <v>0</v>
      </c>
      <c r="CS321">
        <f>CR321*CT321</f>
        <v>0</v>
      </c>
      <c r="CT321">
        <f>($B$11*$D$9+$C$11*$D$9+$F$11*((EP321+EH321)/MAX(EP321+EH321+EQ321, 0.1)*$I$9+EQ321/MAX(EP321+EH321+EQ321, 0.1)*$J$9))/($B$11+$C$11+$F$11)</f>
        <v>0</v>
      </c>
      <c r="CU321">
        <f>($B$11*$K$9+$C$11*$K$9+$F$11*((EP321+EH321)/MAX(EP321+EH321+EQ321, 0.1)*$P$9+EQ321/MAX(EP321+EH321+EQ321, 0.1)*$Q$9))/($B$11+$C$11+$F$11)</f>
        <v>0</v>
      </c>
      <c r="CV321">
        <v>6</v>
      </c>
      <c r="CW321">
        <v>0.5</v>
      </c>
      <c r="CX321" t="s">
        <v>418</v>
      </c>
      <c r="CY321">
        <v>2</v>
      </c>
      <c r="CZ321" t="b">
        <v>1</v>
      </c>
      <c r="DA321">
        <v>1659120316.332142</v>
      </c>
      <c r="DB321">
        <v>208.2834285714286</v>
      </c>
      <c r="DC321">
        <v>197.9830714285714</v>
      </c>
      <c r="DD321">
        <v>22.05304642857143</v>
      </c>
      <c r="DE321">
        <v>14.846725</v>
      </c>
      <c r="DF321">
        <v>210.3786071428572</v>
      </c>
      <c r="DG321">
        <v>22.14466071428572</v>
      </c>
      <c r="DH321">
        <v>500.0537857142857</v>
      </c>
      <c r="DI321">
        <v>90.65536071428572</v>
      </c>
      <c r="DJ321">
        <v>0.09997228214285714</v>
      </c>
      <c r="DK321">
        <v>27.06386785714286</v>
      </c>
      <c r="DL321">
        <v>26.56188928571428</v>
      </c>
      <c r="DM321">
        <v>999.9000000000002</v>
      </c>
      <c r="DN321">
        <v>0</v>
      </c>
      <c r="DO321">
        <v>0</v>
      </c>
      <c r="DP321">
        <v>10008.54928571429</v>
      </c>
      <c r="DQ321">
        <v>0</v>
      </c>
      <c r="DR321">
        <v>8.318720000000003</v>
      </c>
      <c r="DS321">
        <v>10.30021071428571</v>
      </c>
      <c r="DT321">
        <v>212.9800714285714</v>
      </c>
      <c r="DU321">
        <v>200.9669642857143</v>
      </c>
      <c r="DV321">
        <v>7.206320357142857</v>
      </c>
      <c r="DW321">
        <v>197.9830714285714</v>
      </c>
      <c r="DX321">
        <v>14.846725</v>
      </c>
      <c r="DY321">
        <v>1.999227142857143</v>
      </c>
      <c r="DZ321">
        <v>1.345935714285714</v>
      </c>
      <c r="EA321">
        <v>17.43821071428571</v>
      </c>
      <c r="EB321">
        <v>11.32184642857143</v>
      </c>
      <c r="EC321">
        <v>1999.980357142857</v>
      </c>
      <c r="ED321">
        <v>0.9799985714285714</v>
      </c>
      <c r="EE321">
        <v>0.02000122857142857</v>
      </c>
      <c r="EF321">
        <v>0</v>
      </c>
      <c r="EG321">
        <v>758.2958571428572</v>
      </c>
      <c r="EH321">
        <v>5.00097</v>
      </c>
      <c r="EI321">
        <v>15080.96071428571</v>
      </c>
      <c r="EJ321">
        <v>16707.4</v>
      </c>
      <c r="EK321">
        <v>37.70274999999999</v>
      </c>
      <c r="EL321">
        <v>38.22525</v>
      </c>
      <c r="EM321">
        <v>37.625</v>
      </c>
      <c r="EN321">
        <v>37.97974999999999</v>
      </c>
      <c r="EO321">
        <v>38.42592857142857</v>
      </c>
      <c r="EP321">
        <v>1955.080357142857</v>
      </c>
      <c r="EQ321">
        <v>39.9</v>
      </c>
      <c r="ER321">
        <v>0</v>
      </c>
      <c r="ES321">
        <v>1659120324.2</v>
      </c>
      <c r="ET321">
        <v>0</v>
      </c>
      <c r="EU321">
        <v>758.3434000000001</v>
      </c>
      <c r="EV321">
        <v>6.143153837706016</v>
      </c>
      <c r="EW321">
        <v>109.2923077069459</v>
      </c>
      <c r="EX321">
        <v>15081.908</v>
      </c>
      <c r="EY321">
        <v>15</v>
      </c>
      <c r="EZ321">
        <v>0</v>
      </c>
      <c r="FA321" t="s">
        <v>419</v>
      </c>
      <c r="FB321">
        <v>1658962562</v>
      </c>
      <c r="FC321">
        <v>1658962559</v>
      </c>
      <c r="FD321">
        <v>0</v>
      </c>
      <c r="FE321">
        <v>0.025</v>
      </c>
      <c r="FF321">
        <v>-0.013</v>
      </c>
      <c r="FG321">
        <v>-1.97</v>
      </c>
      <c r="FH321">
        <v>-0.111</v>
      </c>
      <c r="FI321">
        <v>420</v>
      </c>
      <c r="FJ321">
        <v>18</v>
      </c>
      <c r="FK321">
        <v>0.6899999999999999</v>
      </c>
      <c r="FL321">
        <v>0.5</v>
      </c>
      <c r="FM321">
        <v>9.722964249999999</v>
      </c>
      <c r="FN321">
        <v>11.82183073170726</v>
      </c>
      <c r="FO321">
        <v>1.140292608449444</v>
      </c>
      <c r="FP321">
        <v>0</v>
      </c>
      <c r="FQ321">
        <v>758.1523529411764</v>
      </c>
      <c r="FR321">
        <v>3.009381207020791</v>
      </c>
      <c r="FS321">
        <v>0.4023120593265674</v>
      </c>
      <c r="FT321">
        <v>0</v>
      </c>
      <c r="FU321">
        <v>7.20442725</v>
      </c>
      <c r="FV321">
        <v>0.08965317073168219</v>
      </c>
      <c r="FW321">
        <v>0.01515000725866165</v>
      </c>
      <c r="FX321">
        <v>1</v>
      </c>
      <c r="FY321">
        <v>1</v>
      </c>
      <c r="FZ321">
        <v>3</v>
      </c>
      <c r="GA321" t="s">
        <v>426</v>
      </c>
      <c r="GB321">
        <v>2.98317</v>
      </c>
      <c r="GC321">
        <v>2.71565</v>
      </c>
      <c r="GD321">
        <v>0.0480828</v>
      </c>
      <c r="GE321">
        <v>0.0444943</v>
      </c>
      <c r="GF321">
        <v>0.101536</v>
      </c>
      <c r="GG321">
        <v>0.0750512</v>
      </c>
      <c r="GH321">
        <v>30117.1</v>
      </c>
      <c r="GI321">
        <v>30378.6</v>
      </c>
      <c r="GJ321">
        <v>29405.9</v>
      </c>
      <c r="GK321">
        <v>29403.8</v>
      </c>
      <c r="GL321">
        <v>34990.2</v>
      </c>
      <c r="GM321">
        <v>36162.5</v>
      </c>
      <c r="GN321">
        <v>41411.4</v>
      </c>
      <c r="GO321">
        <v>41900.3</v>
      </c>
      <c r="GP321">
        <v>1.93435</v>
      </c>
      <c r="GQ321">
        <v>1.8825</v>
      </c>
      <c r="GR321">
        <v>0.07814169999999999</v>
      </c>
      <c r="GS321">
        <v>0</v>
      </c>
      <c r="GT321">
        <v>25.2756</v>
      </c>
      <c r="GU321">
        <v>999.9</v>
      </c>
      <c r="GV321">
        <v>38.7</v>
      </c>
      <c r="GW321">
        <v>32.8</v>
      </c>
      <c r="GX321">
        <v>21.3242</v>
      </c>
      <c r="GY321">
        <v>63.5014</v>
      </c>
      <c r="GZ321">
        <v>33.774</v>
      </c>
      <c r="HA321">
        <v>1</v>
      </c>
      <c r="HB321">
        <v>-0.0507292</v>
      </c>
      <c r="HC321">
        <v>0.329001</v>
      </c>
      <c r="HD321">
        <v>20.3307</v>
      </c>
      <c r="HE321">
        <v>5.21684</v>
      </c>
      <c r="HF321">
        <v>12.0099</v>
      </c>
      <c r="HG321">
        <v>4.98895</v>
      </c>
      <c r="HH321">
        <v>3.2884</v>
      </c>
      <c r="HI321">
        <v>9999</v>
      </c>
      <c r="HJ321">
        <v>9999</v>
      </c>
      <c r="HK321">
        <v>9999</v>
      </c>
      <c r="HL321">
        <v>174.5</v>
      </c>
      <c r="HM321">
        <v>1.86785</v>
      </c>
      <c r="HN321">
        <v>1.86691</v>
      </c>
      <c r="HO321">
        <v>1.8663</v>
      </c>
      <c r="HP321">
        <v>1.86621</v>
      </c>
      <c r="HQ321">
        <v>1.86809</v>
      </c>
      <c r="HR321">
        <v>1.87051</v>
      </c>
      <c r="HS321">
        <v>1.86919</v>
      </c>
      <c r="HT321">
        <v>1.87058</v>
      </c>
      <c r="HU321">
        <v>0</v>
      </c>
      <c r="HV321">
        <v>0</v>
      </c>
      <c r="HW321">
        <v>0</v>
      </c>
      <c r="HX321">
        <v>0</v>
      </c>
      <c r="HY321" t="s">
        <v>421</v>
      </c>
      <c r="HZ321" t="s">
        <v>422</v>
      </c>
      <c r="IA321" t="s">
        <v>423</v>
      </c>
      <c r="IB321" t="s">
        <v>423</v>
      </c>
      <c r="IC321" t="s">
        <v>423</v>
      </c>
      <c r="ID321" t="s">
        <v>423</v>
      </c>
      <c r="IE321">
        <v>0</v>
      </c>
      <c r="IF321">
        <v>100</v>
      </c>
      <c r="IG321">
        <v>100</v>
      </c>
      <c r="IH321">
        <v>-2.039</v>
      </c>
      <c r="II321">
        <v>-0.0916</v>
      </c>
      <c r="IJ321">
        <v>-1.577111384215205</v>
      </c>
      <c r="IK321">
        <v>-0.002609718516926934</v>
      </c>
      <c r="IL321">
        <v>7.477057286243006E-07</v>
      </c>
      <c r="IM321">
        <v>-2.446628426827821E-10</v>
      </c>
      <c r="IN321">
        <v>-0.2036813970316619</v>
      </c>
      <c r="IO321">
        <v>-0.007460779758470672</v>
      </c>
      <c r="IP321">
        <v>0.0009378809001863145</v>
      </c>
      <c r="IQ321">
        <v>-1.681860573090938E-05</v>
      </c>
      <c r="IR321">
        <v>18</v>
      </c>
      <c r="IS321">
        <v>2242</v>
      </c>
      <c r="IT321">
        <v>1</v>
      </c>
      <c r="IU321">
        <v>24</v>
      </c>
      <c r="IV321">
        <v>2629.4</v>
      </c>
      <c r="IW321">
        <v>2629.4</v>
      </c>
      <c r="IX321">
        <v>0.500488</v>
      </c>
      <c r="IY321">
        <v>2.25952</v>
      </c>
      <c r="IZ321">
        <v>1.39648</v>
      </c>
      <c r="JA321">
        <v>2.33398</v>
      </c>
      <c r="JB321">
        <v>1.49536</v>
      </c>
      <c r="JC321">
        <v>2.42188</v>
      </c>
      <c r="JD321">
        <v>38.7717</v>
      </c>
      <c r="JE321">
        <v>23.9737</v>
      </c>
      <c r="JF321">
        <v>18</v>
      </c>
      <c r="JG321">
        <v>505.806</v>
      </c>
      <c r="JH321">
        <v>429.48</v>
      </c>
      <c r="JI321">
        <v>24.9997</v>
      </c>
      <c r="JJ321">
        <v>26.6991</v>
      </c>
      <c r="JK321">
        <v>29.9998</v>
      </c>
      <c r="JL321">
        <v>26.6995</v>
      </c>
      <c r="JM321">
        <v>26.644</v>
      </c>
      <c r="JN321">
        <v>10.0097</v>
      </c>
      <c r="JO321">
        <v>27.7776</v>
      </c>
      <c r="JP321">
        <v>21.7766</v>
      </c>
      <c r="JQ321">
        <v>25</v>
      </c>
      <c r="JR321">
        <v>145.84</v>
      </c>
      <c r="JS321">
        <v>14.8927</v>
      </c>
      <c r="JT321">
        <v>100.546</v>
      </c>
      <c r="JU321">
        <v>100.631</v>
      </c>
    </row>
    <row r="322" spans="1:281">
      <c r="A322">
        <v>306</v>
      </c>
      <c r="B322">
        <v>1659120329.1</v>
      </c>
      <c r="C322">
        <v>7971</v>
      </c>
      <c r="D322" t="s">
        <v>1038</v>
      </c>
      <c r="E322" t="s">
        <v>1039</v>
      </c>
      <c r="F322">
        <v>5</v>
      </c>
      <c r="G322" t="s">
        <v>1005</v>
      </c>
      <c r="H322" t="s">
        <v>416</v>
      </c>
      <c r="I322">
        <v>1659120321.618518</v>
      </c>
      <c r="J322">
        <f>(K322)/1000</f>
        <v>0</v>
      </c>
      <c r="K322">
        <f>IF(CZ322, AN322, AH322)</f>
        <v>0</v>
      </c>
      <c r="L322">
        <f>IF(CZ322, AI322, AG322)</f>
        <v>0</v>
      </c>
      <c r="M322">
        <f>DB322 - IF(AU322&gt;1, L322*CV322*100.0/(AW322*DP322), 0)</f>
        <v>0</v>
      </c>
      <c r="N322">
        <f>((T322-J322/2)*M322-L322)/(T322+J322/2)</f>
        <v>0</v>
      </c>
      <c r="O322">
        <f>N322*(DI322+DJ322)/1000.0</f>
        <v>0</v>
      </c>
      <c r="P322">
        <f>(DB322 - IF(AU322&gt;1, L322*CV322*100.0/(AW322*DP322), 0))*(DI322+DJ322)/1000.0</f>
        <v>0</v>
      </c>
      <c r="Q322">
        <f>2.0/((1/S322-1/R322)+SIGN(S322)*SQRT((1/S322-1/R322)*(1/S322-1/R322) + 4*CW322/((CW322+1)*(CW322+1))*(2*1/S322*1/R322-1/R322*1/R322)))</f>
        <v>0</v>
      </c>
      <c r="R322">
        <f>IF(LEFT(CX322,1)&lt;&gt;"0",IF(LEFT(CX322,1)="1",3.0,CY322),$D$5+$E$5*(DP322*DI322/($K$5*1000))+$F$5*(DP322*DI322/($K$5*1000))*MAX(MIN(CV322,$J$5),$I$5)*MAX(MIN(CV322,$J$5),$I$5)+$G$5*MAX(MIN(CV322,$J$5),$I$5)*(DP322*DI322/($K$5*1000))+$H$5*(DP322*DI322/($K$5*1000))*(DP322*DI322/($K$5*1000)))</f>
        <v>0</v>
      </c>
      <c r="S322">
        <f>J322*(1000-(1000*0.61365*exp(17.502*W322/(240.97+W322))/(DI322+DJ322)+DD322)/2)/(1000*0.61365*exp(17.502*W322/(240.97+W322))/(DI322+DJ322)-DD322)</f>
        <v>0</v>
      </c>
      <c r="T322">
        <f>1/((CW322+1)/(Q322/1.6)+1/(R322/1.37)) + CW322/((CW322+1)/(Q322/1.6) + CW322/(R322/1.37))</f>
        <v>0</v>
      </c>
      <c r="U322">
        <f>(CR322*CU322)</f>
        <v>0</v>
      </c>
      <c r="V322">
        <f>(DK322+(U322+2*0.95*5.67E-8*(((DK322+$B$7)+273)^4-(DK322+273)^4)-44100*J322)/(1.84*29.3*R322+8*0.95*5.67E-8*(DK322+273)^3))</f>
        <v>0</v>
      </c>
      <c r="W322">
        <f>($C$7*DL322+$D$7*DM322+$E$7*V322)</f>
        <v>0</v>
      </c>
      <c r="X322">
        <f>0.61365*exp(17.502*W322/(240.97+W322))</f>
        <v>0</v>
      </c>
      <c r="Y322">
        <f>(Z322/AA322*100)</f>
        <v>0</v>
      </c>
      <c r="Z322">
        <f>DD322*(DI322+DJ322)/1000</f>
        <v>0</v>
      </c>
      <c r="AA322">
        <f>0.61365*exp(17.502*DK322/(240.97+DK322))</f>
        <v>0</v>
      </c>
      <c r="AB322">
        <f>(X322-DD322*(DI322+DJ322)/1000)</f>
        <v>0</v>
      </c>
      <c r="AC322">
        <f>(-J322*44100)</f>
        <v>0</v>
      </c>
      <c r="AD322">
        <f>2*29.3*R322*0.92*(DK322-W322)</f>
        <v>0</v>
      </c>
      <c r="AE322">
        <f>2*0.95*5.67E-8*(((DK322+$B$7)+273)^4-(W322+273)^4)</f>
        <v>0</v>
      </c>
      <c r="AF322">
        <f>U322+AE322+AC322+AD322</f>
        <v>0</v>
      </c>
      <c r="AG322">
        <f>DH322*AU322*(DC322-DB322*(1000-AU322*DE322)/(1000-AU322*DD322))/(100*CV322)</f>
        <v>0</v>
      </c>
      <c r="AH322">
        <f>1000*DH322*AU322*(DD322-DE322)/(100*CV322*(1000-AU322*DD322))</f>
        <v>0</v>
      </c>
      <c r="AI322">
        <f>(AJ322 - AK322 - DI322*1E3/(8.314*(DK322+273.15)) * AM322/DH322 * AL322) * DH322/(100*CV322) * (1000 - DE322)/1000</f>
        <v>0</v>
      </c>
      <c r="AJ322">
        <v>168.0279568871485</v>
      </c>
      <c r="AK322">
        <v>174.6611636363636</v>
      </c>
      <c r="AL322">
        <v>-3.060395088918405</v>
      </c>
      <c r="AM322">
        <v>65.161743348926</v>
      </c>
      <c r="AN322">
        <f>(AP322 - AO322 + DI322*1E3/(8.314*(DK322+273.15)) * AR322/DH322 * AQ322) * DH322/(100*CV322) * 1000/(1000 - AP322)</f>
        <v>0</v>
      </c>
      <c r="AO322">
        <v>14.81290858554882</v>
      </c>
      <c r="AP322">
        <v>22.04639393939393</v>
      </c>
      <c r="AQ322">
        <v>-7.347757561542079E-05</v>
      </c>
      <c r="AR322">
        <v>87.77243361575582</v>
      </c>
      <c r="AS322">
        <v>4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MAX(0,($B$13+$C$13*DP322)/(1+$D$13*DP322)*DI322/(DK322+273)*$E$13)</f>
        <v>0</v>
      </c>
      <c r="AX322" t="s">
        <v>417</v>
      </c>
      <c r="AY322" t="s">
        <v>417</v>
      </c>
      <c r="AZ322">
        <v>0</v>
      </c>
      <c r="BA322">
        <v>0</v>
      </c>
      <c r="BB322">
        <f>1-AZ322/BA322</f>
        <v>0</v>
      </c>
      <c r="BC322">
        <v>0</v>
      </c>
      <c r="BD322" t="s">
        <v>417</v>
      </c>
      <c r="BE322" t="s">
        <v>417</v>
      </c>
      <c r="BF322">
        <v>0</v>
      </c>
      <c r="BG322">
        <v>0</v>
      </c>
      <c r="BH322">
        <f>1-BF322/BG322</f>
        <v>0</v>
      </c>
      <c r="BI322">
        <v>0.5</v>
      </c>
      <c r="BJ322">
        <f>CS322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417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f>$B$11*DQ322+$C$11*DR322+$F$11*EC322*(1-EF322)</f>
        <v>0</v>
      </c>
      <c r="CS322">
        <f>CR322*CT322</f>
        <v>0</v>
      </c>
      <c r="CT322">
        <f>($B$11*$D$9+$C$11*$D$9+$F$11*((EP322+EH322)/MAX(EP322+EH322+EQ322, 0.1)*$I$9+EQ322/MAX(EP322+EH322+EQ322, 0.1)*$J$9))/($B$11+$C$11+$F$11)</f>
        <v>0</v>
      </c>
      <c r="CU322">
        <f>($B$11*$K$9+$C$11*$K$9+$F$11*((EP322+EH322)/MAX(EP322+EH322+EQ322, 0.1)*$P$9+EQ322/MAX(EP322+EH322+EQ322, 0.1)*$Q$9))/($B$11+$C$11+$F$11)</f>
        <v>0</v>
      </c>
      <c r="CV322">
        <v>6</v>
      </c>
      <c r="CW322">
        <v>0.5</v>
      </c>
      <c r="CX322" t="s">
        <v>418</v>
      </c>
      <c r="CY322">
        <v>2</v>
      </c>
      <c r="CZ322" t="b">
        <v>1</v>
      </c>
      <c r="DA322">
        <v>1659120321.618518</v>
      </c>
      <c r="DB322">
        <v>192.0074074074074</v>
      </c>
      <c r="DC322">
        <v>180.8133333333333</v>
      </c>
      <c r="DD322">
        <v>22.05435555555555</v>
      </c>
      <c r="DE322">
        <v>14.83295555555556</v>
      </c>
      <c r="DF322">
        <v>194.0644814814815</v>
      </c>
      <c r="DG322">
        <v>22.14596666666667</v>
      </c>
      <c r="DH322">
        <v>500.0640740740741</v>
      </c>
      <c r="DI322">
        <v>90.65546666666668</v>
      </c>
      <c r="DJ322">
        <v>0.1000152703703704</v>
      </c>
      <c r="DK322">
        <v>27.06094814814815</v>
      </c>
      <c r="DL322">
        <v>26.55957777777778</v>
      </c>
      <c r="DM322">
        <v>999.9000000000001</v>
      </c>
      <c r="DN322">
        <v>0</v>
      </c>
      <c r="DO322">
        <v>0</v>
      </c>
      <c r="DP322">
        <v>10007.80074074074</v>
      </c>
      <c r="DQ322">
        <v>0</v>
      </c>
      <c r="DR322">
        <v>8.318720000000003</v>
      </c>
      <c r="DS322">
        <v>11.19398888888889</v>
      </c>
      <c r="DT322">
        <v>196.3374444444445</v>
      </c>
      <c r="DU322">
        <v>183.536</v>
      </c>
      <c r="DV322">
        <v>7.221404814814815</v>
      </c>
      <c r="DW322">
        <v>180.8133333333333</v>
      </c>
      <c r="DX322">
        <v>14.83295555555556</v>
      </c>
      <c r="DY322">
        <v>1.999347407407408</v>
      </c>
      <c r="DZ322">
        <v>1.344688148148148</v>
      </c>
      <c r="EA322">
        <v>17.43917407407407</v>
      </c>
      <c r="EB322">
        <v>11.30784814814815</v>
      </c>
      <c r="EC322">
        <v>1999.994814814815</v>
      </c>
      <c r="ED322">
        <v>0.9799986666666667</v>
      </c>
      <c r="EE322">
        <v>0.02000113333333334</v>
      </c>
      <c r="EF322">
        <v>0</v>
      </c>
      <c r="EG322">
        <v>758.9124074074075</v>
      </c>
      <c r="EH322">
        <v>5.00097</v>
      </c>
      <c r="EI322">
        <v>15092.7</v>
      </c>
      <c r="EJ322">
        <v>16707.52592592593</v>
      </c>
      <c r="EK322">
        <v>37.70333333333333</v>
      </c>
      <c r="EL322">
        <v>38.21266666666666</v>
      </c>
      <c r="EM322">
        <v>37.625</v>
      </c>
      <c r="EN322">
        <v>37.96733333333333</v>
      </c>
      <c r="EO322">
        <v>38.41174074074074</v>
      </c>
      <c r="EP322">
        <v>1955.094814814815</v>
      </c>
      <c r="EQ322">
        <v>39.9</v>
      </c>
      <c r="ER322">
        <v>0</v>
      </c>
      <c r="ES322">
        <v>1659120329</v>
      </c>
      <c r="ET322">
        <v>0</v>
      </c>
      <c r="EU322">
        <v>758.92048</v>
      </c>
      <c r="EV322">
        <v>8.814538434407057</v>
      </c>
      <c r="EW322">
        <v>164.3230766560828</v>
      </c>
      <c r="EX322">
        <v>15092.944</v>
      </c>
      <c r="EY322">
        <v>15</v>
      </c>
      <c r="EZ322">
        <v>0</v>
      </c>
      <c r="FA322" t="s">
        <v>419</v>
      </c>
      <c r="FB322">
        <v>1658962562</v>
      </c>
      <c r="FC322">
        <v>1658962559</v>
      </c>
      <c r="FD322">
        <v>0</v>
      </c>
      <c r="FE322">
        <v>0.025</v>
      </c>
      <c r="FF322">
        <v>-0.013</v>
      </c>
      <c r="FG322">
        <v>-1.97</v>
      </c>
      <c r="FH322">
        <v>-0.111</v>
      </c>
      <c r="FI322">
        <v>420</v>
      </c>
      <c r="FJ322">
        <v>18</v>
      </c>
      <c r="FK322">
        <v>0.6899999999999999</v>
      </c>
      <c r="FL322">
        <v>0.5</v>
      </c>
      <c r="FM322">
        <v>10.602624</v>
      </c>
      <c r="FN322">
        <v>10.17018866791742</v>
      </c>
      <c r="FO322">
        <v>0.9887349338518389</v>
      </c>
      <c r="FP322">
        <v>0</v>
      </c>
      <c r="FQ322">
        <v>758.5903529411765</v>
      </c>
      <c r="FR322">
        <v>6.520305565476893</v>
      </c>
      <c r="FS322">
        <v>0.6914445612736241</v>
      </c>
      <c r="FT322">
        <v>0</v>
      </c>
      <c r="FU322">
        <v>7.2123895</v>
      </c>
      <c r="FV322">
        <v>0.1856721951219371</v>
      </c>
      <c r="FW322">
        <v>0.01981442819639267</v>
      </c>
      <c r="FX322">
        <v>0</v>
      </c>
      <c r="FY322">
        <v>0</v>
      </c>
      <c r="FZ322">
        <v>3</v>
      </c>
      <c r="GA322" t="s">
        <v>462</v>
      </c>
      <c r="GB322">
        <v>2.98287</v>
      </c>
      <c r="GC322">
        <v>2.71566</v>
      </c>
      <c r="GD322">
        <v>0.0445451</v>
      </c>
      <c r="GE322">
        <v>0.0406752</v>
      </c>
      <c r="GF322">
        <v>0.101516</v>
      </c>
      <c r="GG322">
        <v>0.0750701</v>
      </c>
      <c r="GH322">
        <v>30230.2</v>
      </c>
      <c r="GI322">
        <v>30500.1</v>
      </c>
      <c r="GJ322">
        <v>29406.9</v>
      </c>
      <c r="GK322">
        <v>29403.9</v>
      </c>
      <c r="GL322">
        <v>34992.2</v>
      </c>
      <c r="GM322">
        <v>36161.7</v>
      </c>
      <c r="GN322">
        <v>41412.8</v>
      </c>
      <c r="GO322">
        <v>41900.3</v>
      </c>
      <c r="GP322">
        <v>1.93417</v>
      </c>
      <c r="GQ322">
        <v>1.8827</v>
      </c>
      <c r="GR322">
        <v>0.0779405</v>
      </c>
      <c r="GS322">
        <v>0</v>
      </c>
      <c r="GT322">
        <v>25.2735</v>
      </c>
      <c r="GU322">
        <v>999.9</v>
      </c>
      <c r="GV322">
        <v>38.7</v>
      </c>
      <c r="GW322">
        <v>32.8</v>
      </c>
      <c r="GX322">
        <v>21.3267</v>
      </c>
      <c r="GY322">
        <v>63.6914</v>
      </c>
      <c r="GZ322">
        <v>34.5873</v>
      </c>
      <c r="HA322">
        <v>1</v>
      </c>
      <c r="HB322">
        <v>-0.0507038</v>
      </c>
      <c r="HC322">
        <v>0.327587</v>
      </c>
      <c r="HD322">
        <v>20.3307</v>
      </c>
      <c r="HE322">
        <v>5.21684</v>
      </c>
      <c r="HF322">
        <v>12.0099</v>
      </c>
      <c r="HG322">
        <v>4.98925</v>
      </c>
      <c r="HH322">
        <v>3.28845</v>
      </c>
      <c r="HI322">
        <v>9999</v>
      </c>
      <c r="HJ322">
        <v>9999</v>
      </c>
      <c r="HK322">
        <v>9999</v>
      </c>
      <c r="HL322">
        <v>174.5</v>
      </c>
      <c r="HM322">
        <v>1.86785</v>
      </c>
      <c r="HN322">
        <v>1.86691</v>
      </c>
      <c r="HO322">
        <v>1.8663</v>
      </c>
      <c r="HP322">
        <v>1.86623</v>
      </c>
      <c r="HQ322">
        <v>1.8681</v>
      </c>
      <c r="HR322">
        <v>1.87052</v>
      </c>
      <c r="HS322">
        <v>1.8692</v>
      </c>
      <c r="HT322">
        <v>1.87059</v>
      </c>
      <c r="HU322">
        <v>0</v>
      </c>
      <c r="HV322">
        <v>0</v>
      </c>
      <c r="HW322">
        <v>0</v>
      </c>
      <c r="HX322">
        <v>0</v>
      </c>
      <c r="HY322" t="s">
        <v>421</v>
      </c>
      <c r="HZ322" t="s">
        <v>422</v>
      </c>
      <c r="IA322" t="s">
        <v>423</v>
      </c>
      <c r="IB322" t="s">
        <v>423</v>
      </c>
      <c r="IC322" t="s">
        <v>423</v>
      </c>
      <c r="ID322" t="s">
        <v>423</v>
      </c>
      <c r="IE322">
        <v>0</v>
      </c>
      <c r="IF322">
        <v>100</v>
      </c>
      <c r="IG322">
        <v>100</v>
      </c>
      <c r="IH322">
        <v>-2.003</v>
      </c>
      <c r="II322">
        <v>-0.0917</v>
      </c>
      <c r="IJ322">
        <v>-1.577111384215205</v>
      </c>
      <c r="IK322">
        <v>-0.002609718516926934</v>
      </c>
      <c r="IL322">
        <v>7.477057286243006E-07</v>
      </c>
      <c r="IM322">
        <v>-2.446628426827821E-10</v>
      </c>
      <c r="IN322">
        <v>-0.2036813970316619</v>
      </c>
      <c r="IO322">
        <v>-0.007460779758470672</v>
      </c>
      <c r="IP322">
        <v>0.0009378809001863145</v>
      </c>
      <c r="IQ322">
        <v>-1.681860573090938E-05</v>
      </c>
      <c r="IR322">
        <v>18</v>
      </c>
      <c r="IS322">
        <v>2242</v>
      </c>
      <c r="IT322">
        <v>1</v>
      </c>
      <c r="IU322">
        <v>24</v>
      </c>
      <c r="IV322">
        <v>2629.5</v>
      </c>
      <c r="IW322">
        <v>2629.5</v>
      </c>
      <c r="IX322">
        <v>0.462646</v>
      </c>
      <c r="IY322">
        <v>2.27173</v>
      </c>
      <c r="IZ322">
        <v>1.39648</v>
      </c>
      <c r="JA322">
        <v>2.33398</v>
      </c>
      <c r="JB322">
        <v>1.49536</v>
      </c>
      <c r="JC322">
        <v>2.35474</v>
      </c>
      <c r="JD322">
        <v>38.7964</v>
      </c>
      <c r="JE322">
        <v>23.9737</v>
      </c>
      <c r="JF322">
        <v>18</v>
      </c>
      <c r="JG322">
        <v>505.669</v>
      </c>
      <c r="JH322">
        <v>429.578</v>
      </c>
      <c r="JI322">
        <v>24.9997</v>
      </c>
      <c r="JJ322">
        <v>26.6963</v>
      </c>
      <c r="JK322">
        <v>29.9998</v>
      </c>
      <c r="JL322">
        <v>26.6966</v>
      </c>
      <c r="JM322">
        <v>26.6412</v>
      </c>
      <c r="JN322">
        <v>9.25023</v>
      </c>
      <c r="JO322">
        <v>27.4944</v>
      </c>
      <c r="JP322">
        <v>21.7766</v>
      </c>
      <c r="JQ322">
        <v>25</v>
      </c>
      <c r="JR322">
        <v>132.467</v>
      </c>
      <c r="JS322">
        <v>14.8857</v>
      </c>
      <c r="JT322">
        <v>100.549</v>
      </c>
      <c r="JU322">
        <v>100.631</v>
      </c>
    </row>
    <row r="323" spans="1:281">
      <c r="A323">
        <v>307</v>
      </c>
      <c r="B323">
        <v>1659120333.6</v>
      </c>
      <c r="C323">
        <v>7975.5</v>
      </c>
      <c r="D323" t="s">
        <v>1040</v>
      </c>
      <c r="E323" t="s">
        <v>1041</v>
      </c>
      <c r="F323">
        <v>5</v>
      </c>
      <c r="G323" t="s">
        <v>1005</v>
      </c>
      <c r="H323" t="s">
        <v>416</v>
      </c>
      <c r="I323">
        <v>1659120326.062963</v>
      </c>
      <c r="J323">
        <f>(K323)/1000</f>
        <v>0</v>
      </c>
      <c r="K323">
        <f>IF(CZ323, AN323, AH323)</f>
        <v>0</v>
      </c>
      <c r="L323">
        <f>IF(CZ323, AI323, AG323)</f>
        <v>0</v>
      </c>
      <c r="M323">
        <f>DB323 - IF(AU323&gt;1, L323*CV323*100.0/(AW323*DP323), 0)</f>
        <v>0</v>
      </c>
      <c r="N323">
        <f>((T323-J323/2)*M323-L323)/(T323+J323/2)</f>
        <v>0</v>
      </c>
      <c r="O323">
        <f>N323*(DI323+DJ323)/1000.0</f>
        <v>0</v>
      </c>
      <c r="P323">
        <f>(DB323 - IF(AU323&gt;1, L323*CV323*100.0/(AW323*DP323), 0))*(DI323+DJ323)/1000.0</f>
        <v>0</v>
      </c>
      <c r="Q323">
        <f>2.0/((1/S323-1/R323)+SIGN(S323)*SQRT((1/S323-1/R323)*(1/S323-1/R323) + 4*CW323/((CW323+1)*(CW323+1))*(2*1/S323*1/R323-1/R323*1/R323)))</f>
        <v>0</v>
      </c>
      <c r="R323">
        <f>IF(LEFT(CX323,1)&lt;&gt;"0",IF(LEFT(CX323,1)="1",3.0,CY323),$D$5+$E$5*(DP323*DI323/($K$5*1000))+$F$5*(DP323*DI323/($K$5*1000))*MAX(MIN(CV323,$J$5),$I$5)*MAX(MIN(CV323,$J$5),$I$5)+$G$5*MAX(MIN(CV323,$J$5),$I$5)*(DP323*DI323/($K$5*1000))+$H$5*(DP323*DI323/($K$5*1000))*(DP323*DI323/($K$5*1000)))</f>
        <v>0</v>
      </c>
      <c r="S323">
        <f>J323*(1000-(1000*0.61365*exp(17.502*W323/(240.97+W323))/(DI323+DJ323)+DD323)/2)/(1000*0.61365*exp(17.502*W323/(240.97+W323))/(DI323+DJ323)-DD323)</f>
        <v>0</v>
      </c>
      <c r="T323">
        <f>1/((CW323+1)/(Q323/1.6)+1/(R323/1.37)) + CW323/((CW323+1)/(Q323/1.6) + CW323/(R323/1.37))</f>
        <v>0</v>
      </c>
      <c r="U323">
        <f>(CR323*CU323)</f>
        <v>0</v>
      </c>
      <c r="V323">
        <f>(DK323+(U323+2*0.95*5.67E-8*(((DK323+$B$7)+273)^4-(DK323+273)^4)-44100*J323)/(1.84*29.3*R323+8*0.95*5.67E-8*(DK323+273)^3))</f>
        <v>0</v>
      </c>
      <c r="W323">
        <f>($C$7*DL323+$D$7*DM323+$E$7*V323)</f>
        <v>0</v>
      </c>
      <c r="X323">
        <f>0.61365*exp(17.502*W323/(240.97+W323))</f>
        <v>0</v>
      </c>
      <c r="Y323">
        <f>(Z323/AA323*100)</f>
        <v>0</v>
      </c>
      <c r="Z323">
        <f>DD323*(DI323+DJ323)/1000</f>
        <v>0</v>
      </c>
      <c r="AA323">
        <f>0.61365*exp(17.502*DK323/(240.97+DK323))</f>
        <v>0</v>
      </c>
      <c r="AB323">
        <f>(X323-DD323*(DI323+DJ323)/1000)</f>
        <v>0</v>
      </c>
      <c r="AC323">
        <f>(-J323*44100)</f>
        <v>0</v>
      </c>
      <c r="AD323">
        <f>2*29.3*R323*0.92*(DK323-W323)</f>
        <v>0</v>
      </c>
      <c r="AE323">
        <f>2*0.95*5.67E-8*(((DK323+$B$7)+273)^4-(W323+273)^4)</f>
        <v>0</v>
      </c>
      <c r="AF323">
        <f>U323+AE323+AC323+AD323</f>
        <v>0</v>
      </c>
      <c r="AG323">
        <f>DH323*AU323*(DC323-DB323*(1000-AU323*DE323)/(1000-AU323*DD323))/(100*CV323)</f>
        <v>0</v>
      </c>
      <c r="AH323">
        <f>1000*DH323*AU323*(DD323-DE323)/(100*CV323*(1000-AU323*DD323))</f>
        <v>0</v>
      </c>
      <c r="AI323">
        <f>(AJ323 - AK323 - DI323*1E3/(8.314*(DK323+273.15)) * AM323/DH323 * AL323) * DH323/(100*CV323) * (1000 - DE323)/1000</f>
        <v>0</v>
      </c>
      <c r="AJ323">
        <v>153.2306224906677</v>
      </c>
      <c r="AK323">
        <v>160.821612121212</v>
      </c>
      <c r="AL323">
        <v>-3.072947765855119</v>
      </c>
      <c r="AM323">
        <v>65.161743348926</v>
      </c>
      <c r="AN323">
        <f>(AP323 - AO323 + DI323*1E3/(8.314*(DK323+273.15)) * AR323/DH323 * AQ323) * DH323/(100*CV323) * 1000/(1000 - AP323)</f>
        <v>0</v>
      </c>
      <c r="AO323">
        <v>14.8332752503296</v>
      </c>
      <c r="AP323">
        <v>22.04819272727272</v>
      </c>
      <c r="AQ323">
        <v>-1.550115882889326E-05</v>
      </c>
      <c r="AR323">
        <v>87.77243361575582</v>
      </c>
      <c r="AS323">
        <v>4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MAX(0,($B$13+$C$13*DP323)/(1+$D$13*DP323)*DI323/(DK323+273)*$E$13)</f>
        <v>0</v>
      </c>
      <c r="AX323" t="s">
        <v>417</v>
      </c>
      <c r="AY323" t="s">
        <v>417</v>
      </c>
      <c r="AZ323">
        <v>0</v>
      </c>
      <c r="BA323">
        <v>0</v>
      </c>
      <c r="BB323">
        <f>1-AZ323/BA323</f>
        <v>0</v>
      </c>
      <c r="BC323">
        <v>0</v>
      </c>
      <c r="BD323" t="s">
        <v>417</v>
      </c>
      <c r="BE323" t="s">
        <v>417</v>
      </c>
      <c r="BF323">
        <v>0</v>
      </c>
      <c r="BG323">
        <v>0</v>
      </c>
      <c r="BH323">
        <f>1-BF323/BG323</f>
        <v>0</v>
      </c>
      <c r="BI323">
        <v>0.5</v>
      </c>
      <c r="BJ323">
        <f>CS323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417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f>$B$11*DQ323+$C$11*DR323+$F$11*EC323*(1-EF323)</f>
        <v>0</v>
      </c>
      <c r="CS323">
        <f>CR323*CT323</f>
        <v>0</v>
      </c>
      <c r="CT323">
        <f>($B$11*$D$9+$C$11*$D$9+$F$11*((EP323+EH323)/MAX(EP323+EH323+EQ323, 0.1)*$I$9+EQ323/MAX(EP323+EH323+EQ323, 0.1)*$J$9))/($B$11+$C$11+$F$11)</f>
        <v>0</v>
      </c>
      <c r="CU323">
        <f>($B$11*$K$9+$C$11*$K$9+$F$11*((EP323+EH323)/MAX(EP323+EH323+EQ323, 0.1)*$P$9+EQ323/MAX(EP323+EH323+EQ323, 0.1)*$Q$9))/($B$11+$C$11+$F$11)</f>
        <v>0</v>
      </c>
      <c r="CV323">
        <v>6</v>
      </c>
      <c r="CW323">
        <v>0.5</v>
      </c>
      <c r="CX323" t="s">
        <v>418</v>
      </c>
      <c r="CY323">
        <v>2</v>
      </c>
      <c r="CZ323" t="b">
        <v>1</v>
      </c>
      <c r="DA323">
        <v>1659120326.062963</v>
      </c>
      <c r="DB323">
        <v>178.4687037037037</v>
      </c>
      <c r="DC323">
        <v>166.4938148148148</v>
      </c>
      <c r="DD323">
        <v>22.05144074074074</v>
      </c>
      <c r="DE323">
        <v>14.82650740740741</v>
      </c>
      <c r="DF323">
        <v>180.4939259259259</v>
      </c>
      <c r="DG323">
        <v>22.14308518518519</v>
      </c>
      <c r="DH323">
        <v>500.0544444444444</v>
      </c>
      <c r="DI323">
        <v>90.65605925925927</v>
      </c>
      <c r="DJ323">
        <v>0.1000417407407408</v>
      </c>
      <c r="DK323">
        <v>27.05702592592592</v>
      </c>
      <c r="DL323">
        <v>26.55275185185185</v>
      </c>
      <c r="DM323">
        <v>999.9000000000001</v>
      </c>
      <c r="DN323">
        <v>0</v>
      </c>
      <c r="DO323">
        <v>0</v>
      </c>
      <c r="DP323">
        <v>10001.80148148148</v>
      </c>
      <c r="DQ323">
        <v>0</v>
      </c>
      <c r="DR323">
        <v>8.318720000000003</v>
      </c>
      <c r="DS323">
        <v>11.97497407407407</v>
      </c>
      <c r="DT323">
        <v>182.493037037037</v>
      </c>
      <c r="DU323">
        <v>168.9993703703704</v>
      </c>
      <c r="DV323">
        <v>7.224944074074074</v>
      </c>
      <c r="DW323">
        <v>166.4938148148148</v>
      </c>
      <c r="DX323">
        <v>14.82650740740741</v>
      </c>
      <c r="DY323">
        <v>1.999096296296297</v>
      </c>
      <c r="DZ323">
        <v>1.344112592592593</v>
      </c>
      <c r="EA323">
        <v>17.43718148148148</v>
      </c>
      <c r="EB323">
        <v>11.30138518518518</v>
      </c>
      <c r="EC323">
        <v>2000</v>
      </c>
      <c r="ED323">
        <v>0.9799985555555556</v>
      </c>
      <c r="EE323">
        <v>0.02000124444444445</v>
      </c>
      <c r="EF323">
        <v>0</v>
      </c>
      <c r="EG323">
        <v>759.704074074074</v>
      </c>
      <c r="EH323">
        <v>5.00097</v>
      </c>
      <c r="EI323">
        <v>15106.70740740741</v>
      </c>
      <c r="EJ323">
        <v>16707.57407407407</v>
      </c>
      <c r="EK323">
        <v>37.708</v>
      </c>
      <c r="EL323">
        <v>38.20333333333333</v>
      </c>
      <c r="EM323">
        <v>37.625</v>
      </c>
      <c r="EN323">
        <v>37.958</v>
      </c>
      <c r="EO323">
        <v>38.39796296296296</v>
      </c>
      <c r="EP323">
        <v>1955.09962962963</v>
      </c>
      <c r="EQ323">
        <v>39.90037037037037</v>
      </c>
      <c r="ER323">
        <v>0</v>
      </c>
      <c r="ES323">
        <v>1659120333.8</v>
      </c>
      <c r="ET323">
        <v>0</v>
      </c>
      <c r="EU323">
        <v>759.7496399999999</v>
      </c>
      <c r="EV323">
        <v>11.44238462997905</v>
      </c>
      <c r="EW323">
        <v>216.7615387719718</v>
      </c>
      <c r="EX323">
        <v>15108.236</v>
      </c>
      <c r="EY323">
        <v>15</v>
      </c>
      <c r="EZ323">
        <v>0</v>
      </c>
      <c r="FA323" t="s">
        <v>419</v>
      </c>
      <c r="FB323">
        <v>1658962562</v>
      </c>
      <c r="FC323">
        <v>1658962559</v>
      </c>
      <c r="FD323">
        <v>0</v>
      </c>
      <c r="FE323">
        <v>0.025</v>
      </c>
      <c r="FF323">
        <v>-0.013</v>
      </c>
      <c r="FG323">
        <v>-1.97</v>
      </c>
      <c r="FH323">
        <v>-0.111</v>
      </c>
      <c r="FI323">
        <v>420</v>
      </c>
      <c r="FJ323">
        <v>18</v>
      </c>
      <c r="FK323">
        <v>0.6899999999999999</v>
      </c>
      <c r="FL323">
        <v>0.5</v>
      </c>
      <c r="FM323">
        <v>11.33525025</v>
      </c>
      <c r="FN323">
        <v>9.996417298311437</v>
      </c>
      <c r="FO323">
        <v>0.971011983464899</v>
      </c>
      <c r="FP323">
        <v>0</v>
      </c>
      <c r="FQ323">
        <v>759.1458823529412</v>
      </c>
      <c r="FR323">
        <v>9.394102367415735</v>
      </c>
      <c r="FS323">
        <v>0.9575996573757924</v>
      </c>
      <c r="FT323">
        <v>0</v>
      </c>
      <c r="FU323">
        <v>7.216794500000001</v>
      </c>
      <c r="FV323">
        <v>0.1070667917448342</v>
      </c>
      <c r="FW323">
        <v>0.01748085380494901</v>
      </c>
      <c r="FX323">
        <v>0</v>
      </c>
      <c r="FY323">
        <v>0</v>
      </c>
      <c r="FZ323">
        <v>3</v>
      </c>
      <c r="GA323" t="s">
        <v>462</v>
      </c>
      <c r="GB323">
        <v>2.983</v>
      </c>
      <c r="GC323">
        <v>2.71572</v>
      </c>
      <c r="GD323">
        <v>0.0412873</v>
      </c>
      <c r="GE323">
        <v>0.0371197</v>
      </c>
      <c r="GF323">
        <v>0.101527</v>
      </c>
      <c r="GG323">
        <v>0.0751371</v>
      </c>
      <c r="GH323">
        <v>30333.4</v>
      </c>
      <c r="GI323">
        <v>30613.1</v>
      </c>
      <c r="GJ323">
        <v>29407.1</v>
      </c>
      <c r="GK323">
        <v>29403.8</v>
      </c>
      <c r="GL323">
        <v>34991.9</v>
      </c>
      <c r="GM323">
        <v>36159</v>
      </c>
      <c r="GN323">
        <v>41413.1</v>
      </c>
      <c r="GO323">
        <v>41900.3</v>
      </c>
      <c r="GP323">
        <v>1.93428</v>
      </c>
      <c r="GQ323">
        <v>1.88245</v>
      </c>
      <c r="GR323">
        <v>0.0777207</v>
      </c>
      <c r="GS323">
        <v>0</v>
      </c>
      <c r="GT323">
        <v>25.2698</v>
      </c>
      <c r="GU323">
        <v>999.9</v>
      </c>
      <c r="GV323">
        <v>38.6</v>
      </c>
      <c r="GW323">
        <v>32.8</v>
      </c>
      <c r="GX323">
        <v>21.2706</v>
      </c>
      <c r="GY323">
        <v>63.4414</v>
      </c>
      <c r="GZ323">
        <v>34.2188</v>
      </c>
      <c r="HA323">
        <v>1</v>
      </c>
      <c r="HB323">
        <v>-0.0512017</v>
      </c>
      <c r="HC323">
        <v>0.326089</v>
      </c>
      <c r="HD323">
        <v>20.3307</v>
      </c>
      <c r="HE323">
        <v>5.21774</v>
      </c>
      <c r="HF323">
        <v>12.0099</v>
      </c>
      <c r="HG323">
        <v>4.98945</v>
      </c>
      <c r="HH323">
        <v>3.28865</v>
      </c>
      <c r="HI323">
        <v>9999</v>
      </c>
      <c r="HJ323">
        <v>9999</v>
      </c>
      <c r="HK323">
        <v>9999</v>
      </c>
      <c r="HL323">
        <v>174.5</v>
      </c>
      <c r="HM323">
        <v>1.86784</v>
      </c>
      <c r="HN323">
        <v>1.86691</v>
      </c>
      <c r="HO323">
        <v>1.8663</v>
      </c>
      <c r="HP323">
        <v>1.86623</v>
      </c>
      <c r="HQ323">
        <v>1.86809</v>
      </c>
      <c r="HR323">
        <v>1.87051</v>
      </c>
      <c r="HS323">
        <v>1.86919</v>
      </c>
      <c r="HT323">
        <v>1.87059</v>
      </c>
      <c r="HU323">
        <v>0</v>
      </c>
      <c r="HV323">
        <v>0</v>
      </c>
      <c r="HW323">
        <v>0</v>
      </c>
      <c r="HX323">
        <v>0</v>
      </c>
      <c r="HY323" t="s">
        <v>421</v>
      </c>
      <c r="HZ323" t="s">
        <v>422</v>
      </c>
      <c r="IA323" t="s">
        <v>423</v>
      </c>
      <c r="IB323" t="s">
        <v>423</v>
      </c>
      <c r="IC323" t="s">
        <v>423</v>
      </c>
      <c r="ID323" t="s">
        <v>423</v>
      </c>
      <c r="IE323">
        <v>0</v>
      </c>
      <c r="IF323">
        <v>100</v>
      </c>
      <c r="IG323">
        <v>100</v>
      </c>
      <c r="IH323">
        <v>-1.971</v>
      </c>
      <c r="II323">
        <v>-0.0917</v>
      </c>
      <c r="IJ323">
        <v>-1.577111384215205</v>
      </c>
      <c r="IK323">
        <v>-0.002609718516926934</v>
      </c>
      <c r="IL323">
        <v>7.477057286243006E-07</v>
      </c>
      <c r="IM323">
        <v>-2.446628426827821E-10</v>
      </c>
      <c r="IN323">
        <v>-0.2036813970316619</v>
      </c>
      <c r="IO323">
        <v>-0.007460779758470672</v>
      </c>
      <c r="IP323">
        <v>0.0009378809001863145</v>
      </c>
      <c r="IQ323">
        <v>-1.681860573090938E-05</v>
      </c>
      <c r="IR323">
        <v>18</v>
      </c>
      <c r="IS323">
        <v>2242</v>
      </c>
      <c r="IT323">
        <v>1</v>
      </c>
      <c r="IU323">
        <v>24</v>
      </c>
      <c r="IV323">
        <v>2629.5</v>
      </c>
      <c r="IW323">
        <v>2629.6</v>
      </c>
      <c r="IX323">
        <v>0.429688</v>
      </c>
      <c r="IY323">
        <v>2.27417</v>
      </c>
      <c r="IZ323">
        <v>1.39771</v>
      </c>
      <c r="JA323">
        <v>2.33398</v>
      </c>
      <c r="JB323">
        <v>1.49536</v>
      </c>
      <c r="JC323">
        <v>2.34009</v>
      </c>
      <c r="JD323">
        <v>38.7964</v>
      </c>
      <c r="JE323">
        <v>23.9737</v>
      </c>
      <c r="JF323">
        <v>18</v>
      </c>
      <c r="JG323">
        <v>505.711</v>
      </c>
      <c r="JH323">
        <v>429.415</v>
      </c>
      <c r="JI323">
        <v>24.9996</v>
      </c>
      <c r="JJ323">
        <v>26.6937</v>
      </c>
      <c r="JK323">
        <v>29.9999</v>
      </c>
      <c r="JL323">
        <v>26.6941</v>
      </c>
      <c r="JM323">
        <v>26.6392</v>
      </c>
      <c r="JN323">
        <v>8.604649999999999</v>
      </c>
      <c r="JO323">
        <v>27.4944</v>
      </c>
      <c r="JP323">
        <v>21.3966</v>
      </c>
      <c r="JQ323">
        <v>25</v>
      </c>
      <c r="JR323">
        <v>119.11</v>
      </c>
      <c r="JS323">
        <v>14.8743</v>
      </c>
      <c r="JT323">
        <v>100.55</v>
      </c>
      <c r="JU323">
        <v>100.631</v>
      </c>
    </row>
    <row r="324" spans="1:281">
      <c r="A324">
        <v>308</v>
      </c>
      <c r="B324">
        <v>1659120338.6</v>
      </c>
      <c r="C324">
        <v>7980.5</v>
      </c>
      <c r="D324" t="s">
        <v>1042</v>
      </c>
      <c r="E324" t="s">
        <v>1043</v>
      </c>
      <c r="F324">
        <v>5</v>
      </c>
      <c r="G324" t="s">
        <v>1005</v>
      </c>
      <c r="H324" t="s">
        <v>416</v>
      </c>
      <c r="I324">
        <v>1659120330.778571</v>
      </c>
      <c r="J324">
        <f>(K324)/1000</f>
        <v>0</v>
      </c>
      <c r="K324">
        <f>IF(CZ324, AN324, AH324)</f>
        <v>0</v>
      </c>
      <c r="L324">
        <f>IF(CZ324, AI324, AG324)</f>
        <v>0</v>
      </c>
      <c r="M324">
        <f>DB324 - IF(AU324&gt;1, L324*CV324*100.0/(AW324*DP324), 0)</f>
        <v>0</v>
      </c>
      <c r="N324">
        <f>((T324-J324/2)*M324-L324)/(T324+J324/2)</f>
        <v>0</v>
      </c>
      <c r="O324">
        <f>N324*(DI324+DJ324)/1000.0</f>
        <v>0</v>
      </c>
      <c r="P324">
        <f>(DB324 - IF(AU324&gt;1, L324*CV324*100.0/(AW324*DP324), 0))*(DI324+DJ324)/1000.0</f>
        <v>0</v>
      </c>
      <c r="Q324">
        <f>2.0/((1/S324-1/R324)+SIGN(S324)*SQRT((1/S324-1/R324)*(1/S324-1/R324) + 4*CW324/((CW324+1)*(CW324+1))*(2*1/S324*1/R324-1/R324*1/R324)))</f>
        <v>0</v>
      </c>
      <c r="R324">
        <f>IF(LEFT(CX324,1)&lt;&gt;"0",IF(LEFT(CX324,1)="1",3.0,CY324),$D$5+$E$5*(DP324*DI324/($K$5*1000))+$F$5*(DP324*DI324/($K$5*1000))*MAX(MIN(CV324,$J$5),$I$5)*MAX(MIN(CV324,$J$5),$I$5)+$G$5*MAX(MIN(CV324,$J$5),$I$5)*(DP324*DI324/($K$5*1000))+$H$5*(DP324*DI324/($K$5*1000))*(DP324*DI324/($K$5*1000)))</f>
        <v>0</v>
      </c>
      <c r="S324">
        <f>J324*(1000-(1000*0.61365*exp(17.502*W324/(240.97+W324))/(DI324+DJ324)+DD324)/2)/(1000*0.61365*exp(17.502*W324/(240.97+W324))/(DI324+DJ324)-DD324)</f>
        <v>0</v>
      </c>
      <c r="T324">
        <f>1/((CW324+1)/(Q324/1.6)+1/(R324/1.37)) + CW324/((CW324+1)/(Q324/1.6) + CW324/(R324/1.37))</f>
        <v>0</v>
      </c>
      <c r="U324">
        <f>(CR324*CU324)</f>
        <v>0</v>
      </c>
      <c r="V324">
        <f>(DK324+(U324+2*0.95*5.67E-8*(((DK324+$B$7)+273)^4-(DK324+273)^4)-44100*J324)/(1.84*29.3*R324+8*0.95*5.67E-8*(DK324+273)^3))</f>
        <v>0</v>
      </c>
      <c r="W324">
        <f>($C$7*DL324+$D$7*DM324+$E$7*V324)</f>
        <v>0</v>
      </c>
      <c r="X324">
        <f>0.61365*exp(17.502*W324/(240.97+W324))</f>
        <v>0</v>
      </c>
      <c r="Y324">
        <f>(Z324/AA324*100)</f>
        <v>0</v>
      </c>
      <c r="Z324">
        <f>DD324*(DI324+DJ324)/1000</f>
        <v>0</v>
      </c>
      <c r="AA324">
        <f>0.61365*exp(17.502*DK324/(240.97+DK324))</f>
        <v>0</v>
      </c>
      <c r="AB324">
        <f>(X324-DD324*(DI324+DJ324)/1000)</f>
        <v>0</v>
      </c>
      <c r="AC324">
        <f>(-J324*44100)</f>
        <v>0</v>
      </c>
      <c r="AD324">
        <f>2*29.3*R324*0.92*(DK324-W324)</f>
        <v>0</v>
      </c>
      <c r="AE324">
        <f>2*0.95*5.67E-8*(((DK324+$B$7)+273)^4-(W324+273)^4)</f>
        <v>0</v>
      </c>
      <c r="AF324">
        <f>U324+AE324+AC324+AD324</f>
        <v>0</v>
      </c>
      <c r="AG324">
        <f>DH324*AU324*(DC324-DB324*(1000-AU324*DE324)/(1000-AU324*DD324))/(100*CV324)</f>
        <v>0</v>
      </c>
      <c r="AH324">
        <f>1000*DH324*AU324*(DD324-DE324)/(100*CV324*(1000-AU324*DD324))</f>
        <v>0</v>
      </c>
      <c r="AI324">
        <f>(AJ324 - AK324 - DI324*1E3/(8.314*(DK324+273.15)) * AM324/DH324 * AL324) * DH324/(100*CV324) * (1000 - DE324)/1000</f>
        <v>0</v>
      </c>
      <c r="AJ324">
        <v>136.5241409200423</v>
      </c>
      <c r="AK324">
        <v>145.2904181818182</v>
      </c>
      <c r="AL324">
        <v>-3.124946347351559</v>
      </c>
      <c r="AM324">
        <v>65.161743348926</v>
      </c>
      <c r="AN324">
        <f>(AP324 - AO324 + DI324*1E3/(8.314*(DK324+273.15)) * AR324/DH324 * AQ324) * DH324/(100*CV324) * 1000/(1000 - AP324)</f>
        <v>0</v>
      </c>
      <c r="AO324">
        <v>14.81890467826004</v>
      </c>
      <c r="AP324">
        <v>22.04953636363636</v>
      </c>
      <c r="AQ324">
        <v>4.115553331989713E-05</v>
      </c>
      <c r="AR324">
        <v>87.77243361575582</v>
      </c>
      <c r="AS324">
        <v>4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MAX(0,($B$13+$C$13*DP324)/(1+$D$13*DP324)*DI324/(DK324+273)*$E$13)</f>
        <v>0</v>
      </c>
      <c r="AX324" t="s">
        <v>417</v>
      </c>
      <c r="AY324" t="s">
        <v>417</v>
      </c>
      <c r="AZ324">
        <v>0</v>
      </c>
      <c r="BA324">
        <v>0</v>
      </c>
      <c r="BB324">
        <f>1-AZ324/BA324</f>
        <v>0</v>
      </c>
      <c r="BC324">
        <v>0</v>
      </c>
      <c r="BD324" t="s">
        <v>417</v>
      </c>
      <c r="BE324" t="s">
        <v>417</v>
      </c>
      <c r="BF324">
        <v>0</v>
      </c>
      <c r="BG324">
        <v>0</v>
      </c>
      <c r="BH324">
        <f>1-BF324/BG324</f>
        <v>0</v>
      </c>
      <c r="BI324">
        <v>0.5</v>
      </c>
      <c r="BJ324">
        <f>CS324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417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f>$B$11*DQ324+$C$11*DR324+$F$11*EC324*(1-EF324)</f>
        <v>0</v>
      </c>
      <c r="CS324">
        <f>CR324*CT324</f>
        <v>0</v>
      </c>
      <c r="CT324">
        <f>($B$11*$D$9+$C$11*$D$9+$F$11*((EP324+EH324)/MAX(EP324+EH324+EQ324, 0.1)*$I$9+EQ324/MAX(EP324+EH324+EQ324, 0.1)*$J$9))/($B$11+$C$11+$F$11)</f>
        <v>0</v>
      </c>
      <c r="CU324">
        <f>($B$11*$K$9+$C$11*$K$9+$F$11*((EP324+EH324)/MAX(EP324+EH324+EQ324, 0.1)*$P$9+EQ324/MAX(EP324+EH324+EQ324, 0.1)*$Q$9))/($B$11+$C$11+$F$11)</f>
        <v>0</v>
      </c>
      <c r="CV324">
        <v>6</v>
      </c>
      <c r="CW324">
        <v>0.5</v>
      </c>
      <c r="CX324" t="s">
        <v>418</v>
      </c>
      <c r="CY324">
        <v>2</v>
      </c>
      <c r="CZ324" t="b">
        <v>1</v>
      </c>
      <c r="DA324">
        <v>1659120330.778571</v>
      </c>
      <c r="DB324">
        <v>164.2290714285714</v>
      </c>
      <c r="DC324">
        <v>151.273</v>
      </c>
      <c r="DD324">
        <v>22.04936428571429</v>
      </c>
      <c r="DE324">
        <v>14.82113214285714</v>
      </c>
      <c r="DF324">
        <v>166.2203928571428</v>
      </c>
      <c r="DG324">
        <v>22.141025</v>
      </c>
      <c r="DH324">
        <v>500.0669642857142</v>
      </c>
      <c r="DI324">
        <v>90.65721428571429</v>
      </c>
      <c r="DJ324">
        <v>0.1000193821428571</v>
      </c>
      <c r="DK324">
        <v>27.05176428571429</v>
      </c>
      <c r="DL324">
        <v>26.54515357142857</v>
      </c>
      <c r="DM324">
        <v>999.9000000000002</v>
      </c>
      <c r="DN324">
        <v>0</v>
      </c>
      <c r="DO324">
        <v>0</v>
      </c>
      <c r="DP324">
        <v>10003.38714285714</v>
      </c>
      <c r="DQ324">
        <v>0</v>
      </c>
      <c r="DR324">
        <v>8.318720000000003</v>
      </c>
      <c r="DS324">
        <v>12.95615714285714</v>
      </c>
      <c r="DT324">
        <v>167.9319642857143</v>
      </c>
      <c r="DU324">
        <v>153.5487857142857</v>
      </c>
      <c r="DV324">
        <v>7.228240357142857</v>
      </c>
      <c r="DW324">
        <v>151.273</v>
      </c>
      <c r="DX324">
        <v>14.82113214285714</v>
      </c>
      <c r="DY324">
        <v>1.998933571428571</v>
      </c>
      <c r="DZ324">
        <v>1.343642142857143</v>
      </c>
      <c r="EA324">
        <v>17.43589285714286</v>
      </c>
      <c r="EB324">
        <v>11.29610714285714</v>
      </c>
      <c r="EC324">
        <v>1999.989285714286</v>
      </c>
      <c r="ED324">
        <v>0.9799983571428571</v>
      </c>
      <c r="EE324">
        <v>0.02000144285714286</v>
      </c>
      <c r="EF324">
        <v>0</v>
      </c>
      <c r="EG324">
        <v>760.7355357142858</v>
      </c>
      <c r="EH324">
        <v>5.00097</v>
      </c>
      <c r="EI324">
        <v>15125.00714285714</v>
      </c>
      <c r="EJ324">
        <v>16707.47857142857</v>
      </c>
      <c r="EK324">
        <v>37.70274999999999</v>
      </c>
      <c r="EL324">
        <v>38.19824999999999</v>
      </c>
      <c r="EM324">
        <v>37.6205</v>
      </c>
      <c r="EN324">
        <v>37.95274999999999</v>
      </c>
      <c r="EO324">
        <v>38.38385714285715</v>
      </c>
      <c r="EP324">
        <v>1955.088928571429</v>
      </c>
      <c r="EQ324">
        <v>39.90035714285715</v>
      </c>
      <c r="ER324">
        <v>0</v>
      </c>
      <c r="ES324">
        <v>1659120338.6</v>
      </c>
      <c r="ET324">
        <v>0</v>
      </c>
      <c r="EU324">
        <v>760.8076</v>
      </c>
      <c r="EV324">
        <v>14.50707694285136</v>
      </c>
      <c r="EW324">
        <v>257.1538465370066</v>
      </c>
      <c r="EX324">
        <v>15127.172</v>
      </c>
      <c r="EY324">
        <v>15</v>
      </c>
      <c r="EZ324">
        <v>0</v>
      </c>
      <c r="FA324" t="s">
        <v>419</v>
      </c>
      <c r="FB324">
        <v>1658962562</v>
      </c>
      <c r="FC324">
        <v>1658962559</v>
      </c>
      <c r="FD324">
        <v>0</v>
      </c>
      <c r="FE324">
        <v>0.025</v>
      </c>
      <c r="FF324">
        <v>-0.013</v>
      </c>
      <c r="FG324">
        <v>-1.97</v>
      </c>
      <c r="FH324">
        <v>-0.111</v>
      </c>
      <c r="FI324">
        <v>420</v>
      </c>
      <c r="FJ324">
        <v>18</v>
      </c>
      <c r="FK324">
        <v>0.6899999999999999</v>
      </c>
      <c r="FL324">
        <v>0.5</v>
      </c>
      <c r="FM324">
        <v>12.3695</v>
      </c>
      <c r="FN324">
        <v>12.08141393728221</v>
      </c>
      <c r="FO324">
        <v>1.212614929931461</v>
      </c>
      <c r="FP324">
        <v>0</v>
      </c>
      <c r="FQ324">
        <v>760.0223235294118</v>
      </c>
      <c r="FR324">
        <v>12.25226889518492</v>
      </c>
      <c r="FS324">
        <v>1.232334554474649</v>
      </c>
      <c r="FT324">
        <v>0</v>
      </c>
      <c r="FU324">
        <v>7.225339268292682</v>
      </c>
      <c r="FV324">
        <v>0.02076815331011215</v>
      </c>
      <c r="FW324">
        <v>0.01372562200647409</v>
      </c>
      <c r="FX324">
        <v>1</v>
      </c>
      <c r="FY324">
        <v>1</v>
      </c>
      <c r="FZ324">
        <v>3</v>
      </c>
      <c r="GA324" t="s">
        <v>426</v>
      </c>
      <c r="GB324">
        <v>2.98301</v>
      </c>
      <c r="GC324">
        <v>2.71578</v>
      </c>
      <c r="GD324">
        <v>0.0375482</v>
      </c>
      <c r="GE324">
        <v>0.033016</v>
      </c>
      <c r="GF324">
        <v>0.101528</v>
      </c>
      <c r="GG324">
        <v>0.0749943</v>
      </c>
      <c r="GH324">
        <v>30450.9</v>
      </c>
      <c r="GI324">
        <v>30743.9</v>
      </c>
      <c r="GJ324">
        <v>29406.3</v>
      </c>
      <c r="GK324">
        <v>29404.1</v>
      </c>
      <c r="GL324">
        <v>34990.8</v>
      </c>
      <c r="GM324">
        <v>36164.9</v>
      </c>
      <c r="GN324">
        <v>41411.9</v>
      </c>
      <c r="GO324">
        <v>41900.6</v>
      </c>
      <c r="GP324">
        <v>1.93423</v>
      </c>
      <c r="GQ324">
        <v>1.88255</v>
      </c>
      <c r="GR324">
        <v>0.077378</v>
      </c>
      <c r="GS324">
        <v>0</v>
      </c>
      <c r="GT324">
        <v>25.2644</v>
      </c>
      <c r="GU324">
        <v>999.9</v>
      </c>
      <c r="GV324">
        <v>38.6</v>
      </c>
      <c r="GW324">
        <v>32.8</v>
      </c>
      <c r="GX324">
        <v>21.2705</v>
      </c>
      <c r="GY324">
        <v>63.5114</v>
      </c>
      <c r="GZ324">
        <v>33.9103</v>
      </c>
      <c r="HA324">
        <v>1</v>
      </c>
      <c r="HB324">
        <v>-0.0512652</v>
      </c>
      <c r="HC324">
        <v>0.323671</v>
      </c>
      <c r="HD324">
        <v>20.3307</v>
      </c>
      <c r="HE324">
        <v>5.21789</v>
      </c>
      <c r="HF324">
        <v>12.0099</v>
      </c>
      <c r="HG324">
        <v>4.9894</v>
      </c>
      <c r="HH324">
        <v>3.28863</v>
      </c>
      <c r="HI324">
        <v>9999</v>
      </c>
      <c r="HJ324">
        <v>9999</v>
      </c>
      <c r="HK324">
        <v>9999</v>
      </c>
      <c r="HL324">
        <v>174.5</v>
      </c>
      <c r="HM324">
        <v>1.86783</v>
      </c>
      <c r="HN324">
        <v>1.8669</v>
      </c>
      <c r="HO324">
        <v>1.8663</v>
      </c>
      <c r="HP324">
        <v>1.86623</v>
      </c>
      <c r="HQ324">
        <v>1.86808</v>
      </c>
      <c r="HR324">
        <v>1.8705</v>
      </c>
      <c r="HS324">
        <v>1.86918</v>
      </c>
      <c r="HT324">
        <v>1.87057</v>
      </c>
      <c r="HU324">
        <v>0</v>
      </c>
      <c r="HV324">
        <v>0</v>
      </c>
      <c r="HW324">
        <v>0</v>
      </c>
      <c r="HX324">
        <v>0</v>
      </c>
      <c r="HY324" t="s">
        <v>421</v>
      </c>
      <c r="HZ324" t="s">
        <v>422</v>
      </c>
      <c r="IA324" t="s">
        <v>423</v>
      </c>
      <c r="IB324" t="s">
        <v>423</v>
      </c>
      <c r="IC324" t="s">
        <v>423</v>
      </c>
      <c r="ID324" t="s">
        <v>423</v>
      </c>
      <c r="IE324">
        <v>0</v>
      </c>
      <c r="IF324">
        <v>100</v>
      </c>
      <c r="IG324">
        <v>100</v>
      </c>
      <c r="IH324">
        <v>-1.934</v>
      </c>
      <c r="II324">
        <v>-0.0916</v>
      </c>
      <c r="IJ324">
        <v>-1.577111384215205</v>
      </c>
      <c r="IK324">
        <v>-0.002609718516926934</v>
      </c>
      <c r="IL324">
        <v>7.477057286243006E-07</v>
      </c>
      <c r="IM324">
        <v>-2.446628426827821E-10</v>
      </c>
      <c r="IN324">
        <v>-0.2036813970316619</v>
      </c>
      <c r="IO324">
        <v>-0.007460779758470672</v>
      </c>
      <c r="IP324">
        <v>0.0009378809001863145</v>
      </c>
      <c r="IQ324">
        <v>-1.681860573090938E-05</v>
      </c>
      <c r="IR324">
        <v>18</v>
      </c>
      <c r="IS324">
        <v>2242</v>
      </c>
      <c r="IT324">
        <v>1</v>
      </c>
      <c r="IU324">
        <v>24</v>
      </c>
      <c r="IV324">
        <v>2629.6</v>
      </c>
      <c r="IW324">
        <v>2629.7</v>
      </c>
      <c r="IX324">
        <v>0.391846</v>
      </c>
      <c r="IY324">
        <v>2.27539</v>
      </c>
      <c r="IZ324">
        <v>1.39648</v>
      </c>
      <c r="JA324">
        <v>2.33398</v>
      </c>
      <c r="JB324">
        <v>1.49536</v>
      </c>
      <c r="JC324">
        <v>2.39746</v>
      </c>
      <c r="JD324">
        <v>38.7964</v>
      </c>
      <c r="JE324">
        <v>23.9737</v>
      </c>
      <c r="JF324">
        <v>18</v>
      </c>
      <c r="JG324">
        <v>505.66</v>
      </c>
      <c r="JH324">
        <v>429.453</v>
      </c>
      <c r="JI324">
        <v>24.9995</v>
      </c>
      <c r="JJ324">
        <v>26.6913</v>
      </c>
      <c r="JK324">
        <v>29.9999</v>
      </c>
      <c r="JL324">
        <v>26.6918</v>
      </c>
      <c r="JM324">
        <v>26.6364</v>
      </c>
      <c r="JN324">
        <v>7.8347</v>
      </c>
      <c r="JO324">
        <v>27.4944</v>
      </c>
      <c r="JP324">
        <v>21.3966</v>
      </c>
      <c r="JQ324">
        <v>25</v>
      </c>
      <c r="JR324">
        <v>99.0732</v>
      </c>
      <c r="JS324">
        <v>14.8726</v>
      </c>
      <c r="JT324">
        <v>100.547</v>
      </c>
      <c r="JU324">
        <v>100.632</v>
      </c>
    </row>
    <row r="325" spans="1:281">
      <c r="A325">
        <v>309</v>
      </c>
      <c r="B325">
        <v>1659120343.6</v>
      </c>
      <c r="C325">
        <v>7985.5</v>
      </c>
      <c r="D325" t="s">
        <v>1044</v>
      </c>
      <c r="E325" t="s">
        <v>1045</v>
      </c>
      <c r="F325">
        <v>5</v>
      </c>
      <c r="G325" t="s">
        <v>1005</v>
      </c>
      <c r="H325" t="s">
        <v>416</v>
      </c>
      <c r="I325">
        <v>1659120336.081481</v>
      </c>
      <c r="J325">
        <f>(K325)/1000</f>
        <v>0</v>
      </c>
      <c r="K325">
        <f>IF(CZ325, AN325, AH325)</f>
        <v>0</v>
      </c>
      <c r="L325">
        <f>IF(CZ325, AI325, AG325)</f>
        <v>0</v>
      </c>
      <c r="M325">
        <f>DB325 - IF(AU325&gt;1, L325*CV325*100.0/(AW325*DP325), 0)</f>
        <v>0</v>
      </c>
      <c r="N325">
        <f>((T325-J325/2)*M325-L325)/(T325+J325/2)</f>
        <v>0</v>
      </c>
      <c r="O325">
        <f>N325*(DI325+DJ325)/1000.0</f>
        <v>0</v>
      </c>
      <c r="P325">
        <f>(DB325 - IF(AU325&gt;1, L325*CV325*100.0/(AW325*DP325), 0))*(DI325+DJ325)/1000.0</f>
        <v>0</v>
      </c>
      <c r="Q325">
        <f>2.0/((1/S325-1/R325)+SIGN(S325)*SQRT((1/S325-1/R325)*(1/S325-1/R325) + 4*CW325/((CW325+1)*(CW325+1))*(2*1/S325*1/R325-1/R325*1/R325)))</f>
        <v>0</v>
      </c>
      <c r="R325">
        <f>IF(LEFT(CX325,1)&lt;&gt;"0",IF(LEFT(CX325,1)="1",3.0,CY325),$D$5+$E$5*(DP325*DI325/($K$5*1000))+$F$5*(DP325*DI325/($K$5*1000))*MAX(MIN(CV325,$J$5),$I$5)*MAX(MIN(CV325,$J$5),$I$5)+$G$5*MAX(MIN(CV325,$J$5),$I$5)*(DP325*DI325/($K$5*1000))+$H$5*(DP325*DI325/($K$5*1000))*(DP325*DI325/($K$5*1000)))</f>
        <v>0</v>
      </c>
      <c r="S325">
        <f>J325*(1000-(1000*0.61365*exp(17.502*W325/(240.97+W325))/(DI325+DJ325)+DD325)/2)/(1000*0.61365*exp(17.502*W325/(240.97+W325))/(DI325+DJ325)-DD325)</f>
        <v>0</v>
      </c>
      <c r="T325">
        <f>1/((CW325+1)/(Q325/1.6)+1/(R325/1.37)) + CW325/((CW325+1)/(Q325/1.6) + CW325/(R325/1.37))</f>
        <v>0</v>
      </c>
      <c r="U325">
        <f>(CR325*CU325)</f>
        <v>0</v>
      </c>
      <c r="V325">
        <f>(DK325+(U325+2*0.95*5.67E-8*(((DK325+$B$7)+273)^4-(DK325+273)^4)-44100*J325)/(1.84*29.3*R325+8*0.95*5.67E-8*(DK325+273)^3))</f>
        <v>0</v>
      </c>
      <c r="W325">
        <f>($C$7*DL325+$D$7*DM325+$E$7*V325)</f>
        <v>0</v>
      </c>
      <c r="X325">
        <f>0.61365*exp(17.502*W325/(240.97+W325))</f>
        <v>0</v>
      </c>
      <c r="Y325">
        <f>(Z325/AA325*100)</f>
        <v>0</v>
      </c>
      <c r="Z325">
        <f>DD325*(DI325+DJ325)/1000</f>
        <v>0</v>
      </c>
      <c r="AA325">
        <f>0.61365*exp(17.502*DK325/(240.97+DK325))</f>
        <v>0</v>
      </c>
      <c r="AB325">
        <f>(X325-DD325*(DI325+DJ325)/1000)</f>
        <v>0</v>
      </c>
      <c r="AC325">
        <f>(-J325*44100)</f>
        <v>0</v>
      </c>
      <c r="AD325">
        <f>2*29.3*R325*0.92*(DK325-W325)</f>
        <v>0</v>
      </c>
      <c r="AE325">
        <f>2*0.95*5.67E-8*(((DK325+$B$7)+273)^4-(W325+273)^4)</f>
        <v>0</v>
      </c>
      <c r="AF325">
        <f>U325+AE325+AC325+AD325</f>
        <v>0</v>
      </c>
      <c r="AG325">
        <f>DH325*AU325*(DC325-DB325*(1000-AU325*DE325)/(1000-AU325*DD325))/(100*CV325)</f>
        <v>0</v>
      </c>
      <c r="AH325">
        <f>1000*DH325*AU325*(DD325-DE325)/(100*CV325*(1000-AU325*DD325))</f>
        <v>0</v>
      </c>
      <c r="AI325">
        <f>(AJ325 - AK325 - DI325*1E3/(8.314*(DK325+273.15)) * AM325/DH325 * AL325) * DH325/(100*CV325) * (1000 - DE325)/1000</f>
        <v>0</v>
      </c>
      <c r="AJ325">
        <v>119.6396646560967</v>
      </c>
      <c r="AK325">
        <v>129.6152848484848</v>
      </c>
      <c r="AL325">
        <v>-3.132567059702036</v>
      </c>
      <c r="AM325">
        <v>65.161743348926</v>
      </c>
      <c r="AN325">
        <f>(AP325 - AO325 + DI325*1E3/(8.314*(DK325+273.15)) * AR325/DH325 * AQ325) * DH325/(100*CV325) * 1000/(1000 - AP325)</f>
        <v>0</v>
      </c>
      <c r="AO325">
        <v>14.79673170616813</v>
      </c>
      <c r="AP325">
        <v>22.04435393939394</v>
      </c>
      <c r="AQ325">
        <v>-3.772472382727535E-05</v>
      </c>
      <c r="AR325">
        <v>87.77243361575582</v>
      </c>
      <c r="AS325">
        <v>4</v>
      </c>
      <c r="AT325">
        <v>1</v>
      </c>
      <c r="AU325">
        <f>IF(AS325*$H$13&gt;=AW325,1.0,(AW325/(AW325-AS325*$H$13)))</f>
        <v>0</v>
      </c>
      <c r="AV325">
        <f>(AU325-1)*100</f>
        <v>0</v>
      </c>
      <c r="AW325">
        <f>MAX(0,($B$13+$C$13*DP325)/(1+$D$13*DP325)*DI325/(DK325+273)*$E$13)</f>
        <v>0</v>
      </c>
      <c r="AX325" t="s">
        <v>417</v>
      </c>
      <c r="AY325" t="s">
        <v>417</v>
      </c>
      <c r="AZ325">
        <v>0</v>
      </c>
      <c r="BA325">
        <v>0</v>
      </c>
      <c r="BB325">
        <f>1-AZ325/BA325</f>
        <v>0</v>
      </c>
      <c r="BC325">
        <v>0</v>
      </c>
      <c r="BD325" t="s">
        <v>417</v>
      </c>
      <c r="BE325" t="s">
        <v>417</v>
      </c>
      <c r="BF325">
        <v>0</v>
      </c>
      <c r="BG325">
        <v>0</v>
      </c>
      <c r="BH325">
        <f>1-BF325/BG325</f>
        <v>0</v>
      </c>
      <c r="BI325">
        <v>0.5</v>
      </c>
      <c r="BJ325">
        <f>CS325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417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f>$B$11*DQ325+$C$11*DR325+$F$11*EC325*(1-EF325)</f>
        <v>0</v>
      </c>
      <c r="CS325">
        <f>CR325*CT325</f>
        <v>0</v>
      </c>
      <c r="CT325">
        <f>($B$11*$D$9+$C$11*$D$9+$F$11*((EP325+EH325)/MAX(EP325+EH325+EQ325, 0.1)*$I$9+EQ325/MAX(EP325+EH325+EQ325, 0.1)*$J$9))/($B$11+$C$11+$F$11)</f>
        <v>0</v>
      </c>
      <c r="CU325">
        <f>($B$11*$K$9+$C$11*$K$9+$F$11*((EP325+EH325)/MAX(EP325+EH325+EQ325, 0.1)*$P$9+EQ325/MAX(EP325+EH325+EQ325, 0.1)*$Q$9))/($B$11+$C$11+$F$11)</f>
        <v>0</v>
      </c>
      <c r="CV325">
        <v>6</v>
      </c>
      <c r="CW325">
        <v>0.5</v>
      </c>
      <c r="CX325" t="s">
        <v>418</v>
      </c>
      <c r="CY325">
        <v>2</v>
      </c>
      <c r="CZ325" t="b">
        <v>1</v>
      </c>
      <c r="DA325">
        <v>1659120336.081481</v>
      </c>
      <c r="DB325">
        <v>148.1825925925926</v>
      </c>
      <c r="DC325">
        <v>133.8823703703704</v>
      </c>
      <c r="DD325">
        <v>22.04752222222222</v>
      </c>
      <c r="DE325">
        <v>14.81518888888889</v>
      </c>
      <c r="DF325">
        <v>150.1354074074074</v>
      </c>
      <c r="DG325">
        <v>22.13919629629629</v>
      </c>
      <c r="DH325">
        <v>500.0738888888889</v>
      </c>
      <c r="DI325">
        <v>90.65801111111112</v>
      </c>
      <c r="DJ325">
        <v>0.1000219407407407</v>
      </c>
      <c r="DK325">
        <v>27.04517777777778</v>
      </c>
      <c r="DL325">
        <v>26.53809259259259</v>
      </c>
      <c r="DM325">
        <v>999.9000000000001</v>
      </c>
      <c r="DN325">
        <v>0</v>
      </c>
      <c r="DO325">
        <v>0</v>
      </c>
      <c r="DP325">
        <v>10000.63962962963</v>
      </c>
      <c r="DQ325">
        <v>0</v>
      </c>
      <c r="DR325">
        <v>8.318720000000003</v>
      </c>
      <c r="DS325">
        <v>14.30022222222222</v>
      </c>
      <c r="DT325">
        <v>151.5234074074074</v>
      </c>
      <c r="DU325">
        <v>135.896</v>
      </c>
      <c r="DV325">
        <v>7.232332222222221</v>
      </c>
      <c r="DW325">
        <v>133.8823703703704</v>
      </c>
      <c r="DX325">
        <v>14.81518888888889</v>
      </c>
      <c r="DY325">
        <v>1.998784074074074</v>
      </c>
      <c r="DZ325">
        <v>1.343115185185185</v>
      </c>
      <c r="EA325">
        <v>17.4347</v>
      </c>
      <c r="EB325">
        <v>11.2901962962963</v>
      </c>
      <c r="EC325">
        <v>2000.003333333334</v>
      </c>
      <c r="ED325">
        <v>0.9799983333333332</v>
      </c>
      <c r="EE325">
        <v>0.02000146666666667</v>
      </c>
      <c r="EF325">
        <v>0</v>
      </c>
      <c r="EG325">
        <v>762.0577407407407</v>
      </c>
      <c r="EH325">
        <v>5.00097</v>
      </c>
      <c r="EI325">
        <v>15149.60740740741</v>
      </c>
      <c r="EJ325">
        <v>16707.6</v>
      </c>
      <c r="EK325">
        <v>37.69866666666667</v>
      </c>
      <c r="EL325">
        <v>38.187</v>
      </c>
      <c r="EM325">
        <v>37.60866666666667</v>
      </c>
      <c r="EN325">
        <v>37.95099999999999</v>
      </c>
      <c r="EO325">
        <v>38.37959259259259</v>
      </c>
      <c r="EP325">
        <v>1955.102592592593</v>
      </c>
      <c r="EQ325">
        <v>39.90074074074074</v>
      </c>
      <c r="ER325">
        <v>0</v>
      </c>
      <c r="ES325">
        <v>1659120343.4</v>
      </c>
      <c r="ET325">
        <v>0</v>
      </c>
      <c r="EU325">
        <v>762.01132</v>
      </c>
      <c r="EV325">
        <v>15.8521538315487</v>
      </c>
      <c r="EW325">
        <v>303.8153841421892</v>
      </c>
      <c r="EX325">
        <v>15149.568</v>
      </c>
      <c r="EY325">
        <v>15</v>
      </c>
      <c r="EZ325">
        <v>0</v>
      </c>
      <c r="FA325" t="s">
        <v>419</v>
      </c>
      <c r="FB325">
        <v>1658962562</v>
      </c>
      <c r="FC325">
        <v>1658962559</v>
      </c>
      <c r="FD325">
        <v>0</v>
      </c>
      <c r="FE325">
        <v>0.025</v>
      </c>
      <c r="FF325">
        <v>-0.013</v>
      </c>
      <c r="FG325">
        <v>-1.97</v>
      </c>
      <c r="FH325">
        <v>-0.111</v>
      </c>
      <c r="FI325">
        <v>420</v>
      </c>
      <c r="FJ325">
        <v>18</v>
      </c>
      <c r="FK325">
        <v>0.6899999999999999</v>
      </c>
      <c r="FL325">
        <v>0.5</v>
      </c>
      <c r="FM325">
        <v>13.6132525</v>
      </c>
      <c r="FN325">
        <v>15.34875759849902</v>
      </c>
      <c r="FO325">
        <v>1.478037462479808</v>
      </c>
      <c r="FP325">
        <v>0</v>
      </c>
      <c r="FQ325">
        <v>761.3599705882352</v>
      </c>
      <c r="FR325">
        <v>14.93446904894996</v>
      </c>
      <c r="FS325">
        <v>1.481168129736365</v>
      </c>
      <c r="FT325">
        <v>0</v>
      </c>
      <c r="FU325">
        <v>7.232851249999999</v>
      </c>
      <c r="FV325">
        <v>0.07101647279548015</v>
      </c>
      <c r="FW325">
        <v>0.01531448222884142</v>
      </c>
      <c r="FX325">
        <v>1</v>
      </c>
      <c r="FY325">
        <v>1</v>
      </c>
      <c r="FZ325">
        <v>3</v>
      </c>
      <c r="GA325" t="s">
        <v>426</v>
      </c>
      <c r="GB325">
        <v>2.98297</v>
      </c>
      <c r="GC325">
        <v>2.71551</v>
      </c>
      <c r="GD325">
        <v>0.0337091</v>
      </c>
      <c r="GE325">
        <v>0.0288249</v>
      </c>
      <c r="GF325">
        <v>0.101515</v>
      </c>
      <c r="GG325">
        <v>0.0749711</v>
      </c>
      <c r="GH325">
        <v>30572.7</v>
      </c>
      <c r="GI325">
        <v>30877.2</v>
      </c>
      <c r="GJ325">
        <v>29406.6</v>
      </c>
      <c r="GK325">
        <v>29404.1</v>
      </c>
      <c r="GL325">
        <v>34991.8</v>
      </c>
      <c r="GM325">
        <v>36165.4</v>
      </c>
      <c r="GN325">
        <v>41412.6</v>
      </c>
      <c r="GO325">
        <v>41900.3</v>
      </c>
      <c r="GP325">
        <v>1.93432</v>
      </c>
      <c r="GQ325">
        <v>1.88267</v>
      </c>
      <c r="GR325">
        <v>0.0777207</v>
      </c>
      <c r="GS325">
        <v>0</v>
      </c>
      <c r="GT325">
        <v>25.2581</v>
      </c>
      <c r="GU325">
        <v>999.9</v>
      </c>
      <c r="GV325">
        <v>38.6</v>
      </c>
      <c r="GW325">
        <v>32.8</v>
      </c>
      <c r="GX325">
        <v>21.2703</v>
      </c>
      <c r="GY325">
        <v>63.7314</v>
      </c>
      <c r="GZ325">
        <v>34.0505</v>
      </c>
      <c r="HA325">
        <v>1</v>
      </c>
      <c r="HB325">
        <v>-0.0517327</v>
      </c>
      <c r="HC325">
        <v>0.321964</v>
      </c>
      <c r="HD325">
        <v>20.3304</v>
      </c>
      <c r="HE325">
        <v>5.21669</v>
      </c>
      <c r="HF325">
        <v>12.0099</v>
      </c>
      <c r="HG325">
        <v>4.9889</v>
      </c>
      <c r="HH325">
        <v>3.2883</v>
      </c>
      <c r="HI325">
        <v>9999</v>
      </c>
      <c r="HJ325">
        <v>9999</v>
      </c>
      <c r="HK325">
        <v>9999</v>
      </c>
      <c r="HL325">
        <v>174.5</v>
      </c>
      <c r="HM325">
        <v>1.86784</v>
      </c>
      <c r="HN325">
        <v>1.86691</v>
      </c>
      <c r="HO325">
        <v>1.8663</v>
      </c>
      <c r="HP325">
        <v>1.86626</v>
      </c>
      <c r="HQ325">
        <v>1.86809</v>
      </c>
      <c r="HR325">
        <v>1.8705</v>
      </c>
      <c r="HS325">
        <v>1.86918</v>
      </c>
      <c r="HT325">
        <v>1.87058</v>
      </c>
      <c r="HU325">
        <v>0</v>
      </c>
      <c r="HV325">
        <v>0</v>
      </c>
      <c r="HW325">
        <v>0</v>
      </c>
      <c r="HX325">
        <v>0</v>
      </c>
      <c r="HY325" t="s">
        <v>421</v>
      </c>
      <c r="HZ325" t="s">
        <v>422</v>
      </c>
      <c r="IA325" t="s">
        <v>423</v>
      </c>
      <c r="IB325" t="s">
        <v>423</v>
      </c>
      <c r="IC325" t="s">
        <v>423</v>
      </c>
      <c r="ID325" t="s">
        <v>423</v>
      </c>
      <c r="IE325">
        <v>0</v>
      </c>
      <c r="IF325">
        <v>100</v>
      </c>
      <c r="IG325">
        <v>100</v>
      </c>
      <c r="IH325">
        <v>-1.897</v>
      </c>
      <c r="II325">
        <v>-0.0917</v>
      </c>
      <c r="IJ325">
        <v>-1.577111384215205</v>
      </c>
      <c r="IK325">
        <v>-0.002609718516926934</v>
      </c>
      <c r="IL325">
        <v>7.477057286243006E-07</v>
      </c>
      <c r="IM325">
        <v>-2.446628426827821E-10</v>
      </c>
      <c r="IN325">
        <v>-0.2036813970316619</v>
      </c>
      <c r="IO325">
        <v>-0.007460779758470672</v>
      </c>
      <c r="IP325">
        <v>0.0009378809001863145</v>
      </c>
      <c r="IQ325">
        <v>-1.681860573090938E-05</v>
      </c>
      <c r="IR325">
        <v>18</v>
      </c>
      <c r="IS325">
        <v>2242</v>
      </c>
      <c r="IT325">
        <v>1</v>
      </c>
      <c r="IU325">
        <v>24</v>
      </c>
      <c r="IV325">
        <v>2629.7</v>
      </c>
      <c r="IW325">
        <v>2629.7</v>
      </c>
      <c r="IX325">
        <v>0.358887</v>
      </c>
      <c r="IY325">
        <v>2.28271</v>
      </c>
      <c r="IZ325">
        <v>1.39648</v>
      </c>
      <c r="JA325">
        <v>2.33276</v>
      </c>
      <c r="JB325">
        <v>1.49536</v>
      </c>
      <c r="JC325">
        <v>2.41821</v>
      </c>
      <c r="JD325">
        <v>38.7964</v>
      </c>
      <c r="JE325">
        <v>23.9737</v>
      </c>
      <c r="JF325">
        <v>18</v>
      </c>
      <c r="JG325">
        <v>505.7</v>
      </c>
      <c r="JH325">
        <v>429.502</v>
      </c>
      <c r="JI325">
        <v>24.9995</v>
      </c>
      <c r="JJ325">
        <v>26.6887</v>
      </c>
      <c r="JK325">
        <v>29.9997</v>
      </c>
      <c r="JL325">
        <v>26.689</v>
      </c>
      <c r="JM325">
        <v>26.6331</v>
      </c>
      <c r="JN325">
        <v>7.11821</v>
      </c>
      <c r="JO325">
        <v>27.4944</v>
      </c>
      <c r="JP325">
        <v>21.0255</v>
      </c>
      <c r="JQ325">
        <v>25</v>
      </c>
      <c r="JR325">
        <v>85.71599999999999</v>
      </c>
      <c r="JS325">
        <v>14.7233</v>
      </c>
      <c r="JT325">
        <v>100.548</v>
      </c>
      <c r="JU325">
        <v>100.631</v>
      </c>
    </row>
    <row r="326" spans="1:281">
      <c r="A326">
        <v>310</v>
      </c>
      <c r="B326">
        <v>1659120348.6</v>
      </c>
      <c r="C326">
        <v>7990.5</v>
      </c>
      <c r="D326" t="s">
        <v>1046</v>
      </c>
      <c r="E326" t="s">
        <v>1047</v>
      </c>
      <c r="F326">
        <v>5</v>
      </c>
      <c r="G326" t="s">
        <v>1005</v>
      </c>
      <c r="H326" t="s">
        <v>416</v>
      </c>
      <c r="I326">
        <v>1659120341.1</v>
      </c>
      <c r="J326">
        <f>(K326)/1000</f>
        <v>0</v>
      </c>
      <c r="K326">
        <f>IF(CZ326, AN326, AH326)</f>
        <v>0</v>
      </c>
      <c r="L326">
        <f>IF(CZ326, AI326, AG326)</f>
        <v>0</v>
      </c>
      <c r="M326">
        <f>DB326 - IF(AU326&gt;1, L326*CV326*100.0/(AW326*DP326), 0)</f>
        <v>0</v>
      </c>
      <c r="N326">
        <f>((T326-J326/2)*M326-L326)/(T326+J326/2)</f>
        <v>0</v>
      </c>
      <c r="O326">
        <f>N326*(DI326+DJ326)/1000.0</f>
        <v>0</v>
      </c>
      <c r="P326">
        <f>(DB326 - IF(AU326&gt;1, L326*CV326*100.0/(AW326*DP326), 0))*(DI326+DJ326)/1000.0</f>
        <v>0</v>
      </c>
      <c r="Q326">
        <f>2.0/((1/S326-1/R326)+SIGN(S326)*SQRT((1/S326-1/R326)*(1/S326-1/R326) + 4*CW326/((CW326+1)*(CW326+1))*(2*1/S326*1/R326-1/R326*1/R326)))</f>
        <v>0</v>
      </c>
      <c r="R326">
        <f>IF(LEFT(CX326,1)&lt;&gt;"0",IF(LEFT(CX326,1)="1",3.0,CY326),$D$5+$E$5*(DP326*DI326/($K$5*1000))+$F$5*(DP326*DI326/($K$5*1000))*MAX(MIN(CV326,$J$5),$I$5)*MAX(MIN(CV326,$J$5),$I$5)+$G$5*MAX(MIN(CV326,$J$5),$I$5)*(DP326*DI326/($K$5*1000))+$H$5*(DP326*DI326/($K$5*1000))*(DP326*DI326/($K$5*1000)))</f>
        <v>0</v>
      </c>
      <c r="S326">
        <f>J326*(1000-(1000*0.61365*exp(17.502*W326/(240.97+W326))/(DI326+DJ326)+DD326)/2)/(1000*0.61365*exp(17.502*W326/(240.97+W326))/(DI326+DJ326)-DD326)</f>
        <v>0</v>
      </c>
      <c r="T326">
        <f>1/((CW326+1)/(Q326/1.6)+1/(R326/1.37)) + CW326/((CW326+1)/(Q326/1.6) + CW326/(R326/1.37))</f>
        <v>0</v>
      </c>
      <c r="U326">
        <f>(CR326*CU326)</f>
        <v>0</v>
      </c>
      <c r="V326">
        <f>(DK326+(U326+2*0.95*5.67E-8*(((DK326+$B$7)+273)^4-(DK326+273)^4)-44100*J326)/(1.84*29.3*R326+8*0.95*5.67E-8*(DK326+273)^3))</f>
        <v>0</v>
      </c>
      <c r="W326">
        <f>($C$7*DL326+$D$7*DM326+$E$7*V326)</f>
        <v>0</v>
      </c>
      <c r="X326">
        <f>0.61365*exp(17.502*W326/(240.97+W326))</f>
        <v>0</v>
      </c>
      <c r="Y326">
        <f>(Z326/AA326*100)</f>
        <v>0</v>
      </c>
      <c r="Z326">
        <f>DD326*(DI326+DJ326)/1000</f>
        <v>0</v>
      </c>
      <c r="AA326">
        <f>0.61365*exp(17.502*DK326/(240.97+DK326))</f>
        <v>0</v>
      </c>
      <c r="AB326">
        <f>(X326-DD326*(DI326+DJ326)/1000)</f>
        <v>0</v>
      </c>
      <c r="AC326">
        <f>(-J326*44100)</f>
        <v>0</v>
      </c>
      <c r="AD326">
        <f>2*29.3*R326*0.92*(DK326-W326)</f>
        <v>0</v>
      </c>
      <c r="AE326">
        <f>2*0.95*5.67E-8*(((DK326+$B$7)+273)^4-(W326+273)^4)</f>
        <v>0</v>
      </c>
      <c r="AF326">
        <f>U326+AE326+AC326+AD326</f>
        <v>0</v>
      </c>
      <c r="AG326">
        <f>DH326*AU326*(DC326-DB326*(1000-AU326*DE326)/(1000-AU326*DD326))/(100*CV326)</f>
        <v>0</v>
      </c>
      <c r="AH326">
        <f>1000*DH326*AU326*(DD326-DE326)/(100*CV326*(1000-AU326*DD326))</f>
        <v>0</v>
      </c>
      <c r="AI326">
        <f>(AJ326 - AK326 - DI326*1E3/(8.314*(DK326+273.15)) * AM326/DH326 * AL326) * DH326/(100*CV326) * (1000 - DE326)/1000</f>
        <v>0</v>
      </c>
      <c r="AJ326">
        <v>102.7474075712701</v>
      </c>
      <c r="AK326">
        <v>113.8789151515151</v>
      </c>
      <c r="AL326">
        <v>-3.147379053268511</v>
      </c>
      <c r="AM326">
        <v>65.161743348926</v>
      </c>
      <c r="AN326">
        <f>(AP326 - AO326 + DI326*1E3/(8.314*(DK326+273.15)) * AR326/DH326 * AQ326) * DH326/(100*CV326) * 1000/(1000 - AP326)</f>
        <v>0</v>
      </c>
      <c r="AO326">
        <v>14.79085352224564</v>
      </c>
      <c r="AP326">
        <v>22.04191818181818</v>
      </c>
      <c r="AQ326">
        <v>-1.103577117048516E-06</v>
      </c>
      <c r="AR326">
        <v>87.77243361575582</v>
      </c>
      <c r="AS326">
        <v>4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MAX(0,($B$13+$C$13*DP326)/(1+$D$13*DP326)*DI326/(DK326+273)*$E$13)</f>
        <v>0</v>
      </c>
      <c r="AX326" t="s">
        <v>417</v>
      </c>
      <c r="AY326" t="s">
        <v>417</v>
      </c>
      <c r="AZ326">
        <v>0</v>
      </c>
      <c r="BA326">
        <v>0</v>
      </c>
      <c r="BB326">
        <f>1-AZ326/BA326</f>
        <v>0</v>
      </c>
      <c r="BC326">
        <v>0</v>
      </c>
      <c r="BD326" t="s">
        <v>417</v>
      </c>
      <c r="BE326" t="s">
        <v>417</v>
      </c>
      <c r="BF326">
        <v>0</v>
      </c>
      <c r="BG326">
        <v>0</v>
      </c>
      <c r="BH326">
        <f>1-BF326/BG326</f>
        <v>0</v>
      </c>
      <c r="BI326">
        <v>0.5</v>
      </c>
      <c r="BJ326">
        <f>CS326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417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f>$B$11*DQ326+$C$11*DR326+$F$11*EC326*(1-EF326)</f>
        <v>0</v>
      </c>
      <c r="CS326">
        <f>CR326*CT326</f>
        <v>0</v>
      </c>
      <c r="CT326">
        <f>($B$11*$D$9+$C$11*$D$9+$F$11*((EP326+EH326)/MAX(EP326+EH326+EQ326, 0.1)*$I$9+EQ326/MAX(EP326+EH326+EQ326, 0.1)*$J$9))/($B$11+$C$11+$F$11)</f>
        <v>0</v>
      </c>
      <c r="CU326">
        <f>($B$11*$K$9+$C$11*$K$9+$F$11*((EP326+EH326)/MAX(EP326+EH326+EQ326, 0.1)*$P$9+EQ326/MAX(EP326+EH326+EQ326, 0.1)*$Q$9))/($B$11+$C$11+$F$11)</f>
        <v>0</v>
      </c>
      <c r="CV326">
        <v>6</v>
      </c>
      <c r="CW326">
        <v>0.5</v>
      </c>
      <c r="CX326" t="s">
        <v>418</v>
      </c>
      <c r="CY326">
        <v>2</v>
      </c>
      <c r="CZ326" t="b">
        <v>1</v>
      </c>
      <c r="DA326">
        <v>1659120341.1</v>
      </c>
      <c r="DB326">
        <v>132.8734074074074</v>
      </c>
      <c r="DC326">
        <v>117.2290518518518</v>
      </c>
      <c r="DD326">
        <v>22.0465037037037</v>
      </c>
      <c r="DE326">
        <v>14.79887037037037</v>
      </c>
      <c r="DF326">
        <v>134.7892222222222</v>
      </c>
      <c r="DG326">
        <v>22.13818148148148</v>
      </c>
      <c r="DH326">
        <v>500.0860000000001</v>
      </c>
      <c r="DI326">
        <v>90.65887037037038</v>
      </c>
      <c r="DJ326">
        <v>0.0999978851851852</v>
      </c>
      <c r="DK326">
        <v>27.04147777777778</v>
      </c>
      <c r="DL326">
        <v>26.53282962962963</v>
      </c>
      <c r="DM326">
        <v>999.9000000000001</v>
      </c>
      <c r="DN326">
        <v>0</v>
      </c>
      <c r="DO326">
        <v>0</v>
      </c>
      <c r="DP326">
        <v>9994.993333333334</v>
      </c>
      <c r="DQ326">
        <v>0</v>
      </c>
      <c r="DR326">
        <v>8.318720000000003</v>
      </c>
      <c r="DS326">
        <v>15.64428888888889</v>
      </c>
      <c r="DT326">
        <v>135.869037037037</v>
      </c>
      <c r="DU326">
        <v>118.990362962963</v>
      </c>
      <c r="DV326">
        <v>7.247628888888889</v>
      </c>
      <c r="DW326">
        <v>117.2290518518518</v>
      </c>
      <c r="DX326">
        <v>14.79887037037037</v>
      </c>
      <c r="DY326">
        <v>1.998710740740741</v>
      </c>
      <c r="DZ326">
        <v>1.341648888888889</v>
      </c>
      <c r="EA326">
        <v>17.43412592592593</v>
      </c>
      <c r="EB326">
        <v>11.27371851851852</v>
      </c>
      <c r="EC326">
        <v>1999.977407407407</v>
      </c>
      <c r="ED326">
        <v>0.979998111111111</v>
      </c>
      <c r="EE326">
        <v>0.02000168888888889</v>
      </c>
      <c r="EF326">
        <v>0</v>
      </c>
      <c r="EG326">
        <v>763.4284444444446</v>
      </c>
      <c r="EH326">
        <v>5.00097</v>
      </c>
      <c r="EI326">
        <v>15176.12592592592</v>
      </c>
      <c r="EJ326">
        <v>16707.38148148148</v>
      </c>
      <c r="EK326">
        <v>37.687</v>
      </c>
      <c r="EL326">
        <v>38.187</v>
      </c>
      <c r="EM326">
        <v>37.59233333333334</v>
      </c>
      <c r="EN326">
        <v>37.94166666666666</v>
      </c>
      <c r="EO326">
        <v>38.375</v>
      </c>
      <c r="EP326">
        <v>1955.077037037037</v>
      </c>
      <c r="EQ326">
        <v>39.90037037037037</v>
      </c>
      <c r="ER326">
        <v>0</v>
      </c>
      <c r="ES326">
        <v>1659120348.8</v>
      </c>
      <c r="ET326">
        <v>0</v>
      </c>
      <c r="EU326">
        <v>763.4588461538463</v>
      </c>
      <c r="EV326">
        <v>17.46406838267331</v>
      </c>
      <c r="EW326">
        <v>338.1914532650517</v>
      </c>
      <c r="EX326">
        <v>15176.60384615384</v>
      </c>
      <c r="EY326">
        <v>15</v>
      </c>
      <c r="EZ326">
        <v>0</v>
      </c>
      <c r="FA326" t="s">
        <v>419</v>
      </c>
      <c r="FB326">
        <v>1658962562</v>
      </c>
      <c r="FC326">
        <v>1658962559</v>
      </c>
      <c r="FD326">
        <v>0</v>
      </c>
      <c r="FE326">
        <v>0.025</v>
      </c>
      <c r="FF326">
        <v>-0.013</v>
      </c>
      <c r="FG326">
        <v>-1.97</v>
      </c>
      <c r="FH326">
        <v>-0.111</v>
      </c>
      <c r="FI326">
        <v>420</v>
      </c>
      <c r="FJ326">
        <v>18</v>
      </c>
      <c r="FK326">
        <v>0.6899999999999999</v>
      </c>
      <c r="FL326">
        <v>0.5</v>
      </c>
      <c r="FM326">
        <v>14.9030325</v>
      </c>
      <c r="FN326">
        <v>16.02501500938084</v>
      </c>
      <c r="FO326">
        <v>1.542822819280863</v>
      </c>
      <c r="FP326">
        <v>0</v>
      </c>
      <c r="FQ326">
        <v>762.7966470588236</v>
      </c>
      <c r="FR326">
        <v>16.90634071629593</v>
      </c>
      <c r="FS326">
        <v>1.676725728779212</v>
      </c>
      <c r="FT326">
        <v>0</v>
      </c>
      <c r="FU326">
        <v>7.2381085</v>
      </c>
      <c r="FV326">
        <v>0.1715909943714835</v>
      </c>
      <c r="FW326">
        <v>0.01883386332513855</v>
      </c>
      <c r="FX326">
        <v>0</v>
      </c>
      <c r="FY326">
        <v>0</v>
      </c>
      <c r="FZ326">
        <v>3</v>
      </c>
      <c r="GA326" t="s">
        <v>462</v>
      </c>
      <c r="GB326">
        <v>2.9828</v>
      </c>
      <c r="GC326">
        <v>2.71536</v>
      </c>
      <c r="GD326">
        <v>0.029776</v>
      </c>
      <c r="GE326">
        <v>0.0244464</v>
      </c>
      <c r="GF326">
        <v>0.101504</v>
      </c>
      <c r="GG326">
        <v>0.07487770000000001</v>
      </c>
      <c r="GH326">
        <v>30697.8</v>
      </c>
      <c r="GI326">
        <v>31016.7</v>
      </c>
      <c r="GJ326">
        <v>29407.2</v>
      </c>
      <c r="GK326">
        <v>29404.4</v>
      </c>
      <c r="GL326">
        <v>34992.5</v>
      </c>
      <c r="GM326">
        <v>36169.5</v>
      </c>
      <c r="GN326">
        <v>41413</v>
      </c>
      <c r="GO326">
        <v>41900.9</v>
      </c>
      <c r="GP326">
        <v>1.93428</v>
      </c>
      <c r="GQ326">
        <v>1.88245</v>
      </c>
      <c r="GR326">
        <v>0.077989</v>
      </c>
      <c r="GS326">
        <v>0</v>
      </c>
      <c r="GT326">
        <v>25.2538</v>
      </c>
      <c r="GU326">
        <v>999.9</v>
      </c>
      <c r="GV326">
        <v>38.5</v>
      </c>
      <c r="GW326">
        <v>32.8</v>
      </c>
      <c r="GX326">
        <v>21.2157</v>
      </c>
      <c r="GY326">
        <v>63.3214</v>
      </c>
      <c r="GZ326">
        <v>34.5152</v>
      </c>
      <c r="HA326">
        <v>1</v>
      </c>
      <c r="HB326">
        <v>-0.0518725</v>
      </c>
      <c r="HC326">
        <v>0.321334</v>
      </c>
      <c r="HD326">
        <v>20.3308</v>
      </c>
      <c r="HE326">
        <v>5.21729</v>
      </c>
      <c r="HF326">
        <v>12.0099</v>
      </c>
      <c r="HG326">
        <v>4.9893</v>
      </c>
      <c r="HH326">
        <v>3.28865</v>
      </c>
      <c r="HI326">
        <v>9999</v>
      </c>
      <c r="HJ326">
        <v>9999</v>
      </c>
      <c r="HK326">
        <v>9999</v>
      </c>
      <c r="HL326">
        <v>174.5</v>
      </c>
      <c r="HM326">
        <v>1.86784</v>
      </c>
      <c r="HN326">
        <v>1.86691</v>
      </c>
      <c r="HO326">
        <v>1.86631</v>
      </c>
      <c r="HP326">
        <v>1.86624</v>
      </c>
      <c r="HQ326">
        <v>1.86808</v>
      </c>
      <c r="HR326">
        <v>1.8705</v>
      </c>
      <c r="HS326">
        <v>1.86919</v>
      </c>
      <c r="HT326">
        <v>1.87059</v>
      </c>
      <c r="HU326">
        <v>0</v>
      </c>
      <c r="HV326">
        <v>0</v>
      </c>
      <c r="HW326">
        <v>0</v>
      </c>
      <c r="HX326">
        <v>0</v>
      </c>
      <c r="HY326" t="s">
        <v>421</v>
      </c>
      <c r="HZ326" t="s">
        <v>422</v>
      </c>
      <c r="IA326" t="s">
        <v>423</v>
      </c>
      <c r="IB326" t="s">
        <v>423</v>
      </c>
      <c r="IC326" t="s">
        <v>423</v>
      </c>
      <c r="ID326" t="s">
        <v>423</v>
      </c>
      <c r="IE326">
        <v>0</v>
      </c>
      <c r="IF326">
        <v>100</v>
      </c>
      <c r="IG326">
        <v>100</v>
      </c>
      <c r="IH326">
        <v>-1.86</v>
      </c>
      <c r="II326">
        <v>-0.0917</v>
      </c>
      <c r="IJ326">
        <v>-1.577111384215205</v>
      </c>
      <c r="IK326">
        <v>-0.002609718516926934</v>
      </c>
      <c r="IL326">
        <v>7.477057286243006E-07</v>
      </c>
      <c r="IM326">
        <v>-2.446628426827821E-10</v>
      </c>
      <c r="IN326">
        <v>-0.2036813970316619</v>
      </c>
      <c r="IO326">
        <v>-0.007460779758470672</v>
      </c>
      <c r="IP326">
        <v>0.0009378809001863145</v>
      </c>
      <c r="IQ326">
        <v>-1.681860573090938E-05</v>
      </c>
      <c r="IR326">
        <v>18</v>
      </c>
      <c r="IS326">
        <v>2242</v>
      </c>
      <c r="IT326">
        <v>1</v>
      </c>
      <c r="IU326">
        <v>24</v>
      </c>
      <c r="IV326">
        <v>2629.8</v>
      </c>
      <c r="IW326">
        <v>2629.8</v>
      </c>
      <c r="IX326">
        <v>0.318604</v>
      </c>
      <c r="IY326">
        <v>2.30103</v>
      </c>
      <c r="IZ326">
        <v>1.39648</v>
      </c>
      <c r="JA326">
        <v>2.33398</v>
      </c>
      <c r="JB326">
        <v>1.49536</v>
      </c>
      <c r="JC326">
        <v>2.35352</v>
      </c>
      <c r="JD326">
        <v>38.7964</v>
      </c>
      <c r="JE326">
        <v>23.9649</v>
      </c>
      <c r="JF326">
        <v>18</v>
      </c>
      <c r="JG326">
        <v>505.643</v>
      </c>
      <c r="JH326">
        <v>429.351</v>
      </c>
      <c r="JI326">
        <v>24.9997</v>
      </c>
      <c r="JJ326">
        <v>26.6858</v>
      </c>
      <c r="JK326">
        <v>29.9999</v>
      </c>
      <c r="JL326">
        <v>26.6862</v>
      </c>
      <c r="JM326">
        <v>26.6308</v>
      </c>
      <c r="JN326">
        <v>6.35875</v>
      </c>
      <c r="JO326">
        <v>27.4944</v>
      </c>
      <c r="JP326">
        <v>21.0255</v>
      </c>
      <c r="JQ326">
        <v>25</v>
      </c>
      <c r="JR326">
        <v>65.6807</v>
      </c>
      <c r="JS326">
        <v>14.6686</v>
      </c>
      <c r="JT326">
        <v>100.55</v>
      </c>
      <c r="JU326">
        <v>100.633</v>
      </c>
    </row>
    <row r="327" spans="1:281">
      <c r="A327">
        <v>311</v>
      </c>
      <c r="B327">
        <v>1659120353.6</v>
      </c>
      <c r="C327">
        <v>7995.5</v>
      </c>
      <c r="D327" t="s">
        <v>1048</v>
      </c>
      <c r="E327" t="s">
        <v>1049</v>
      </c>
      <c r="F327">
        <v>5</v>
      </c>
      <c r="G327" t="s">
        <v>1005</v>
      </c>
      <c r="H327" t="s">
        <v>416</v>
      </c>
      <c r="I327">
        <v>1659120345.814285</v>
      </c>
      <c r="J327">
        <f>(K327)/1000</f>
        <v>0</v>
      </c>
      <c r="K327">
        <f>IF(CZ327, AN327, AH327)</f>
        <v>0</v>
      </c>
      <c r="L327">
        <f>IF(CZ327, AI327, AG327)</f>
        <v>0</v>
      </c>
      <c r="M327">
        <f>DB327 - IF(AU327&gt;1, L327*CV327*100.0/(AW327*DP327), 0)</f>
        <v>0</v>
      </c>
      <c r="N327">
        <f>((T327-J327/2)*M327-L327)/(T327+J327/2)</f>
        <v>0</v>
      </c>
      <c r="O327">
        <f>N327*(DI327+DJ327)/1000.0</f>
        <v>0</v>
      </c>
      <c r="P327">
        <f>(DB327 - IF(AU327&gt;1, L327*CV327*100.0/(AW327*DP327), 0))*(DI327+DJ327)/1000.0</f>
        <v>0</v>
      </c>
      <c r="Q327">
        <f>2.0/((1/S327-1/R327)+SIGN(S327)*SQRT((1/S327-1/R327)*(1/S327-1/R327) + 4*CW327/((CW327+1)*(CW327+1))*(2*1/S327*1/R327-1/R327*1/R327)))</f>
        <v>0</v>
      </c>
      <c r="R327">
        <f>IF(LEFT(CX327,1)&lt;&gt;"0",IF(LEFT(CX327,1)="1",3.0,CY327),$D$5+$E$5*(DP327*DI327/($K$5*1000))+$F$5*(DP327*DI327/($K$5*1000))*MAX(MIN(CV327,$J$5),$I$5)*MAX(MIN(CV327,$J$5),$I$5)+$G$5*MAX(MIN(CV327,$J$5),$I$5)*(DP327*DI327/($K$5*1000))+$H$5*(DP327*DI327/($K$5*1000))*(DP327*DI327/($K$5*1000)))</f>
        <v>0</v>
      </c>
      <c r="S327">
        <f>J327*(1000-(1000*0.61365*exp(17.502*W327/(240.97+W327))/(DI327+DJ327)+DD327)/2)/(1000*0.61365*exp(17.502*W327/(240.97+W327))/(DI327+DJ327)-DD327)</f>
        <v>0</v>
      </c>
      <c r="T327">
        <f>1/((CW327+1)/(Q327/1.6)+1/(R327/1.37)) + CW327/((CW327+1)/(Q327/1.6) + CW327/(R327/1.37))</f>
        <v>0</v>
      </c>
      <c r="U327">
        <f>(CR327*CU327)</f>
        <v>0</v>
      </c>
      <c r="V327">
        <f>(DK327+(U327+2*0.95*5.67E-8*(((DK327+$B$7)+273)^4-(DK327+273)^4)-44100*J327)/(1.84*29.3*R327+8*0.95*5.67E-8*(DK327+273)^3))</f>
        <v>0</v>
      </c>
      <c r="W327">
        <f>($C$7*DL327+$D$7*DM327+$E$7*V327)</f>
        <v>0</v>
      </c>
      <c r="X327">
        <f>0.61365*exp(17.502*W327/(240.97+W327))</f>
        <v>0</v>
      </c>
      <c r="Y327">
        <f>(Z327/AA327*100)</f>
        <v>0</v>
      </c>
      <c r="Z327">
        <f>DD327*(DI327+DJ327)/1000</f>
        <v>0</v>
      </c>
      <c r="AA327">
        <f>0.61365*exp(17.502*DK327/(240.97+DK327))</f>
        <v>0</v>
      </c>
      <c r="AB327">
        <f>(X327-DD327*(DI327+DJ327)/1000)</f>
        <v>0</v>
      </c>
      <c r="AC327">
        <f>(-J327*44100)</f>
        <v>0</v>
      </c>
      <c r="AD327">
        <f>2*29.3*R327*0.92*(DK327-W327)</f>
        <v>0</v>
      </c>
      <c r="AE327">
        <f>2*0.95*5.67E-8*(((DK327+$B$7)+273)^4-(W327+273)^4)</f>
        <v>0</v>
      </c>
      <c r="AF327">
        <f>U327+AE327+AC327+AD327</f>
        <v>0</v>
      </c>
      <c r="AG327">
        <f>DH327*AU327*(DC327-DB327*(1000-AU327*DE327)/(1000-AU327*DD327))/(100*CV327)</f>
        <v>0</v>
      </c>
      <c r="AH327">
        <f>1000*DH327*AU327*(DD327-DE327)/(100*CV327*(1000-AU327*DD327))</f>
        <v>0</v>
      </c>
      <c r="AI327">
        <f>(AJ327 - AK327 - DI327*1E3/(8.314*(DK327+273.15)) * AM327/DH327 * AL327) * DH327/(100*CV327) * (1000 - DE327)/1000</f>
        <v>0</v>
      </c>
      <c r="AJ327">
        <v>85.57768758077572</v>
      </c>
      <c r="AK327">
        <v>97.90119757575756</v>
      </c>
      <c r="AL327">
        <v>-3.190362434764535</v>
      </c>
      <c r="AM327">
        <v>65.161743348926</v>
      </c>
      <c r="AN327">
        <f>(AP327 - AO327 + DI327*1E3/(8.314*(DK327+273.15)) * AR327/DH327 * AQ327) * DH327/(100*CV327) * 1000/(1000 - AP327)</f>
        <v>0</v>
      </c>
      <c r="AO327">
        <v>14.7512335049658</v>
      </c>
      <c r="AP327">
        <v>22.03255212121211</v>
      </c>
      <c r="AQ327">
        <v>-5.763601418929074E-05</v>
      </c>
      <c r="AR327">
        <v>87.77243361575582</v>
      </c>
      <c r="AS327">
        <v>4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MAX(0,($B$13+$C$13*DP327)/(1+$D$13*DP327)*DI327/(DK327+273)*$E$13)</f>
        <v>0</v>
      </c>
      <c r="AX327" t="s">
        <v>417</v>
      </c>
      <c r="AY327" t="s">
        <v>417</v>
      </c>
      <c r="AZ327">
        <v>0</v>
      </c>
      <c r="BA327">
        <v>0</v>
      </c>
      <c r="BB327">
        <f>1-AZ327/BA327</f>
        <v>0</v>
      </c>
      <c r="BC327">
        <v>0</v>
      </c>
      <c r="BD327" t="s">
        <v>417</v>
      </c>
      <c r="BE327" t="s">
        <v>417</v>
      </c>
      <c r="BF327">
        <v>0</v>
      </c>
      <c r="BG327">
        <v>0</v>
      </c>
      <c r="BH327">
        <f>1-BF327/BG327</f>
        <v>0</v>
      </c>
      <c r="BI327">
        <v>0.5</v>
      </c>
      <c r="BJ327">
        <f>CS327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417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f>$B$11*DQ327+$C$11*DR327+$F$11*EC327*(1-EF327)</f>
        <v>0</v>
      </c>
      <c r="CS327">
        <f>CR327*CT327</f>
        <v>0</v>
      </c>
      <c r="CT327">
        <f>($B$11*$D$9+$C$11*$D$9+$F$11*((EP327+EH327)/MAX(EP327+EH327+EQ327, 0.1)*$I$9+EQ327/MAX(EP327+EH327+EQ327, 0.1)*$J$9))/($B$11+$C$11+$F$11)</f>
        <v>0</v>
      </c>
      <c r="CU327">
        <f>($B$11*$K$9+$C$11*$K$9+$F$11*((EP327+EH327)/MAX(EP327+EH327+EQ327, 0.1)*$P$9+EQ327/MAX(EP327+EH327+EQ327, 0.1)*$Q$9))/($B$11+$C$11+$F$11)</f>
        <v>0</v>
      </c>
      <c r="CV327">
        <v>6</v>
      </c>
      <c r="CW327">
        <v>0.5</v>
      </c>
      <c r="CX327" t="s">
        <v>418</v>
      </c>
      <c r="CY327">
        <v>2</v>
      </c>
      <c r="CZ327" t="b">
        <v>1</v>
      </c>
      <c r="DA327">
        <v>1659120345.814285</v>
      </c>
      <c r="DB327">
        <v>118.3441107142857</v>
      </c>
      <c r="DC327">
        <v>101.4510785714286</v>
      </c>
      <c r="DD327">
        <v>22.04163214285714</v>
      </c>
      <c r="DE327">
        <v>14.77800357142857</v>
      </c>
      <c r="DF327">
        <v>120.2245392857143</v>
      </c>
      <c r="DG327">
        <v>22.13335</v>
      </c>
      <c r="DH327">
        <v>500.0766071428571</v>
      </c>
      <c r="DI327">
        <v>90.65852142857143</v>
      </c>
      <c r="DJ327">
        <v>0.1000262857142857</v>
      </c>
      <c r="DK327">
        <v>27.04051428571429</v>
      </c>
      <c r="DL327">
        <v>26.53096785714286</v>
      </c>
      <c r="DM327">
        <v>999.9000000000002</v>
      </c>
      <c r="DN327">
        <v>0</v>
      </c>
      <c r="DO327">
        <v>0</v>
      </c>
      <c r="DP327">
        <v>9988.075357142856</v>
      </c>
      <c r="DQ327">
        <v>0</v>
      </c>
      <c r="DR327">
        <v>8.318720000000003</v>
      </c>
      <c r="DS327">
        <v>16.89301785714286</v>
      </c>
      <c r="DT327">
        <v>121.0115928571429</v>
      </c>
      <c r="DU327">
        <v>102.9732107142857</v>
      </c>
      <c r="DV327">
        <v>7.263623928571429</v>
      </c>
      <c r="DW327">
        <v>101.4510785714286</v>
      </c>
      <c r="DX327">
        <v>14.77800357142857</v>
      </c>
      <c r="DY327">
        <v>1.998261428571429</v>
      </c>
      <c r="DZ327">
        <v>1.3397525</v>
      </c>
      <c r="EA327">
        <v>17.43056785714286</v>
      </c>
      <c r="EB327">
        <v>11.25236071428571</v>
      </c>
      <c r="EC327">
        <v>1999.994642857143</v>
      </c>
      <c r="ED327">
        <v>0.9799982499999998</v>
      </c>
      <c r="EE327">
        <v>0.02000155</v>
      </c>
      <c r="EF327">
        <v>0</v>
      </c>
      <c r="EG327">
        <v>764.8385357142859</v>
      </c>
      <c r="EH327">
        <v>5.00097</v>
      </c>
      <c r="EI327">
        <v>15204.07142857143</v>
      </c>
      <c r="EJ327">
        <v>16707.52857142857</v>
      </c>
      <c r="EK327">
        <v>37.687</v>
      </c>
      <c r="EL327">
        <v>38.187</v>
      </c>
      <c r="EM327">
        <v>37.57774999999999</v>
      </c>
      <c r="EN327">
        <v>37.93924999999999</v>
      </c>
      <c r="EO327">
        <v>38.375</v>
      </c>
      <c r="EP327">
        <v>1955.094285714286</v>
      </c>
      <c r="EQ327">
        <v>39.90035714285715</v>
      </c>
      <c r="ER327">
        <v>0</v>
      </c>
      <c r="ES327">
        <v>1659120353.6</v>
      </c>
      <c r="ET327">
        <v>0</v>
      </c>
      <c r="EU327">
        <v>764.9324615384617</v>
      </c>
      <c r="EV327">
        <v>19.25305981911502</v>
      </c>
      <c r="EW327">
        <v>368.6119658676675</v>
      </c>
      <c r="EX327">
        <v>15204.82692307692</v>
      </c>
      <c r="EY327">
        <v>15</v>
      </c>
      <c r="EZ327">
        <v>0</v>
      </c>
      <c r="FA327" t="s">
        <v>419</v>
      </c>
      <c r="FB327">
        <v>1658962562</v>
      </c>
      <c r="FC327">
        <v>1658962559</v>
      </c>
      <c r="FD327">
        <v>0</v>
      </c>
      <c r="FE327">
        <v>0.025</v>
      </c>
      <c r="FF327">
        <v>-0.013</v>
      </c>
      <c r="FG327">
        <v>-1.97</v>
      </c>
      <c r="FH327">
        <v>-0.111</v>
      </c>
      <c r="FI327">
        <v>420</v>
      </c>
      <c r="FJ327">
        <v>18</v>
      </c>
      <c r="FK327">
        <v>0.6899999999999999</v>
      </c>
      <c r="FL327">
        <v>0.5</v>
      </c>
      <c r="FM327">
        <v>15.9782575</v>
      </c>
      <c r="FN327">
        <v>16.15989230769229</v>
      </c>
      <c r="FO327">
        <v>1.556216175839253</v>
      </c>
      <c r="FP327">
        <v>0</v>
      </c>
      <c r="FQ327">
        <v>763.8417941176471</v>
      </c>
      <c r="FR327">
        <v>17.92459891186179</v>
      </c>
      <c r="FS327">
        <v>1.774739413836363</v>
      </c>
      <c r="FT327">
        <v>0</v>
      </c>
      <c r="FU327">
        <v>7.251899499999999</v>
      </c>
      <c r="FV327">
        <v>0.2086899061913597</v>
      </c>
      <c r="FW327">
        <v>0.02152806330699536</v>
      </c>
      <c r="FX327">
        <v>0</v>
      </c>
      <c r="FY327">
        <v>0</v>
      </c>
      <c r="FZ327">
        <v>3</v>
      </c>
      <c r="GA327" t="s">
        <v>462</v>
      </c>
      <c r="GB327">
        <v>2.98311</v>
      </c>
      <c r="GC327">
        <v>2.71569</v>
      </c>
      <c r="GD327">
        <v>0.025729</v>
      </c>
      <c r="GE327">
        <v>0.0200946</v>
      </c>
      <c r="GF327">
        <v>0.101473</v>
      </c>
      <c r="GG327">
        <v>0.0747821</v>
      </c>
      <c r="GH327">
        <v>30825.8</v>
      </c>
      <c r="GI327">
        <v>31155</v>
      </c>
      <c r="GJ327">
        <v>29407.2</v>
      </c>
      <c r="GK327">
        <v>29404.3</v>
      </c>
      <c r="GL327">
        <v>34993.7</v>
      </c>
      <c r="GM327">
        <v>36173.2</v>
      </c>
      <c r="GN327">
        <v>41413.1</v>
      </c>
      <c r="GO327">
        <v>41900.8</v>
      </c>
      <c r="GP327">
        <v>1.93467</v>
      </c>
      <c r="GQ327">
        <v>1.8822</v>
      </c>
      <c r="GR327">
        <v>0.0784099</v>
      </c>
      <c r="GS327">
        <v>0</v>
      </c>
      <c r="GT327">
        <v>25.2501</v>
      </c>
      <c r="GU327">
        <v>999.9</v>
      </c>
      <c r="GV327">
        <v>38.5</v>
      </c>
      <c r="GW327">
        <v>32.8</v>
      </c>
      <c r="GX327">
        <v>21.2129</v>
      </c>
      <c r="GY327">
        <v>63.4814</v>
      </c>
      <c r="GZ327">
        <v>34.2147</v>
      </c>
      <c r="HA327">
        <v>1</v>
      </c>
      <c r="HB327">
        <v>-0.0521367</v>
      </c>
      <c r="HC327">
        <v>0.320833</v>
      </c>
      <c r="HD327">
        <v>20.3307</v>
      </c>
      <c r="HE327">
        <v>5.21699</v>
      </c>
      <c r="HF327">
        <v>12.0099</v>
      </c>
      <c r="HG327">
        <v>4.98885</v>
      </c>
      <c r="HH327">
        <v>3.2885</v>
      </c>
      <c r="HI327">
        <v>9999</v>
      </c>
      <c r="HJ327">
        <v>9999</v>
      </c>
      <c r="HK327">
        <v>9999</v>
      </c>
      <c r="HL327">
        <v>174.5</v>
      </c>
      <c r="HM327">
        <v>1.86784</v>
      </c>
      <c r="HN327">
        <v>1.86691</v>
      </c>
      <c r="HO327">
        <v>1.8663</v>
      </c>
      <c r="HP327">
        <v>1.86622</v>
      </c>
      <c r="HQ327">
        <v>1.8681</v>
      </c>
      <c r="HR327">
        <v>1.87053</v>
      </c>
      <c r="HS327">
        <v>1.86919</v>
      </c>
      <c r="HT327">
        <v>1.87059</v>
      </c>
      <c r="HU327">
        <v>0</v>
      </c>
      <c r="HV327">
        <v>0</v>
      </c>
      <c r="HW327">
        <v>0</v>
      </c>
      <c r="HX327">
        <v>0</v>
      </c>
      <c r="HY327" t="s">
        <v>421</v>
      </c>
      <c r="HZ327" t="s">
        <v>422</v>
      </c>
      <c r="IA327" t="s">
        <v>423</v>
      </c>
      <c r="IB327" t="s">
        <v>423</v>
      </c>
      <c r="IC327" t="s">
        <v>423</v>
      </c>
      <c r="ID327" t="s">
        <v>423</v>
      </c>
      <c r="IE327">
        <v>0</v>
      </c>
      <c r="IF327">
        <v>100</v>
      </c>
      <c r="IG327">
        <v>100</v>
      </c>
      <c r="IH327">
        <v>-1.821</v>
      </c>
      <c r="II327">
        <v>-0.09180000000000001</v>
      </c>
      <c r="IJ327">
        <v>-1.577111384215205</v>
      </c>
      <c r="IK327">
        <v>-0.002609718516926934</v>
      </c>
      <c r="IL327">
        <v>7.477057286243006E-07</v>
      </c>
      <c r="IM327">
        <v>-2.446628426827821E-10</v>
      </c>
      <c r="IN327">
        <v>-0.2036813970316619</v>
      </c>
      <c r="IO327">
        <v>-0.007460779758470672</v>
      </c>
      <c r="IP327">
        <v>0.0009378809001863145</v>
      </c>
      <c r="IQ327">
        <v>-1.681860573090938E-05</v>
      </c>
      <c r="IR327">
        <v>18</v>
      </c>
      <c r="IS327">
        <v>2242</v>
      </c>
      <c r="IT327">
        <v>1</v>
      </c>
      <c r="IU327">
        <v>24</v>
      </c>
      <c r="IV327">
        <v>2629.9</v>
      </c>
      <c r="IW327">
        <v>2629.9</v>
      </c>
      <c r="IX327">
        <v>0.281982</v>
      </c>
      <c r="IY327">
        <v>2.29736</v>
      </c>
      <c r="IZ327">
        <v>1.39648</v>
      </c>
      <c r="JA327">
        <v>2.33398</v>
      </c>
      <c r="JB327">
        <v>1.49536</v>
      </c>
      <c r="JC327">
        <v>2.38159</v>
      </c>
      <c r="JD327">
        <v>38.7964</v>
      </c>
      <c r="JE327">
        <v>23.9737</v>
      </c>
      <c r="JF327">
        <v>18</v>
      </c>
      <c r="JG327">
        <v>505.875</v>
      </c>
      <c r="JH327">
        <v>429.182</v>
      </c>
      <c r="JI327">
        <v>24.9998</v>
      </c>
      <c r="JJ327">
        <v>26.683</v>
      </c>
      <c r="JK327">
        <v>29.9998</v>
      </c>
      <c r="JL327">
        <v>26.6834</v>
      </c>
      <c r="JM327">
        <v>26.628</v>
      </c>
      <c r="JN327">
        <v>5.65416</v>
      </c>
      <c r="JO327">
        <v>27.7658</v>
      </c>
      <c r="JP327">
        <v>21.0255</v>
      </c>
      <c r="JQ327">
        <v>25</v>
      </c>
      <c r="JR327">
        <v>52.3239</v>
      </c>
      <c r="JS327">
        <v>14.6235</v>
      </c>
      <c r="JT327">
        <v>100.55</v>
      </c>
      <c r="JU327">
        <v>100.632</v>
      </c>
    </row>
    <row r="328" spans="1:281">
      <c r="A328">
        <v>312</v>
      </c>
      <c r="B328">
        <v>1659120358.6</v>
      </c>
      <c r="C328">
        <v>8000.5</v>
      </c>
      <c r="D328" t="s">
        <v>1050</v>
      </c>
      <c r="E328" t="s">
        <v>1051</v>
      </c>
      <c r="F328">
        <v>5</v>
      </c>
      <c r="G328" t="s">
        <v>1005</v>
      </c>
      <c r="H328" t="s">
        <v>416</v>
      </c>
      <c r="I328">
        <v>1659120351.1</v>
      </c>
      <c r="J328">
        <f>(K328)/1000</f>
        <v>0</v>
      </c>
      <c r="K328">
        <f>IF(CZ328, AN328, AH328)</f>
        <v>0</v>
      </c>
      <c r="L328">
        <f>IF(CZ328, AI328, AG328)</f>
        <v>0</v>
      </c>
      <c r="M328">
        <f>DB328 - IF(AU328&gt;1, L328*CV328*100.0/(AW328*DP328), 0)</f>
        <v>0</v>
      </c>
      <c r="N328">
        <f>((T328-J328/2)*M328-L328)/(T328+J328/2)</f>
        <v>0</v>
      </c>
      <c r="O328">
        <f>N328*(DI328+DJ328)/1000.0</f>
        <v>0</v>
      </c>
      <c r="P328">
        <f>(DB328 - IF(AU328&gt;1, L328*CV328*100.0/(AW328*DP328), 0))*(DI328+DJ328)/1000.0</f>
        <v>0</v>
      </c>
      <c r="Q328">
        <f>2.0/((1/S328-1/R328)+SIGN(S328)*SQRT((1/S328-1/R328)*(1/S328-1/R328) + 4*CW328/((CW328+1)*(CW328+1))*(2*1/S328*1/R328-1/R328*1/R328)))</f>
        <v>0</v>
      </c>
      <c r="R328">
        <f>IF(LEFT(CX328,1)&lt;&gt;"0",IF(LEFT(CX328,1)="1",3.0,CY328),$D$5+$E$5*(DP328*DI328/($K$5*1000))+$F$5*(DP328*DI328/($K$5*1000))*MAX(MIN(CV328,$J$5),$I$5)*MAX(MIN(CV328,$J$5),$I$5)+$G$5*MAX(MIN(CV328,$J$5),$I$5)*(DP328*DI328/($K$5*1000))+$H$5*(DP328*DI328/($K$5*1000))*(DP328*DI328/($K$5*1000)))</f>
        <v>0</v>
      </c>
      <c r="S328">
        <f>J328*(1000-(1000*0.61365*exp(17.502*W328/(240.97+W328))/(DI328+DJ328)+DD328)/2)/(1000*0.61365*exp(17.502*W328/(240.97+W328))/(DI328+DJ328)-DD328)</f>
        <v>0</v>
      </c>
      <c r="T328">
        <f>1/((CW328+1)/(Q328/1.6)+1/(R328/1.37)) + CW328/((CW328+1)/(Q328/1.6) + CW328/(R328/1.37))</f>
        <v>0</v>
      </c>
      <c r="U328">
        <f>(CR328*CU328)</f>
        <v>0</v>
      </c>
      <c r="V328">
        <f>(DK328+(U328+2*0.95*5.67E-8*(((DK328+$B$7)+273)^4-(DK328+273)^4)-44100*J328)/(1.84*29.3*R328+8*0.95*5.67E-8*(DK328+273)^3))</f>
        <v>0</v>
      </c>
      <c r="W328">
        <f>($C$7*DL328+$D$7*DM328+$E$7*V328)</f>
        <v>0</v>
      </c>
      <c r="X328">
        <f>0.61365*exp(17.502*W328/(240.97+W328))</f>
        <v>0</v>
      </c>
      <c r="Y328">
        <f>(Z328/AA328*100)</f>
        <v>0</v>
      </c>
      <c r="Z328">
        <f>DD328*(DI328+DJ328)/1000</f>
        <v>0</v>
      </c>
      <c r="AA328">
        <f>0.61365*exp(17.502*DK328/(240.97+DK328))</f>
        <v>0</v>
      </c>
      <c r="AB328">
        <f>(X328-DD328*(DI328+DJ328)/1000)</f>
        <v>0</v>
      </c>
      <c r="AC328">
        <f>(-J328*44100)</f>
        <v>0</v>
      </c>
      <c r="AD328">
        <f>2*29.3*R328*0.92*(DK328-W328)</f>
        <v>0</v>
      </c>
      <c r="AE328">
        <f>2*0.95*5.67E-8*(((DK328+$B$7)+273)^4-(W328+273)^4)</f>
        <v>0</v>
      </c>
      <c r="AF328">
        <f>U328+AE328+AC328+AD328</f>
        <v>0</v>
      </c>
      <c r="AG328">
        <f>DH328*AU328*(DC328-DB328*(1000-AU328*DE328)/(1000-AU328*DD328))/(100*CV328)</f>
        <v>0</v>
      </c>
      <c r="AH328">
        <f>1000*DH328*AU328*(DD328-DE328)/(100*CV328*(1000-AU328*DD328))</f>
        <v>0</v>
      </c>
      <c r="AI328">
        <f>(AJ328 - AK328 - DI328*1E3/(8.314*(DK328+273.15)) * AM328/DH328 * AL328) * DH328/(100*CV328) * (1000 - DE328)/1000</f>
        <v>0</v>
      </c>
      <c r="AJ328">
        <v>68.58970823224101</v>
      </c>
      <c r="AK328">
        <v>82.06860121212124</v>
      </c>
      <c r="AL328">
        <v>-3.169611237001632</v>
      </c>
      <c r="AM328">
        <v>65.161743348926</v>
      </c>
      <c r="AN328">
        <f>(AP328 - AO328 + DI328*1E3/(8.314*(DK328+273.15)) * AR328/DH328 * AQ328) * DH328/(100*CV328) * 1000/(1000 - AP328)</f>
        <v>0</v>
      </c>
      <c r="AO328">
        <v>14.73270443286476</v>
      </c>
      <c r="AP328">
        <v>22.02013272727272</v>
      </c>
      <c r="AQ328">
        <v>-6.345014180258848E-05</v>
      </c>
      <c r="AR328">
        <v>87.77243361575582</v>
      </c>
      <c r="AS328">
        <v>4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MAX(0,($B$13+$C$13*DP328)/(1+$D$13*DP328)*DI328/(DK328+273)*$E$13)</f>
        <v>0</v>
      </c>
      <c r="AX328" t="s">
        <v>417</v>
      </c>
      <c r="AY328" t="s">
        <v>417</v>
      </c>
      <c r="AZ328">
        <v>0</v>
      </c>
      <c r="BA328">
        <v>0</v>
      </c>
      <c r="BB328">
        <f>1-AZ328/BA328</f>
        <v>0</v>
      </c>
      <c r="BC328">
        <v>0</v>
      </c>
      <c r="BD328" t="s">
        <v>417</v>
      </c>
      <c r="BE328" t="s">
        <v>417</v>
      </c>
      <c r="BF328">
        <v>0</v>
      </c>
      <c r="BG328">
        <v>0</v>
      </c>
      <c r="BH328">
        <f>1-BF328/BG328</f>
        <v>0</v>
      </c>
      <c r="BI328">
        <v>0.5</v>
      </c>
      <c r="BJ328">
        <f>CS328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417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f>$B$11*DQ328+$C$11*DR328+$F$11*EC328*(1-EF328)</f>
        <v>0</v>
      </c>
      <c r="CS328">
        <f>CR328*CT328</f>
        <v>0</v>
      </c>
      <c r="CT328">
        <f>($B$11*$D$9+$C$11*$D$9+$F$11*((EP328+EH328)/MAX(EP328+EH328+EQ328, 0.1)*$I$9+EQ328/MAX(EP328+EH328+EQ328, 0.1)*$J$9))/($B$11+$C$11+$F$11)</f>
        <v>0</v>
      </c>
      <c r="CU328">
        <f>($B$11*$K$9+$C$11*$K$9+$F$11*((EP328+EH328)/MAX(EP328+EH328+EQ328, 0.1)*$P$9+EQ328/MAX(EP328+EH328+EQ328, 0.1)*$Q$9))/($B$11+$C$11+$F$11)</f>
        <v>0</v>
      </c>
      <c r="CV328">
        <v>6</v>
      </c>
      <c r="CW328">
        <v>0.5</v>
      </c>
      <c r="CX328" t="s">
        <v>418</v>
      </c>
      <c r="CY328">
        <v>2</v>
      </c>
      <c r="CZ328" t="b">
        <v>1</v>
      </c>
      <c r="DA328">
        <v>1659120351.1</v>
      </c>
      <c r="DB328">
        <v>101.9891185185185</v>
      </c>
      <c r="DC328">
        <v>83.72174814814815</v>
      </c>
      <c r="DD328">
        <v>22.03471481481482</v>
      </c>
      <c r="DE328">
        <v>14.7541962962963</v>
      </c>
      <c r="DF328">
        <v>103.8294185185185</v>
      </c>
      <c r="DG328">
        <v>22.1264925925926</v>
      </c>
      <c r="DH328">
        <v>500.0793703703704</v>
      </c>
      <c r="DI328">
        <v>90.65800740740741</v>
      </c>
      <c r="DJ328">
        <v>0.1000025740740741</v>
      </c>
      <c r="DK328">
        <v>27.04096666666667</v>
      </c>
      <c r="DL328">
        <v>26.53404074074074</v>
      </c>
      <c r="DM328">
        <v>999.9000000000001</v>
      </c>
      <c r="DN328">
        <v>0</v>
      </c>
      <c r="DO328">
        <v>0</v>
      </c>
      <c r="DP328">
        <v>9991.691851851854</v>
      </c>
      <c r="DQ328">
        <v>0</v>
      </c>
      <c r="DR328">
        <v>8.318720000000003</v>
      </c>
      <c r="DS328">
        <v>18.26738148148148</v>
      </c>
      <c r="DT328">
        <v>104.2873185185185</v>
      </c>
      <c r="DU328">
        <v>84.97594074074075</v>
      </c>
      <c r="DV328">
        <v>7.280517407407409</v>
      </c>
      <c r="DW328">
        <v>83.72174814814815</v>
      </c>
      <c r="DX328">
        <v>14.7541962962963</v>
      </c>
      <c r="DY328">
        <v>1.997622962962963</v>
      </c>
      <c r="DZ328">
        <v>1.337586296296296</v>
      </c>
      <c r="EA328">
        <v>17.42551111111111</v>
      </c>
      <c r="EB328">
        <v>11.22794074074074</v>
      </c>
      <c r="EC328">
        <v>1999.98</v>
      </c>
      <c r="ED328">
        <v>0.9799979999999999</v>
      </c>
      <c r="EE328">
        <v>0.0200018</v>
      </c>
      <c r="EF328">
        <v>0</v>
      </c>
      <c r="EG328">
        <v>766.5955555555555</v>
      </c>
      <c r="EH328">
        <v>5.00097</v>
      </c>
      <c r="EI328">
        <v>15237.39259259259</v>
      </c>
      <c r="EJ328">
        <v>16707.4</v>
      </c>
      <c r="EK328">
        <v>37.687</v>
      </c>
      <c r="EL328">
        <v>38.187</v>
      </c>
      <c r="EM328">
        <v>37.57133333333334</v>
      </c>
      <c r="EN328">
        <v>37.937</v>
      </c>
      <c r="EO328">
        <v>38.375</v>
      </c>
      <c r="EP328">
        <v>1955.07962962963</v>
      </c>
      <c r="EQ328">
        <v>39.90037037037037</v>
      </c>
      <c r="ER328">
        <v>0</v>
      </c>
      <c r="ES328">
        <v>1659120358.4</v>
      </c>
      <c r="ET328">
        <v>0</v>
      </c>
      <c r="EU328">
        <v>766.5324999999999</v>
      </c>
      <c r="EV328">
        <v>20.99613674207373</v>
      </c>
      <c r="EW328">
        <v>395.7435898112915</v>
      </c>
      <c r="EX328">
        <v>15235.21923076923</v>
      </c>
      <c r="EY328">
        <v>15</v>
      </c>
      <c r="EZ328">
        <v>0</v>
      </c>
      <c r="FA328" t="s">
        <v>419</v>
      </c>
      <c r="FB328">
        <v>1658962562</v>
      </c>
      <c r="FC328">
        <v>1658962559</v>
      </c>
      <c r="FD328">
        <v>0</v>
      </c>
      <c r="FE328">
        <v>0.025</v>
      </c>
      <c r="FF328">
        <v>-0.013</v>
      </c>
      <c r="FG328">
        <v>-1.97</v>
      </c>
      <c r="FH328">
        <v>-0.111</v>
      </c>
      <c r="FI328">
        <v>420</v>
      </c>
      <c r="FJ328">
        <v>18</v>
      </c>
      <c r="FK328">
        <v>0.6899999999999999</v>
      </c>
      <c r="FL328">
        <v>0.5</v>
      </c>
      <c r="FM328">
        <v>17.34653902439024</v>
      </c>
      <c r="FN328">
        <v>15.71828362369338</v>
      </c>
      <c r="FO328">
        <v>1.552120690378647</v>
      </c>
      <c r="FP328">
        <v>0</v>
      </c>
      <c r="FQ328">
        <v>765.5506176470587</v>
      </c>
      <c r="FR328">
        <v>20.09746370871231</v>
      </c>
      <c r="FS328">
        <v>1.990929047317673</v>
      </c>
      <c r="FT328">
        <v>0</v>
      </c>
      <c r="FU328">
        <v>7.269869999999999</v>
      </c>
      <c r="FV328">
        <v>0.1938829965156637</v>
      </c>
      <c r="FW328">
        <v>0.01994256496945605</v>
      </c>
      <c r="FX328">
        <v>0</v>
      </c>
      <c r="FY328">
        <v>0</v>
      </c>
      <c r="FZ328">
        <v>3</v>
      </c>
      <c r="GA328" t="s">
        <v>462</v>
      </c>
      <c r="GB328">
        <v>2.98305</v>
      </c>
      <c r="GC328">
        <v>2.71566</v>
      </c>
      <c r="GD328">
        <v>0.0216469</v>
      </c>
      <c r="GE328">
        <v>0.0156448</v>
      </c>
      <c r="GF328">
        <v>0.101431</v>
      </c>
      <c r="GG328">
        <v>0.0746556</v>
      </c>
      <c r="GH328">
        <v>30955.4</v>
      </c>
      <c r="GI328">
        <v>31296.6</v>
      </c>
      <c r="GJ328">
        <v>29407.5</v>
      </c>
      <c r="GK328">
        <v>29404.5</v>
      </c>
      <c r="GL328">
        <v>34995.5</v>
      </c>
      <c r="GM328">
        <v>36178.1</v>
      </c>
      <c r="GN328">
        <v>41413.3</v>
      </c>
      <c r="GO328">
        <v>41900.9</v>
      </c>
      <c r="GP328">
        <v>1.93473</v>
      </c>
      <c r="GQ328">
        <v>1.88223</v>
      </c>
      <c r="GR328">
        <v>0.07922949999999999</v>
      </c>
      <c r="GS328">
        <v>0</v>
      </c>
      <c r="GT328">
        <v>25.2472</v>
      </c>
      <c r="GU328">
        <v>999.9</v>
      </c>
      <c r="GV328">
        <v>38.4</v>
      </c>
      <c r="GW328">
        <v>32.8</v>
      </c>
      <c r="GX328">
        <v>21.157</v>
      </c>
      <c r="GY328">
        <v>63.6714</v>
      </c>
      <c r="GZ328">
        <v>33.9183</v>
      </c>
      <c r="HA328">
        <v>1</v>
      </c>
      <c r="HB328">
        <v>-0.0524543</v>
      </c>
      <c r="HC328">
        <v>0.320044</v>
      </c>
      <c r="HD328">
        <v>20.3308</v>
      </c>
      <c r="HE328">
        <v>5.21699</v>
      </c>
      <c r="HF328">
        <v>12.0099</v>
      </c>
      <c r="HG328">
        <v>4.9892</v>
      </c>
      <c r="HH328">
        <v>3.28858</v>
      </c>
      <c r="HI328">
        <v>9999</v>
      </c>
      <c r="HJ328">
        <v>9999</v>
      </c>
      <c r="HK328">
        <v>9999</v>
      </c>
      <c r="HL328">
        <v>174.5</v>
      </c>
      <c r="HM328">
        <v>1.86784</v>
      </c>
      <c r="HN328">
        <v>1.86691</v>
      </c>
      <c r="HO328">
        <v>1.8663</v>
      </c>
      <c r="HP328">
        <v>1.86623</v>
      </c>
      <c r="HQ328">
        <v>1.86812</v>
      </c>
      <c r="HR328">
        <v>1.87052</v>
      </c>
      <c r="HS328">
        <v>1.86918</v>
      </c>
      <c r="HT328">
        <v>1.87059</v>
      </c>
      <c r="HU328">
        <v>0</v>
      </c>
      <c r="HV328">
        <v>0</v>
      </c>
      <c r="HW328">
        <v>0</v>
      </c>
      <c r="HX328">
        <v>0</v>
      </c>
      <c r="HY328" t="s">
        <v>421</v>
      </c>
      <c r="HZ328" t="s">
        <v>422</v>
      </c>
      <c r="IA328" t="s">
        <v>423</v>
      </c>
      <c r="IB328" t="s">
        <v>423</v>
      </c>
      <c r="IC328" t="s">
        <v>423</v>
      </c>
      <c r="ID328" t="s">
        <v>423</v>
      </c>
      <c r="IE328">
        <v>0</v>
      </c>
      <c r="IF328">
        <v>100</v>
      </c>
      <c r="IG328">
        <v>100</v>
      </c>
      <c r="IH328">
        <v>-1.782</v>
      </c>
      <c r="II328">
        <v>-0.0919</v>
      </c>
      <c r="IJ328">
        <v>-1.577111384215205</v>
      </c>
      <c r="IK328">
        <v>-0.002609718516926934</v>
      </c>
      <c r="IL328">
        <v>7.477057286243006E-07</v>
      </c>
      <c r="IM328">
        <v>-2.446628426827821E-10</v>
      </c>
      <c r="IN328">
        <v>-0.2036813970316619</v>
      </c>
      <c r="IO328">
        <v>-0.007460779758470672</v>
      </c>
      <c r="IP328">
        <v>0.0009378809001863145</v>
      </c>
      <c r="IQ328">
        <v>-1.681860573090938E-05</v>
      </c>
      <c r="IR328">
        <v>18</v>
      </c>
      <c r="IS328">
        <v>2242</v>
      </c>
      <c r="IT328">
        <v>1</v>
      </c>
      <c r="IU328">
        <v>24</v>
      </c>
      <c r="IV328">
        <v>2629.9</v>
      </c>
      <c r="IW328">
        <v>2630</v>
      </c>
      <c r="IX328">
        <v>0.250244</v>
      </c>
      <c r="IY328">
        <v>2.30225</v>
      </c>
      <c r="IZ328">
        <v>1.39648</v>
      </c>
      <c r="JA328">
        <v>2.33398</v>
      </c>
      <c r="JB328">
        <v>1.49536</v>
      </c>
      <c r="JC328">
        <v>2.41577</v>
      </c>
      <c r="JD328">
        <v>38.7964</v>
      </c>
      <c r="JE328">
        <v>23.9824</v>
      </c>
      <c r="JF328">
        <v>18</v>
      </c>
      <c r="JG328">
        <v>505.883</v>
      </c>
      <c r="JH328">
        <v>429.176</v>
      </c>
      <c r="JI328">
        <v>24.9998</v>
      </c>
      <c r="JJ328">
        <v>26.6802</v>
      </c>
      <c r="JK328">
        <v>29.9999</v>
      </c>
      <c r="JL328">
        <v>26.6806</v>
      </c>
      <c r="JM328">
        <v>26.6252</v>
      </c>
      <c r="JN328">
        <v>4.89712</v>
      </c>
      <c r="JO328">
        <v>28.0858</v>
      </c>
      <c r="JP328">
        <v>20.6433</v>
      </c>
      <c r="JQ328">
        <v>25</v>
      </c>
      <c r="JR328">
        <v>32.2888</v>
      </c>
      <c r="JS328">
        <v>14.5853</v>
      </c>
      <c r="JT328">
        <v>100.551</v>
      </c>
      <c r="JU328">
        <v>100.633</v>
      </c>
    </row>
    <row r="329" spans="1:281">
      <c r="A329">
        <v>313</v>
      </c>
      <c r="B329">
        <v>1659120455.6</v>
      </c>
      <c r="C329">
        <v>8097.5</v>
      </c>
      <c r="D329" t="s">
        <v>1052</v>
      </c>
      <c r="E329" t="s">
        <v>1053</v>
      </c>
      <c r="F329">
        <v>5</v>
      </c>
      <c r="G329" t="s">
        <v>1005</v>
      </c>
      <c r="H329" t="s">
        <v>416</v>
      </c>
      <c r="I329">
        <v>1659120447.599999</v>
      </c>
      <c r="J329">
        <f>(K329)/1000</f>
        <v>0</v>
      </c>
      <c r="K329">
        <f>IF(CZ329, AN329, AH329)</f>
        <v>0</v>
      </c>
      <c r="L329">
        <f>IF(CZ329, AI329, AG329)</f>
        <v>0</v>
      </c>
      <c r="M329">
        <f>DB329 - IF(AU329&gt;1, L329*CV329*100.0/(AW329*DP329), 0)</f>
        <v>0</v>
      </c>
      <c r="N329">
        <f>((T329-J329/2)*M329-L329)/(T329+J329/2)</f>
        <v>0</v>
      </c>
      <c r="O329">
        <f>N329*(DI329+DJ329)/1000.0</f>
        <v>0</v>
      </c>
      <c r="P329">
        <f>(DB329 - IF(AU329&gt;1, L329*CV329*100.0/(AW329*DP329), 0))*(DI329+DJ329)/1000.0</f>
        <v>0</v>
      </c>
      <c r="Q329">
        <f>2.0/((1/S329-1/R329)+SIGN(S329)*SQRT((1/S329-1/R329)*(1/S329-1/R329) + 4*CW329/((CW329+1)*(CW329+1))*(2*1/S329*1/R329-1/R329*1/R329)))</f>
        <v>0</v>
      </c>
      <c r="R329">
        <f>IF(LEFT(CX329,1)&lt;&gt;"0",IF(LEFT(CX329,1)="1",3.0,CY329),$D$5+$E$5*(DP329*DI329/($K$5*1000))+$F$5*(DP329*DI329/($K$5*1000))*MAX(MIN(CV329,$J$5),$I$5)*MAX(MIN(CV329,$J$5),$I$5)+$G$5*MAX(MIN(CV329,$J$5),$I$5)*(DP329*DI329/($K$5*1000))+$H$5*(DP329*DI329/($K$5*1000))*(DP329*DI329/($K$5*1000)))</f>
        <v>0</v>
      </c>
      <c r="S329">
        <f>J329*(1000-(1000*0.61365*exp(17.502*W329/(240.97+W329))/(DI329+DJ329)+DD329)/2)/(1000*0.61365*exp(17.502*W329/(240.97+W329))/(DI329+DJ329)-DD329)</f>
        <v>0</v>
      </c>
      <c r="T329">
        <f>1/((CW329+1)/(Q329/1.6)+1/(R329/1.37)) + CW329/((CW329+1)/(Q329/1.6) + CW329/(R329/1.37))</f>
        <v>0</v>
      </c>
      <c r="U329">
        <f>(CR329*CU329)</f>
        <v>0</v>
      </c>
      <c r="V329">
        <f>(DK329+(U329+2*0.95*5.67E-8*(((DK329+$B$7)+273)^4-(DK329+273)^4)-44100*J329)/(1.84*29.3*R329+8*0.95*5.67E-8*(DK329+273)^3))</f>
        <v>0</v>
      </c>
      <c r="W329">
        <f>($C$7*DL329+$D$7*DM329+$E$7*V329)</f>
        <v>0</v>
      </c>
      <c r="X329">
        <f>0.61365*exp(17.502*W329/(240.97+W329))</f>
        <v>0</v>
      </c>
      <c r="Y329">
        <f>(Z329/AA329*100)</f>
        <v>0</v>
      </c>
      <c r="Z329">
        <f>DD329*(DI329+DJ329)/1000</f>
        <v>0</v>
      </c>
      <c r="AA329">
        <f>0.61365*exp(17.502*DK329/(240.97+DK329))</f>
        <v>0</v>
      </c>
      <c r="AB329">
        <f>(X329-DD329*(DI329+DJ329)/1000)</f>
        <v>0</v>
      </c>
      <c r="AC329">
        <f>(-J329*44100)</f>
        <v>0</v>
      </c>
      <c r="AD329">
        <f>2*29.3*R329*0.92*(DK329-W329)</f>
        <v>0</v>
      </c>
      <c r="AE329">
        <f>2*0.95*5.67E-8*(((DK329+$B$7)+273)^4-(W329+273)^4)</f>
        <v>0</v>
      </c>
      <c r="AF329">
        <f>U329+AE329+AC329+AD329</f>
        <v>0</v>
      </c>
      <c r="AG329">
        <f>DH329*AU329*(DC329-DB329*(1000-AU329*DE329)/(1000-AU329*DD329))/(100*CV329)</f>
        <v>0</v>
      </c>
      <c r="AH329">
        <f>1000*DH329*AU329*(DD329-DE329)/(100*CV329*(1000-AU329*DD329))</f>
        <v>0</v>
      </c>
      <c r="AI329">
        <f>(AJ329 - AK329 - DI329*1E3/(8.314*(DK329+273.15)) * AM329/DH329 * AL329) * DH329/(100*CV329) * (1000 - DE329)/1000</f>
        <v>0</v>
      </c>
      <c r="AJ329">
        <v>426.1718022940967</v>
      </c>
      <c r="AK329">
        <v>404.9881393939393</v>
      </c>
      <c r="AL329">
        <v>-0.0007693555260616103</v>
      </c>
      <c r="AM329">
        <v>65.161743348926</v>
      </c>
      <c r="AN329">
        <f>(AP329 - AO329 + DI329*1E3/(8.314*(DK329+273.15)) * AR329/DH329 * AQ329) * DH329/(100*CV329) * 1000/(1000 - AP329)</f>
        <v>0</v>
      </c>
      <c r="AO329">
        <v>14.43042900649193</v>
      </c>
      <c r="AP329">
        <v>21.87603272727272</v>
      </c>
      <c r="AQ329">
        <v>4.490715665884669E-05</v>
      </c>
      <c r="AR329">
        <v>87.77243361575582</v>
      </c>
      <c r="AS329">
        <v>4</v>
      </c>
      <c r="AT329">
        <v>1</v>
      </c>
      <c r="AU329">
        <f>IF(AS329*$H$13&gt;=AW329,1.0,(AW329/(AW329-AS329*$H$13)))</f>
        <v>0</v>
      </c>
      <c r="AV329">
        <f>(AU329-1)*100</f>
        <v>0</v>
      </c>
      <c r="AW329">
        <f>MAX(0,($B$13+$C$13*DP329)/(1+$D$13*DP329)*DI329/(DK329+273)*$E$13)</f>
        <v>0</v>
      </c>
      <c r="AX329" t="s">
        <v>417</v>
      </c>
      <c r="AY329" t="s">
        <v>417</v>
      </c>
      <c r="AZ329">
        <v>0</v>
      </c>
      <c r="BA329">
        <v>0</v>
      </c>
      <c r="BB329">
        <f>1-AZ329/BA329</f>
        <v>0</v>
      </c>
      <c r="BC329">
        <v>0</v>
      </c>
      <c r="BD329" t="s">
        <v>417</v>
      </c>
      <c r="BE329" t="s">
        <v>417</v>
      </c>
      <c r="BF329">
        <v>0</v>
      </c>
      <c r="BG329">
        <v>0</v>
      </c>
      <c r="BH329">
        <f>1-BF329/BG329</f>
        <v>0</v>
      </c>
      <c r="BI329">
        <v>0.5</v>
      </c>
      <c r="BJ329">
        <f>CS329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417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f>$B$11*DQ329+$C$11*DR329+$F$11*EC329*(1-EF329)</f>
        <v>0</v>
      </c>
      <c r="CS329">
        <f>CR329*CT329</f>
        <v>0</v>
      </c>
      <c r="CT329">
        <f>($B$11*$D$9+$C$11*$D$9+$F$11*((EP329+EH329)/MAX(EP329+EH329+EQ329, 0.1)*$I$9+EQ329/MAX(EP329+EH329+EQ329, 0.1)*$J$9))/($B$11+$C$11+$F$11)</f>
        <v>0</v>
      </c>
      <c r="CU329">
        <f>($B$11*$K$9+$C$11*$K$9+$F$11*((EP329+EH329)/MAX(EP329+EH329+EQ329, 0.1)*$P$9+EQ329/MAX(EP329+EH329+EQ329, 0.1)*$Q$9))/($B$11+$C$11+$F$11)</f>
        <v>0</v>
      </c>
      <c r="CV329">
        <v>6</v>
      </c>
      <c r="CW329">
        <v>0.5</v>
      </c>
      <c r="CX329" t="s">
        <v>418</v>
      </c>
      <c r="CY329">
        <v>2</v>
      </c>
      <c r="CZ329" t="b">
        <v>1</v>
      </c>
      <c r="DA329">
        <v>1659120447.599999</v>
      </c>
      <c r="DB329">
        <v>396.1392258064515</v>
      </c>
      <c r="DC329">
        <v>420.0049032258065</v>
      </c>
      <c r="DD329">
        <v>21.87391935483871</v>
      </c>
      <c r="DE329">
        <v>14.44772903225807</v>
      </c>
      <c r="DF329">
        <v>398.6533870967743</v>
      </c>
      <c r="DG329">
        <v>21.96720000000001</v>
      </c>
      <c r="DH329">
        <v>500.0507096774193</v>
      </c>
      <c r="DI329">
        <v>90.66156129032258</v>
      </c>
      <c r="DJ329">
        <v>0.09998949032258064</v>
      </c>
      <c r="DK329">
        <v>26.99756774193548</v>
      </c>
      <c r="DL329">
        <v>26.46420000000001</v>
      </c>
      <c r="DM329">
        <v>999.9000000000003</v>
      </c>
      <c r="DN329">
        <v>0</v>
      </c>
      <c r="DO329">
        <v>0</v>
      </c>
      <c r="DP329">
        <v>9990.181935483872</v>
      </c>
      <c r="DQ329">
        <v>0</v>
      </c>
      <c r="DR329">
        <v>8.318720000000003</v>
      </c>
      <c r="DS329">
        <v>-23.86558064516129</v>
      </c>
      <c r="DT329">
        <v>404.9981612903227</v>
      </c>
      <c r="DU329">
        <v>426.162</v>
      </c>
      <c r="DV329">
        <v>7.426193870967742</v>
      </c>
      <c r="DW329">
        <v>420.0049032258065</v>
      </c>
      <c r="DX329">
        <v>14.44772903225807</v>
      </c>
      <c r="DY329">
        <v>1.983124193548387</v>
      </c>
      <c r="DZ329">
        <v>1.309852903225807</v>
      </c>
      <c r="EA329">
        <v>17.31023870967742</v>
      </c>
      <c r="EB329">
        <v>10.91240322580645</v>
      </c>
      <c r="EC329">
        <v>2000.002903225806</v>
      </c>
      <c r="ED329">
        <v>0.9799963870967743</v>
      </c>
      <c r="EE329">
        <v>0.02000341290322581</v>
      </c>
      <c r="EF329">
        <v>0</v>
      </c>
      <c r="EG329">
        <v>767.6363548387095</v>
      </c>
      <c r="EH329">
        <v>5.000969999999999</v>
      </c>
      <c r="EI329">
        <v>15270.06774193549</v>
      </c>
      <c r="EJ329">
        <v>16707.59032258064</v>
      </c>
      <c r="EK329">
        <v>37.625</v>
      </c>
      <c r="EL329">
        <v>38.09248387096773</v>
      </c>
      <c r="EM329">
        <v>37.5</v>
      </c>
      <c r="EN329">
        <v>37.875</v>
      </c>
      <c r="EO329">
        <v>38.31199999999998</v>
      </c>
      <c r="EP329">
        <v>1955.092903225807</v>
      </c>
      <c r="EQ329">
        <v>39.91000000000001</v>
      </c>
      <c r="ER329">
        <v>0</v>
      </c>
      <c r="ES329">
        <v>1659120455.6</v>
      </c>
      <c r="ET329">
        <v>0</v>
      </c>
      <c r="EU329">
        <v>767.6065</v>
      </c>
      <c r="EV329">
        <v>-0.4497435818383034</v>
      </c>
      <c r="EW329">
        <v>-14.9435897825573</v>
      </c>
      <c r="EX329">
        <v>15269.96538461538</v>
      </c>
      <c r="EY329">
        <v>15</v>
      </c>
      <c r="EZ329">
        <v>0</v>
      </c>
      <c r="FA329" t="s">
        <v>419</v>
      </c>
      <c r="FB329">
        <v>1658962562</v>
      </c>
      <c r="FC329">
        <v>1658962559</v>
      </c>
      <c r="FD329">
        <v>0</v>
      </c>
      <c r="FE329">
        <v>0.025</v>
      </c>
      <c r="FF329">
        <v>-0.013</v>
      </c>
      <c r="FG329">
        <v>-1.97</v>
      </c>
      <c r="FH329">
        <v>-0.111</v>
      </c>
      <c r="FI329">
        <v>420</v>
      </c>
      <c r="FJ329">
        <v>18</v>
      </c>
      <c r="FK329">
        <v>0.6899999999999999</v>
      </c>
      <c r="FL329">
        <v>0.5</v>
      </c>
      <c r="FM329">
        <v>-23.8416525</v>
      </c>
      <c r="FN329">
        <v>-0.2657864915571542</v>
      </c>
      <c r="FO329">
        <v>0.0553751297402545</v>
      </c>
      <c r="FP329">
        <v>1</v>
      </c>
      <c r="FQ329">
        <v>767.7559117647058</v>
      </c>
      <c r="FR329">
        <v>-2.209640941475389</v>
      </c>
      <c r="FS329">
        <v>0.3384459612480479</v>
      </c>
      <c r="FT329">
        <v>0</v>
      </c>
      <c r="FU329">
        <v>7.429269</v>
      </c>
      <c r="FV329">
        <v>0.06628412757974514</v>
      </c>
      <c r="FW329">
        <v>0.02011722480860618</v>
      </c>
      <c r="FX329">
        <v>1</v>
      </c>
      <c r="FY329">
        <v>2</v>
      </c>
      <c r="FZ329">
        <v>3</v>
      </c>
      <c r="GA329" t="s">
        <v>431</v>
      </c>
      <c r="GB329">
        <v>2.98299</v>
      </c>
      <c r="GC329">
        <v>2.71558</v>
      </c>
      <c r="GD329">
        <v>0.0909317</v>
      </c>
      <c r="GE329">
        <v>0.0936664</v>
      </c>
      <c r="GF329">
        <v>0.100993</v>
      </c>
      <c r="GG329">
        <v>0.0735951</v>
      </c>
      <c r="GH329">
        <v>28766.7</v>
      </c>
      <c r="GI329">
        <v>28819.5</v>
      </c>
      <c r="GJ329">
        <v>29410.6</v>
      </c>
      <c r="GK329">
        <v>29407.7</v>
      </c>
      <c r="GL329">
        <v>35018.4</v>
      </c>
      <c r="GM329">
        <v>36226.1</v>
      </c>
      <c r="GN329">
        <v>41418.6</v>
      </c>
      <c r="GO329">
        <v>41906.2</v>
      </c>
      <c r="GP329">
        <v>1.93552</v>
      </c>
      <c r="GQ329">
        <v>1.8837</v>
      </c>
      <c r="GR329">
        <v>0.0771582</v>
      </c>
      <c r="GS329">
        <v>0</v>
      </c>
      <c r="GT329">
        <v>25.1877</v>
      </c>
      <c r="GU329">
        <v>999.9</v>
      </c>
      <c r="GV329">
        <v>37.6</v>
      </c>
      <c r="GW329">
        <v>32.9</v>
      </c>
      <c r="GX329">
        <v>20.834</v>
      </c>
      <c r="GY329">
        <v>63.5414</v>
      </c>
      <c r="GZ329">
        <v>34.4591</v>
      </c>
      <c r="HA329">
        <v>1</v>
      </c>
      <c r="HB329">
        <v>-0.0579929</v>
      </c>
      <c r="HC329">
        <v>0.28451</v>
      </c>
      <c r="HD329">
        <v>20.3315</v>
      </c>
      <c r="HE329">
        <v>5.21969</v>
      </c>
      <c r="HF329">
        <v>12.0099</v>
      </c>
      <c r="HG329">
        <v>4.9902</v>
      </c>
      <c r="HH329">
        <v>3.28925</v>
      </c>
      <c r="HI329">
        <v>9999</v>
      </c>
      <c r="HJ329">
        <v>9999</v>
      </c>
      <c r="HK329">
        <v>9999</v>
      </c>
      <c r="HL329">
        <v>174.5</v>
      </c>
      <c r="HM329">
        <v>1.86783</v>
      </c>
      <c r="HN329">
        <v>1.86691</v>
      </c>
      <c r="HO329">
        <v>1.8663</v>
      </c>
      <c r="HP329">
        <v>1.86626</v>
      </c>
      <c r="HQ329">
        <v>1.86813</v>
      </c>
      <c r="HR329">
        <v>1.87053</v>
      </c>
      <c r="HS329">
        <v>1.86919</v>
      </c>
      <c r="HT329">
        <v>1.87058</v>
      </c>
      <c r="HU329">
        <v>0</v>
      </c>
      <c r="HV329">
        <v>0</v>
      </c>
      <c r="HW329">
        <v>0</v>
      </c>
      <c r="HX329">
        <v>0</v>
      </c>
      <c r="HY329" t="s">
        <v>421</v>
      </c>
      <c r="HZ329" t="s">
        <v>422</v>
      </c>
      <c r="IA329" t="s">
        <v>423</v>
      </c>
      <c r="IB329" t="s">
        <v>423</v>
      </c>
      <c r="IC329" t="s">
        <v>423</v>
      </c>
      <c r="ID329" t="s">
        <v>423</v>
      </c>
      <c r="IE329">
        <v>0</v>
      </c>
      <c r="IF329">
        <v>100</v>
      </c>
      <c r="IG329">
        <v>100</v>
      </c>
      <c r="IH329">
        <v>-2.514</v>
      </c>
      <c r="II329">
        <v>-0.09320000000000001</v>
      </c>
      <c r="IJ329">
        <v>-1.577111384215205</v>
      </c>
      <c r="IK329">
        <v>-0.002609718516926934</v>
      </c>
      <c r="IL329">
        <v>7.477057286243006E-07</v>
      </c>
      <c r="IM329">
        <v>-2.446628426827821E-10</v>
      </c>
      <c r="IN329">
        <v>-0.2036813970316619</v>
      </c>
      <c r="IO329">
        <v>-0.007460779758470672</v>
      </c>
      <c r="IP329">
        <v>0.0009378809001863145</v>
      </c>
      <c r="IQ329">
        <v>-1.681860573090938E-05</v>
      </c>
      <c r="IR329">
        <v>18</v>
      </c>
      <c r="IS329">
        <v>2242</v>
      </c>
      <c r="IT329">
        <v>1</v>
      </c>
      <c r="IU329">
        <v>24</v>
      </c>
      <c r="IV329">
        <v>2631.6</v>
      </c>
      <c r="IW329">
        <v>2631.6</v>
      </c>
      <c r="IX329">
        <v>1.0437</v>
      </c>
      <c r="IY329">
        <v>2.24243</v>
      </c>
      <c r="IZ329">
        <v>1.39648</v>
      </c>
      <c r="JA329">
        <v>2.33521</v>
      </c>
      <c r="JB329">
        <v>1.49536</v>
      </c>
      <c r="JC329">
        <v>2.32788</v>
      </c>
      <c r="JD329">
        <v>38.8457</v>
      </c>
      <c r="JE329">
        <v>23.9737</v>
      </c>
      <c r="JF329">
        <v>18</v>
      </c>
      <c r="JG329">
        <v>505.879</v>
      </c>
      <c r="JH329">
        <v>429.606</v>
      </c>
      <c r="JI329">
        <v>24.9996</v>
      </c>
      <c r="JJ329">
        <v>26.6154</v>
      </c>
      <c r="JK329">
        <v>29.9998</v>
      </c>
      <c r="JL329">
        <v>26.6212</v>
      </c>
      <c r="JM329">
        <v>26.5663</v>
      </c>
      <c r="JN329">
        <v>20.8932</v>
      </c>
      <c r="JO329">
        <v>27.7686</v>
      </c>
      <c r="JP329">
        <v>18.396</v>
      </c>
      <c r="JQ329">
        <v>25</v>
      </c>
      <c r="JR329">
        <v>419.988</v>
      </c>
      <c r="JS329">
        <v>14.2888</v>
      </c>
      <c r="JT329">
        <v>100.563</v>
      </c>
      <c r="JU329">
        <v>100.645</v>
      </c>
    </row>
    <row r="330" spans="1:281">
      <c r="A330">
        <v>314</v>
      </c>
      <c r="B330">
        <v>1659120460.6</v>
      </c>
      <c r="C330">
        <v>8102.5</v>
      </c>
      <c r="D330" t="s">
        <v>1054</v>
      </c>
      <c r="E330" t="s">
        <v>1055</v>
      </c>
      <c r="F330">
        <v>5</v>
      </c>
      <c r="G330" t="s">
        <v>1005</v>
      </c>
      <c r="H330" t="s">
        <v>416</v>
      </c>
      <c r="I330">
        <v>1659120452.755172</v>
      </c>
      <c r="J330">
        <f>(K330)/1000</f>
        <v>0</v>
      </c>
      <c r="K330">
        <f>IF(CZ330, AN330, AH330)</f>
        <v>0</v>
      </c>
      <c r="L330">
        <f>IF(CZ330, AI330, AG330)</f>
        <v>0</v>
      </c>
      <c r="M330">
        <f>DB330 - IF(AU330&gt;1, L330*CV330*100.0/(AW330*DP330), 0)</f>
        <v>0</v>
      </c>
      <c r="N330">
        <f>((T330-J330/2)*M330-L330)/(T330+J330/2)</f>
        <v>0</v>
      </c>
      <c r="O330">
        <f>N330*(DI330+DJ330)/1000.0</f>
        <v>0</v>
      </c>
      <c r="P330">
        <f>(DB330 - IF(AU330&gt;1, L330*CV330*100.0/(AW330*DP330), 0))*(DI330+DJ330)/1000.0</f>
        <v>0</v>
      </c>
      <c r="Q330">
        <f>2.0/((1/S330-1/R330)+SIGN(S330)*SQRT((1/S330-1/R330)*(1/S330-1/R330) + 4*CW330/((CW330+1)*(CW330+1))*(2*1/S330*1/R330-1/R330*1/R330)))</f>
        <v>0</v>
      </c>
      <c r="R330">
        <f>IF(LEFT(CX330,1)&lt;&gt;"0",IF(LEFT(CX330,1)="1",3.0,CY330),$D$5+$E$5*(DP330*DI330/($K$5*1000))+$F$5*(DP330*DI330/($K$5*1000))*MAX(MIN(CV330,$J$5),$I$5)*MAX(MIN(CV330,$J$5),$I$5)+$G$5*MAX(MIN(CV330,$J$5),$I$5)*(DP330*DI330/($K$5*1000))+$H$5*(DP330*DI330/($K$5*1000))*(DP330*DI330/($K$5*1000)))</f>
        <v>0</v>
      </c>
      <c r="S330">
        <f>J330*(1000-(1000*0.61365*exp(17.502*W330/(240.97+W330))/(DI330+DJ330)+DD330)/2)/(1000*0.61365*exp(17.502*W330/(240.97+W330))/(DI330+DJ330)-DD330)</f>
        <v>0</v>
      </c>
      <c r="T330">
        <f>1/((CW330+1)/(Q330/1.6)+1/(R330/1.37)) + CW330/((CW330+1)/(Q330/1.6) + CW330/(R330/1.37))</f>
        <v>0</v>
      </c>
      <c r="U330">
        <f>(CR330*CU330)</f>
        <v>0</v>
      </c>
      <c r="V330">
        <f>(DK330+(U330+2*0.95*5.67E-8*(((DK330+$B$7)+273)^4-(DK330+273)^4)-44100*J330)/(1.84*29.3*R330+8*0.95*5.67E-8*(DK330+273)^3))</f>
        <v>0</v>
      </c>
      <c r="W330">
        <f>($C$7*DL330+$D$7*DM330+$E$7*V330)</f>
        <v>0</v>
      </c>
      <c r="X330">
        <f>0.61365*exp(17.502*W330/(240.97+W330))</f>
        <v>0</v>
      </c>
      <c r="Y330">
        <f>(Z330/AA330*100)</f>
        <v>0</v>
      </c>
      <c r="Z330">
        <f>DD330*(DI330+DJ330)/1000</f>
        <v>0</v>
      </c>
      <c r="AA330">
        <f>0.61365*exp(17.502*DK330/(240.97+DK330))</f>
        <v>0</v>
      </c>
      <c r="AB330">
        <f>(X330-DD330*(DI330+DJ330)/1000)</f>
        <v>0</v>
      </c>
      <c r="AC330">
        <f>(-J330*44100)</f>
        <v>0</v>
      </c>
      <c r="AD330">
        <f>2*29.3*R330*0.92*(DK330-W330)</f>
        <v>0</v>
      </c>
      <c r="AE330">
        <f>2*0.95*5.67E-8*(((DK330+$B$7)+273)^4-(W330+273)^4)</f>
        <v>0</v>
      </c>
      <c r="AF330">
        <f>U330+AE330+AC330+AD330</f>
        <v>0</v>
      </c>
      <c r="AG330">
        <f>DH330*AU330*(DC330-DB330*(1000-AU330*DE330)/(1000-AU330*DD330))/(100*CV330)</f>
        <v>0</v>
      </c>
      <c r="AH330">
        <f>1000*DH330*AU330*(DD330-DE330)/(100*CV330*(1000-AU330*DD330))</f>
        <v>0</v>
      </c>
      <c r="AI330">
        <f>(AJ330 - AK330 - DI330*1E3/(8.314*(DK330+273.15)) * AM330/DH330 * AL330) * DH330/(100*CV330) * (1000 - DE330)/1000</f>
        <v>0</v>
      </c>
      <c r="AJ330">
        <v>426.1851005656368</v>
      </c>
      <c r="AK330">
        <v>405.0979939393939</v>
      </c>
      <c r="AL330">
        <v>0.03586289213522438</v>
      </c>
      <c r="AM330">
        <v>65.161743348926</v>
      </c>
      <c r="AN330">
        <f>(AP330 - AO330 + DI330*1E3/(8.314*(DK330+273.15)) * AR330/DH330 * AQ330) * DH330/(100*CV330) * 1000/(1000 - AP330)</f>
        <v>0</v>
      </c>
      <c r="AO330">
        <v>14.38740921888795</v>
      </c>
      <c r="AP330">
        <v>21.8620509090909</v>
      </c>
      <c r="AQ330">
        <v>-0.000154350551893131</v>
      </c>
      <c r="AR330">
        <v>87.77243361575582</v>
      </c>
      <c r="AS330">
        <v>4</v>
      </c>
      <c r="AT330">
        <v>1</v>
      </c>
      <c r="AU330">
        <f>IF(AS330*$H$13&gt;=AW330,1.0,(AW330/(AW330-AS330*$H$13)))</f>
        <v>0</v>
      </c>
      <c r="AV330">
        <f>(AU330-1)*100</f>
        <v>0</v>
      </c>
      <c r="AW330">
        <f>MAX(0,($B$13+$C$13*DP330)/(1+$D$13*DP330)*DI330/(DK330+273)*$E$13)</f>
        <v>0</v>
      </c>
      <c r="AX330" t="s">
        <v>417</v>
      </c>
      <c r="AY330" t="s">
        <v>417</v>
      </c>
      <c r="AZ330">
        <v>0</v>
      </c>
      <c r="BA330">
        <v>0</v>
      </c>
      <c r="BB330">
        <f>1-AZ330/BA330</f>
        <v>0</v>
      </c>
      <c r="BC330">
        <v>0</v>
      </c>
      <c r="BD330" t="s">
        <v>417</v>
      </c>
      <c r="BE330" t="s">
        <v>417</v>
      </c>
      <c r="BF330">
        <v>0</v>
      </c>
      <c r="BG330">
        <v>0</v>
      </c>
      <c r="BH330">
        <f>1-BF330/BG330</f>
        <v>0</v>
      </c>
      <c r="BI330">
        <v>0.5</v>
      </c>
      <c r="BJ330">
        <f>CS330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417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f>$B$11*DQ330+$C$11*DR330+$F$11*EC330*(1-EF330)</f>
        <v>0</v>
      </c>
      <c r="CS330">
        <f>CR330*CT330</f>
        <v>0</v>
      </c>
      <c r="CT330">
        <f>($B$11*$D$9+$C$11*$D$9+$F$11*((EP330+EH330)/MAX(EP330+EH330+EQ330, 0.1)*$I$9+EQ330/MAX(EP330+EH330+EQ330, 0.1)*$J$9))/($B$11+$C$11+$F$11)</f>
        <v>0</v>
      </c>
      <c r="CU330">
        <f>($B$11*$K$9+$C$11*$K$9+$F$11*((EP330+EH330)/MAX(EP330+EH330+EQ330, 0.1)*$P$9+EQ330/MAX(EP330+EH330+EQ330, 0.1)*$Q$9))/($B$11+$C$11+$F$11)</f>
        <v>0</v>
      </c>
      <c r="CV330">
        <v>6</v>
      </c>
      <c r="CW330">
        <v>0.5</v>
      </c>
      <c r="CX330" t="s">
        <v>418</v>
      </c>
      <c r="CY330">
        <v>2</v>
      </c>
      <c r="CZ330" t="b">
        <v>1</v>
      </c>
      <c r="DA330">
        <v>1659120452.755172</v>
      </c>
      <c r="DB330">
        <v>396.1508965517241</v>
      </c>
      <c r="DC330">
        <v>420.1170689655173</v>
      </c>
      <c r="DD330">
        <v>21.8763724137931</v>
      </c>
      <c r="DE330">
        <v>14.42278965517241</v>
      </c>
      <c r="DF330">
        <v>398.6651379310345</v>
      </c>
      <c r="DG330">
        <v>21.96962413793104</v>
      </c>
      <c r="DH330">
        <v>500.0314482758621</v>
      </c>
      <c r="DI330">
        <v>90.66186551724137</v>
      </c>
      <c r="DJ330">
        <v>0.09994094137931034</v>
      </c>
      <c r="DK330">
        <v>26.99402068965517</v>
      </c>
      <c r="DL330">
        <v>26.45699655172414</v>
      </c>
      <c r="DM330">
        <v>999.9000000000002</v>
      </c>
      <c r="DN330">
        <v>0</v>
      </c>
      <c r="DO330">
        <v>0</v>
      </c>
      <c r="DP330">
        <v>9996.035172413794</v>
      </c>
      <c r="DQ330">
        <v>0</v>
      </c>
      <c r="DR330">
        <v>8.318720000000003</v>
      </c>
      <c r="DS330">
        <v>-23.96620344827586</v>
      </c>
      <c r="DT330">
        <v>405.011</v>
      </c>
      <c r="DU330">
        <v>426.265</v>
      </c>
      <c r="DV330">
        <v>7.453584827586206</v>
      </c>
      <c r="DW330">
        <v>420.1170689655173</v>
      </c>
      <c r="DX330">
        <v>14.42278965517241</v>
      </c>
      <c r="DY330">
        <v>1.983352758620689</v>
      </c>
      <c r="DZ330">
        <v>1.307595862068966</v>
      </c>
      <c r="EA330">
        <v>17.31205862068965</v>
      </c>
      <c r="EB330">
        <v>10.8864275862069</v>
      </c>
      <c r="EC330">
        <v>1999.997586206897</v>
      </c>
      <c r="ED330">
        <v>0.9799964137931035</v>
      </c>
      <c r="EE330">
        <v>0.02000338620689656</v>
      </c>
      <c r="EF330">
        <v>0</v>
      </c>
      <c r="EG330">
        <v>767.6235517241379</v>
      </c>
      <c r="EH330">
        <v>5.000969999999999</v>
      </c>
      <c r="EI330">
        <v>15270.07931034483</v>
      </c>
      <c r="EJ330">
        <v>16707.54137931034</v>
      </c>
      <c r="EK330">
        <v>37.61631034482759</v>
      </c>
      <c r="EL330">
        <v>38.07937931034482</v>
      </c>
      <c r="EM330">
        <v>37.5</v>
      </c>
      <c r="EN330">
        <v>37.875</v>
      </c>
      <c r="EO330">
        <v>38.31199999999999</v>
      </c>
      <c r="EP330">
        <v>1955.087586206896</v>
      </c>
      <c r="EQ330">
        <v>39.91</v>
      </c>
      <c r="ER330">
        <v>0</v>
      </c>
      <c r="ES330">
        <v>1659120460.4</v>
      </c>
      <c r="ET330">
        <v>0</v>
      </c>
      <c r="EU330">
        <v>767.6106923076924</v>
      </c>
      <c r="EV330">
        <v>0.5997948809549136</v>
      </c>
      <c r="EW330">
        <v>23.43247862152214</v>
      </c>
      <c r="EX330">
        <v>15270.20769230769</v>
      </c>
      <c r="EY330">
        <v>15</v>
      </c>
      <c r="EZ330">
        <v>0</v>
      </c>
      <c r="FA330" t="s">
        <v>419</v>
      </c>
      <c r="FB330">
        <v>1658962562</v>
      </c>
      <c r="FC330">
        <v>1658962559</v>
      </c>
      <c r="FD330">
        <v>0</v>
      </c>
      <c r="FE330">
        <v>0.025</v>
      </c>
      <c r="FF330">
        <v>-0.013</v>
      </c>
      <c r="FG330">
        <v>-1.97</v>
      </c>
      <c r="FH330">
        <v>-0.111</v>
      </c>
      <c r="FI330">
        <v>420</v>
      </c>
      <c r="FJ330">
        <v>18</v>
      </c>
      <c r="FK330">
        <v>0.6899999999999999</v>
      </c>
      <c r="FL330">
        <v>0.5</v>
      </c>
      <c r="FM330">
        <v>-23.90873902439024</v>
      </c>
      <c r="FN330">
        <v>-0.6901651567944587</v>
      </c>
      <c r="FO330">
        <v>0.1668178791933297</v>
      </c>
      <c r="FP330">
        <v>0</v>
      </c>
      <c r="FQ330">
        <v>767.6324117647059</v>
      </c>
      <c r="FR330">
        <v>-0.2177845635345477</v>
      </c>
      <c r="FS330">
        <v>0.2182803267316178</v>
      </c>
      <c r="FT330">
        <v>1</v>
      </c>
      <c r="FU330">
        <v>7.438542195121951</v>
      </c>
      <c r="FV330">
        <v>0.3005644599303193</v>
      </c>
      <c r="FW330">
        <v>0.03072667296937314</v>
      </c>
      <c r="FX330">
        <v>0</v>
      </c>
      <c r="FY330">
        <v>1</v>
      </c>
      <c r="FZ330">
        <v>3</v>
      </c>
      <c r="GA330" t="s">
        <v>426</v>
      </c>
      <c r="GB330">
        <v>2.9831</v>
      </c>
      <c r="GC330">
        <v>2.7157</v>
      </c>
      <c r="GD330">
        <v>0.090963</v>
      </c>
      <c r="GE330">
        <v>0.0940407</v>
      </c>
      <c r="GF330">
        <v>0.10094</v>
      </c>
      <c r="GG330">
        <v>0.073362</v>
      </c>
      <c r="GH330">
        <v>28765.9</v>
      </c>
      <c r="GI330">
        <v>28807.7</v>
      </c>
      <c r="GJ330">
        <v>29410.7</v>
      </c>
      <c r="GK330">
        <v>29407.8</v>
      </c>
      <c r="GL330">
        <v>35020.2</v>
      </c>
      <c r="GM330">
        <v>36235.6</v>
      </c>
      <c r="GN330">
        <v>41418.3</v>
      </c>
      <c r="GO330">
        <v>41906.5</v>
      </c>
      <c r="GP330">
        <v>1.9355</v>
      </c>
      <c r="GQ330">
        <v>1.88398</v>
      </c>
      <c r="GR330">
        <v>0.07733329999999999</v>
      </c>
      <c r="GS330">
        <v>0</v>
      </c>
      <c r="GT330">
        <v>25.1826</v>
      </c>
      <c r="GU330">
        <v>999.9</v>
      </c>
      <c r="GV330">
        <v>37.6</v>
      </c>
      <c r="GW330">
        <v>32.9</v>
      </c>
      <c r="GX330">
        <v>20.8359</v>
      </c>
      <c r="GY330">
        <v>63.7914</v>
      </c>
      <c r="GZ330">
        <v>34.1987</v>
      </c>
      <c r="HA330">
        <v>1</v>
      </c>
      <c r="HB330">
        <v>-0.0584121</v>
      </c>
      <c r="HC330">
        <v>0.282554</v>
      </c>
      <c r="HD330">
        <v>20.3308</v>
      </c>
      <c r="HE330">
        <v>5.21699</v>
      </c>
      <c r="HF330">
        <v>12.0099</v>
      </c>
      <c r="HG330">
        <v>4.98915</v>
      </c>
      <c r="HH330">
        <v>3.28865</v>
      </c>
      <c r="HI330">
        <v>9999</v>
      </c>
      <c r="HJ330">
        <v>9999</v>
      </c>
      <c r="HK330">
        <v>9999</v>
      </c>
      <c r="HL330">
        <v>174.5</v>
      </c>
      <c r="HM330">
        <v>1.86783</v>
      </c>
      <c r="HN330">
        <v>1.86691</v>
      </c>
      <c r="HO330">
        <v>1.8663</v>
      </c>
      <c r="HP330">
        <v>1.86627</v>
      </c>
      <c r="HQ330">
        <v>1.8681</v>
      </c>
      <c r="HR330">
        <v>1.87054</v>
      </c>
      <c r="HS330">
        <v>1.8692</v>
      </c>
      <c r="HT330">
        <v>1.87058</v>
      </c>
      <c r="HU330">
        <v>0</v>
      </c>
      <c r="HV330">
        <v>0</v>
      </c>
      <c r="HW330">
        <v>0</v>
      </c>
      <c r="HX330">
        <v>0</v>
      </c>
      <c r="HY330" t="s">
        <v>421</v>
      </c>
      <c r="HZ330" t="s">
        <v>422</v>
      </c>
      <c r="IA330" t="s">
        <v>423</v>
      </c>
      <c r="IB330" t="s">
        <v>423</v>
      </c>
      <c r="IC330" t="s">
        <v>423</v>
      </c>
      <c r="ID330" t="s">
        <v>423</v>
      </c>
      <c r="IE330">
        <v>0</v>
      </c>
      <c r="IF330">
        <v>100</v>
      </c>
      <c r="IG330">
        <v>100</v>
      </c>
      <c r="IH330">
        <v>-2.515</v>
      </c>
      <c r="II330">
        <v>-0.0934</v>
      </c>
      <c r="IJ330">
        <v>-1.577111384215205</v>
      </c>
      <c r="IK330">
        <v>-0.002609718516926934</v>
      </c>
      <c r="IL330">
        <v>7.477057286243006E-07</v>
      </c>
      <c r="IM330">
        <v>-2.446628426827821E-10</v>
      </c>
      <c r="IN330">
        <v>-0.2036813970316619</v>
      </c>
      <c r="IO330">
        <v>-0.007460779758470672</v>
      </c>
      <c r="IP330">
        <v>0.0009378809001863145</v>
      </c>
      <c r="IQ330">
        <v>-1.681860573090938E-05</v>
      </c>
      <c r="IR330">
        <v>18</v>
      </c>
      <c r="IS330">
        <v>2242</v>
      </c>
      <c r="IT330">
        <v>1</v>
      </c>
      <c r="IU330">
        <v>24</v>
      </c>
      <c r="IV330">
        <v>2631.6</v>
      </c>
      <c r="IW330">
        <v>2631.7</v>
      </c>
      <c r="IX330">
        <v>1.06689</v>
      </c>
      <c r="IY330">
        <v>2.24121</v>
      </c>
      <c r="IZ330">
        <v>1.39648</v>
      </c>
      <c r="JA330">
        <v>2.33521</v>
      </c>
      <c r="JB330">
        <v>1.49536</v>
      </c>
      <c r="JC330">
        <v>2.33643</v>
      </c>
      <c r="JD330">
        <v>38.8704</v>
      </c>
      <c r="JE330">
        <v>23.9737</v>
      </c>
      <c r="JF330">
        <v>18</v>
      </c>
      <c r="JG330">
        <v>505.831</v>
      </c>
      <c r="JH330">
        <v>429.739</v>
      </c>
      <c r="JI330">
        <v>24.9995</v>
      </c>
      <c r="JJ330">
        <v>26.6115</v>
      </c>
      <c r="JK330">
        <v>29.9997</v>
      </c>
      <c r="JL330">
        <v>26.6174</v>
      </c>
      <c r="JM330">
        <v>26.5624</v>
      </c>
      <c r="JN330">
        <v>21.4243</v>
      </c>
      <c r="JO330">
        <v>28.0517</v>
      </c>
      <c r="JP330">
        <v>18.0217</v>
      </c>
      <c r="JQ330">
        <v>25</v>
      </c>
      <c r="JR330">
        <v>440.033</v>
      </c>
      <c r="JS330">
        <v>14.2584</v>
      </c>
      <c r="JT330">
        <v>100.562</v>
      </c>
      <c r="JU330">
        <v>100.645</v>
      </c>
    </row>
    <row r="331" spans="1:281">
      <c r="A331">
        <v>315</v>
      </c>
      <c r="B331">
        <v>1659120465.6</v>
      </c>
      <c r="C331">
        <v>8107.5</v>
      </c>
      <c r="D331" t="s">
        <v>1056</v>
      </c>
      <c r="E331" t="s">
        <v>1057</v>
      </c>
      <c r="F331">
        <v>5</v>
      </c>
      <c r="G331" t="s">
        <v>1005</v>
      </c>
      <c r="H331" t="s">
        <v>416</v>
      </c>
      <c r="I331">
        <v>1659120457.832142</v>
      </c>
      <c r="J331">
        <f>(K331)/1000</f>
        <v>0</v>
      </c>
      <c r="K331">
        <f>IF(CZ331, AN331, AH331)</f>
        <v>0</v>
      </c>
      <c r="L331">
        <f>IF(CZ331, AI331, AG331)</f>
        <v>0</v>
      </c>
      <c r="M331">
        <f>DB331 - IF(AU331&gt;1, L331*CV331*100.0/(AW331*DP331), 0)</f>
        <v>0</v>
      </c>
      <c r="N331">
        <f>((T331-J331/2)*M331-L331)/(T331+J331/2)</f>
        <v>0</v>
      </c>
      <c r="O331">
        <f>N331*(DI331+DJ331)/1000.0</f>
        <v>0</v>
      </c>
      <c r="P331">
        <f>(DB331 - IF(AU331&gt;1, L331*CV331*100.0/(AW331*DP331), 0))*(DI331+DJ331)/1000.0</f>
        <v>0</v>
      </c>
      <c r="Q331">
        <f>2.0/((1/S331-1/R331)+SIGN(S331)*SQRT((1/S331-1/R331)*(1/S331-1/R331) + 4*CW331/((CW331+1)*(CW331+1))*(2*1/S331*1/R331-1/R331*1/R331)))</f>
        <v>0</v>
      </c>
      <c r="R331">
        <f>IF(LEFT(CX331,1)&lt;&gt;"0",IF(LEFT(CX331,1)="1",3.0,CY331),$D$5+$E$5*(DP331*DI331/($K$5*1000))+$F$5*(DP331*DI331/($K$5*1000))*MAX(MIN(CV331,$J$5),$I$5)*MAX(MIN(CV331,$J$5),$I$5)+$G$5*MAX(MIN(CV331,$J$5),$I$5)*(DP331*DI331/($K$5*1000))+$H$5*(DP331*DI331/($K$5*1000))*(DP331*DI331/($K$5*1000)))</f>
        <v>0</v>
      </c>
      <c r="S331">
        <f>J331*(1000-(1000*0.61365*exp(17.502*W331/(240.97+W331))/(DI331+DJ331)+DD331)/2)/(1000*0.61365*exp(17.502*W331/(240.97+W331))/(DI331+DJ331)-DD331)</f>
        <v>0</v>
      </c>
      <c r="T331">
        <f>1/((CW331+1)/(Q331/1.6)+1/(R331/1.37)) + CW331/((CW331+1)/(Q331/1.6) + CW331/(R331/1.37))</f>
        <v>0</v>
      </c>
      <c r="U331">
        <f>(CR331*CU331)</f>
        <v>0</v>
      </c>
      <c r="V331">
        <f>(DK331+(U331+2*0.95*5.67E-8*(((DK331+$B$7)+273)^4-(DK331+273)^4)-44100*J331)/(1.84*29.3*R331+8*0.95*5.67E-8*(DK331+273)^3))</f>
        <v>0</v>
      </c>
      <c r="W331">
        <f>($C$7*DL331+$D$7*DM331+$E$7*V331)</f>
        <v>0</v>
      </c>
      <c r="X331">
        <f>0.61365*exp(17.502*W331/(240.97+W331))</f>
        <v>0</v>
      </c>
      <c r="Y331">
        <f>(Z331/AA331*100)</f>
        <v>0</v>
      </c>
      <c r="Z331">
        <f>DD331*(DI331+DJ331)/1000</f>
        <v>0</v>
      </c>
      <c r="AA331">
        <f>0.61365*exp(17.502*DK331/(240.97+DK331))</f>
        <v>0</v>
      </c>
      <c r="AB331">
        <f>(X331-DD331*(DI331+DJ331)/1000)</f>
        <v>0</v>
      </c>
      <c r="AC331">
        <f>(-J331*44100)</f>
        <v>0</v>
      </c>
      <c r="AD331">
        <f>2*29.3*R331*0.92*(DK331-W331)</f>
        <v>0</v>
      </c>
      <c r="AE331">
        <f>2*0.95*5.67E-8*(((DK331+$B$7)+273)^4-(W331+273)^4)</f>
        <v>0</v>
      </c>
      <c r="AF331">
        <f>U331+AE331+AC331+AD331</f>
        <v>0</v>
      </c>
      <c r="AG331">
        <f>DH331*AU331*(DC331-DB331*(1000-AU331*DE331)/(1000-AU331*DD331))/(100*CV331)</f>
        <v>0</v>
      </c>
      <c r="AH331">
        <f>1000*DH331*AU331*(DD331-DE331)/(100*CV331*(1000-AU331*DD331))</f>
        <v>0</v>
      </c>
      <c r="AI331">
        <f>(AJ331 - AK331 - DI331*1E3/(8.314*(DK331+273.15)) * AM331/DH331 * AL331) * DH331/(100*CV331) * (1000 - DE331)/1000</f>
        <v>0</v>
      </c>
      <c r="AJ331">
        <v>433.5248602975713</v>
      </c>
      <c r="AK331">
        <v>408.0522242424241</v>
      </c>
      <c r="AL331">
        <v>0.8075066737520922</v>
      </c>
      <c r="AM331">
        <v>65.161743348926</v>
      </c>
      <c r="AN331">
        <f>(AP331 - AO331 + DI331*1E3/(8.314*(DK331+273.15)) * AR331/DH331 * AQ331) * DH331/(100*CV331) * 1000/(1000 - AP331)</f>
        <v>0</v>
      </c>
      <c r="AO331">
        <v>14.32979283479508</v>
      </c>
      <c r="AP331">
        <v>21.83674242424243</v>
      </c>
      <c r="AQ331">
        <v>-0.0002642402920260898</v>
      </c>
      <c r="AR331">
        <v>87.77243361575582</v>
      </c>
      <c r="AS331">
        <v>4</v>
      </c>
      <c r="AT331">
        <v>1</v>
      </c>
      <c r="AU331">
        <f>IF(AS331*$H$13&gt;=AW331,1.0,(AW331/(AW331-AS331*$H$13)))</f>
        <v>0</v>
      </c>
      <c r="AV331">
        <f>(AU331-1)*100</f>
        <v>0</v>
      </c>
      <c r="AW331">
        <f>MAX(0,($B$13+$C$13*DP331)/(1+$D$13*DP331)*DI331/(DK331+273)*$E$13)</f>
        <v>0</v>
      </c>
      <c r="AX331" t="s">
        <v>417</v>
      </c>
      <c r="AY331" t="s">
        <v>417</v>
      </c>
      <c r="AZ331">
        <v>0</v>
      </c>
      <c r="BA331">
        <v>0</v>
      </c>
      <c r="BB331">
        <f>1-AZ331/BA331</f>
        <v>0</v>
      </c>
      <c r="BC331">
        <v>0</v>
      </c>
      <c r="BD331" t="s">
        <v>417</v>
      </c>
      <c r="BE331" t="s">
        <v>417</v>
      </c>
      <c r="BF331">
        <v>0</v>
      </c>
      <c r="BG331">
        <v>0</v>
      </c>
      <c r="BH331">
        <f>1-BF331/BG331</f>
        <v>0</v>
      </c>
      <c r="BI331">
        <v>0.5</v>
      </c>
      <c r="BJ331">
        <f>CS331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417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f>$B$11*DQ331+$C$11*DR331+$F$11*EC331*(1-EF331)</f>
        <v>0</v>
      </c>
      <c r="CS331">
        <f>CR331*CT331</f>
        <v>0</v>
      </c>
      <c r="CT331">
        <f>($B$11*$D$9+$C$11*$D$9+$F$11*((EP331+EH331)/MAX(EP331+EH331+EQ331, 0.1)*$I$9+EQ331/MAX(EP331+EH331+EQ331, 0.1)*$J$9))/($B$11+$C$11+$F$11)</f>
        <v>0</v>
      </c>
      <c r="CU331">
        <f>($B$11*$K$9+$C$11*$K$9+$F$11*((EP331+EH331)/MAX(EP331+EH331+EQ331, 0.1)*$P$9+EQ331/MAX(EP331+EH331+EQ331, 0.1)*$Q$9))/($B$11+$C$11+$F$11)</f>
        <v>0</v>
      </c>
      <c r="CV331">
        <v>6</v>
      </c>
      <c r="CW331">
        <v>0.5</v>
      </c>
      <c r="CX331" t="s">
        <v>418</v>
      </c>
      <c r="CY331">
        <v>2</v>
      </c>
      <c r="CZ331" t="b">
        <v>1</v>
      </c>
      <c r="DA331">
        <v>1659120457.832142</v>
      </c>
      <c r="DB331">
        <v>396.5736071428572</v>
      </c>
      <c r="DC331">
        <v>422.7062857142856</v>
      </c>
      <c r="DD331">
        <v>21.86697857142858</v>
      </c>
      <c r="DE331">
        <v>14.37791071428572</v>
      </c>
      <c r="DF331">
        <v>399.0887499999999</v>
      </c>
      <c r="DG331">
        <v>21.960325</v>
      </c>
      <c r="DH331">
        <v>500.0491071428572</v>
      </c>
      <c r="DI331">
        <v>90.6614892857143</v>
      </c>
      <c r="DJ331">
        <v>0.09996708214285713</v>
      </c>
      <c r="DK331">
        <v>26.98898571428571</v>
      </c>
      <c r="DL331">
        <v>26.45125357142857</v>
      </c>
      <c r="DM331">
        <v>999.9000000000002</v>
      </c>
      <c r="DN331">
        <v>0</v>
      </c>
      <c r="DO331">
        <v>0</v>
      </c>
      <c r="DP331">
        <v>10001.29464285714</v>
      </c>
      <c r="DQ331">
        <v>0</v>
      </c>
      <c r="DR331">
        <v>8.318720000000003</v>
      </c>
      <c r="DS331">
        <v>-26.13270357142857</v>
      </c>
      <c r="DT331">
        <v>405.43925</v>
      </c>
      <c r="DU331">
        <v>428.8723928571429</v>
      </c>
      <c r="DV331">
        <v>7.489067857142857</v>
      </c>
      <c r="DW331">
        <v>422.7062857142856</v>
      </c>
      <c r="DX331">
        <v>14.37791071428572</v>
      </c>
      <c r="DY331">
        <v>1.982492857142857</v>
      </c>
      <c r="DZ331">
        <v>1.303522142857143</v>
      </c>
      <c r="EA331">
        <v>17.30518928571428</v>
      </c>
      <c r="EB331">
        <v>10.83945</v>
      </c>
      <c r="EC331">
        <v>1999.993928571429</v>
      </c>
      <c r="ED331">
        <v>0.9799962142857144</v>
      </c>
      <c r="EE331">
        <v>0.02000358571428571</v>
      </c>
      <c r="EF331">
        <v>0</v>
      </c>
      <c r="EG331">
        <v>767.6841785714286</v>
      </c>
      <c r="EH331">
        <v>5.00097</v>
      </c>
      <c r="EI331">
        <v>15272.52857142857</v>
      </c>
      <c r="EJ331">
        <v>16707.51071428572</v>
      </c>
      <c r="EK331">
        <v>37.60025</v>
      </c>
      <c r="EL331">
        <v>38.07099999999999</v>
      </c>
      <c r="EM331">
        <v>37.4955</v>
      </c>
      <c r="EN331">
        <v>37.875</v>
      </c>
      <c r="EO331">
        <v>38.312</v>
      </c>
      <c r="EP331">
        <v>1955.083928571428</v>
      </c>
      <c r="EQ331">
        <v>39.91</v>
      </c>
      <c r="ER331">
        <v>0</v>
      </c>
      <c r="ES331">
        <v>1659120465.8</v>
      </c>
      <c r="ET331">
        <v>0</v>
      </c>
      <c r="EU331">
        <v>767.6821199999998</v>
      </c>
      <c r="EV331">
        <v>1.44353847418623</v>
      </c>
      <c r="EW331">
        <v>38.10000002051125</v>
      </c>
      <c r="EX331">
        <v>15273.052</v>
      </c>
      <c r="EY331">
        <v>15</v>
      </c>
      <c r="EZ331">
        <v>0</v>
      </c>
      <c r="FA331" t="s">
        <v>419</v>
      </c>
      <c r="FB331">
        <v>1658962562</v>
      </c>
      <c r="FC331">
        <v>1658962559</v>
      </c>
      <c r="FD331">
        <v>0</v>
      </c>
      <c r="FE331">
        <v>0.025</v>
      </c>
      <c r="FF331">
        <v>-0.013</v>
      </c>
      <c r="FG331">
        <v>-1.97</v>
      </c>
      <c r="FH331">
        <v>-0.111</v>
      </c>
      <c r="FI331">
        <v>420</v>
      </c>
      <c r="FJ331">
        <v>18</v>
      </c>
      <c r="FK331">
        <v>0.6899999999999999</v>
      </c>
      <c r="FL331">
        <v>0.5</v>
      </c>
      <c r="FM331">
        <v>-25.20077317073171</v>
      </c>
      <c r="FN331">
        <v>-19.27585714285716</v>
      </c>
      <c r="FO331">
        <v>2.628974489854282</v>
      </c>
      <c r="FP331">
        <v>0</v>
      </c>
      <c r="FQ331">
        <v>767.6477352941175</v>
      </c>
      <c r="FR331">
        <v>0.6215890034262153</v>
      </c>
      <c r="FS331">
        <v>0.2493517842000275</v>
      </c>
      <c r="FT331">
        <v>1</v>
      </c>
      <c r="FU331">
        <v>7.467429268292684</v>
      </c>
      <c r="FV331">
        <v>0.4044840418118516</v>
      </c>
      <c r="FW331">
        <v>0.04061108153407204</v>
      </c>
      <c r="FX331">
        <v>0</v>
      </c>
      <c r="FY331">
        <v>1</v>
      </c>
      <c r="FZ331">
        <v>3</v>
      </c>
      <c r="GA331" t="s">
        <v>426</v>
      </c>
      <c r="GB331">
        <v>2.98311</v>
      </c>
      <c r="GC331">
        <v>2.71555</v>
      </c>
      <c r="GD331">
        <v>0.091582</v>
      </c>
      <c r="GE331">
        <v>0.09618740000000001</v>
      </c>
      <c r="GF331">
        <v>0.100857</v>
      </c>
      <c r="GG331">
        <v>0.07307619999999999</v>
      </c>
      <c r="GH331">
        <v>28746.8</v>
      </c>
      <c r="GI331">
        <v>28739.7</v>
      </c>
      <c r="GJ331">
        <v>29411.3</v>
      </c>
      <c r="GK331">
        <v>29408</v>
      </c>
      <c r="GL331">
        <v>35024.6</v>
      </c>
      <c r="GM331">
        <v>36247</v>
      </c>
      <c r="GN331">
        <v>41419.6</v>
      </c>
      <c r="GO331">
        <v>41906.5</v>
      </c>
      <c r="GP331">
        <v>1.93552</v>
      </c>
      <c r="GQ331">
        <v>1.88365</v>
      </c>
      <c r="GR331">
        <v>0.07767979999999999</v>
      </c>
      <c r="GS331">
        <v>0</v>
      </c>
      <c r="GT331">
        <v>25.1765</v>
      </c>
      <c r="GU331">
        <v>999.9</v>
      </c>
      <c r="GV331">
        <v>37.5</v>
      </c>
      <c r="GW331">
        <v>32.9</v>
      </c>
      <c r="GX331">
        <v>20.7785</v>
      </c>
      <c r="GY331">
        <v>63.5914</v>
      </c>
      <c r="GZ331">
        <v>33.8662</v>
      </c>
      <c r="HA331">
        <v>1</v>
      </c>
      <c r="HB331">
        <v>-0.0587093</v>
      </c>
      <c r="HC331">
        <v>0.2811</v>
      </c>
      <c r="HD331">
        <v>20.3307</v>
      </c>
      <c r="HE331">
        <v>5.21744</v>
      </c>
      <c r="HF331">
        <v>12.0099</v>
      </c>
      <c r="HG331">
        <v>4.98925</v>
      </c>
      <c r="HH331">
        <v>3.28865</v>
      </c>
      <c r="HI331">
        <v>9999</v>
      </c>
      <c r="HJ331">
        <v>9999</v>
      </c>
      <c r="HK331">
        <v>9999</v>
      </c>
      <c r="HL331">
        <v>174.5</v>
      </c>
      <c r="HM331">
        <v>1.86784</v>
      </c>
      <c r="HN331">
        <v>1.86691</v>
      </c>
      <c r="HO331">
        <v>1.8663</v>
      </c>
      <c r="HP331">
        <v>1.86627</v>
      </c>
      <c r="HQ331">
        <v>1.8681</v>
      </c>
      <c r="HR331">
        <v>1.87055</v>
      </c>
      <c r="HS331">
        <v>1.8692</v>
      </c>
      <c r="HT331">
        <v>1.87058</v>
      </c>
      <c r="HU331">
        <v>0</v>
      </c>
      <c r="HV331">
        <v>0</v>
      </c>
      <c r="HW331">
        <v>0</v>
      </c>
      <c r="HX331">
        <v>0</v>
      </c>
      <c r="HY331" t="s">
        <v>421</v>
      </c>
      <c r="HZ331" t="s">
        <v>422</v>
      </c>
      <c r="IA331" t="s">
        <v>423</v>
      </c>
      <c r="IB331" t="s">
        <v>423</v>
      </c>
      <c r="IC331" t="s">
        <v>423</v>
      </c>
      <c r="ID331" t="s">
        <v>423</v>
      </c>
      <c r="IE331">
        <v>0</v>
      </c>
      <c r="IF331">
        <v>100</v>
      </c>
      <c r="IG331">
        <v>100</v>
      </c>
      <c r="IH331">
        <v>-2.522</v>
      </c>
      <c r="II331">
        <v>-0.09370000000000001</v>
      </c>
      <c r="IJ331">
        <v>-1.577111384215205</v>
      </c>
      <c r="IK331">
        <v>-0.002609718516926934</v>
      </c>
      <c r="IL331">
        <v>7.477057286243006E-07</v>
      </c>
      <c r="IM331">
        <v>-2.446628426827821E-10</v>
      </c>
      <c r="IN331">
        <v>-0.2036813970316619</v>
      </c>
      <c r="IO331">
        <v>-0.007460779758470672</v>
      </c>
      <c r="IP331">
        <v>0.0009378809001863145</v>
      </c>
      <c r="IQ331">
        <v>-1.681860573090938E-05</v>
      </c>
      <c r="IR331">
        <v>18</v>
      </c>
      <c r="IS331">
        <v>2242</v>
      </c>
      <c r="IT331">
        <v>1</v>
      </c>
      <c r="IU331">
        <v>24</v>
      </c>
      <c r="IV331">
        <v>2631.7</v>
      </c>
      <c r="IW331">
        <v>2631.8</v>
      </c>
      <c r="IX331">
        <v>1.09863</v>
      </c>
      <c r="IY331">
        <v>2.23511</v>
      </c>
      <c r="IZ331">
        <v>1.39648</v>
      </c>
      <c r="JA331">
        <v>2.33643</v>
      </c>
      <c r="JB331">
        <v>1.49536</v>
      </c>
      <c r="JC331">
        <v>2.40723</v>
      </c>
      <c r="JD331">
        <v>38.8457</v>
      </c>
      <c r="JE331">
        <v>23.9737</v>
      </c>
      <c r="JF331">
        <v>18</v>
      </c>
      <c r="JG331">
        <v>505.821</v>
      </c>
      <c r="JH331">
        <v>429.52</v>
      </c>
      <c r="JI331">
        <v>24.9996</v>
      </c>
      <c r="JJ331">
        <v>26.6077</v>
      </c>
      <c r="JK331">
        <v>29.9998</v>
      </c>
      <c r="JL331">
        <v>26.6145</v>
      </c>
      <c r="JM331">
        <v>26.5588</v>
      </c>
      <c r="JN331">
        <v>22.0062</v>
      </c>
      <c r="JO331">
        <v>28.0517</v>
      </c>
      <c r="JP331">
        <v>18.0217</v>
      </c>
      <c r="JQ331">
        <v>25</v>
      </c>
      <c r="JR331">
        <v>453.389</v>
      </c>
      <c r="JS331">
        <v>14.2414</v>
      </c>
      <c r="JT331">
        <v>100.565</v>
      </c>
      <c r="JU331">
        <v>100.646</v>
      </c>
    </row>
    <row r="332" spans="1:281">
      <c r="A332">
        <v>316</v>
      </c>
      <c r="B332">
        <v>1659120470.6</v>
      </c>
      <c r="C332">
        <v>8112.5</v>
      </c>
      <c r="D332" t="s">
        <v>1058</v>
      </c>
      <c r="E332" t="s">
        <v>1059</v>
      </c>
      <c r="F332">
        <v>5</v>
      </c>
      <c r="G332" t="s">
        <v>1005</v>
      </c>
      <c r="H332" t="s">
        <v>416</v>
      </c>
      <c r="I332">
        <v>1659120463.1</v>
      </c>
      <c r="J332">
        <f>(K332)/1000</f>
        <v>0</v>
      </c>
      <c r="K332">
        <f>IF(CZ332, AN332, AH332)</f>
        <v>0</v>
      </c>
      <c r="L332">
        <f>IF(CZ332, AI332, AG332)</f>
        <v>0</v>
      </c>
      <c r="M332">
        <f>DB332 - IF(AU332&gt;1, L332*CV332*100.0/(AW332*DP332), 0)</f>
        <v>0</v>
      </c>
      <c r="N332">
        <f>((T332-J332/2)*M332-L332)/(T332+J332/2)</f>
        <v>0</v>
      </c>
      <c r="O332">
        <f>N332*(DI332+DJ332)/1000.0</f>
        <v>0</v>
      </c>
      <c r="P332">
        <f>(DB332 - IF(AU332&gt;1, L332*CV332*100.0/(AW332*DP332), 0))*(DI332+DJ332)/1000.0</f>
        <v>0</v>
      </c>
      <c r="Q332">
        <f>2.0/((1/S332-1/R332)+SIGN(S332)*SQRT((1/S332-1/R332)*(1/S332-1/R332) + 4*CW332/((CW332+1)*(CW332+1))*(2*1/S332*1/R332-1/R332*1/R332)))</f>
        <v>0</v>
      </c>
      <c r="R332">
        <f>IF(LEFT(CX332,1)&lt;&gt;"0",IF(LEFT(CX332,1)="1",3.0,CY332),$D$5+$E$5*(DP332*DI332/($K$5*1000))+$F$5*(DP332*DI332/($K$5*1000))*MAX(MIN(CV332,$J$5),$I$5)*MAX(MIN(CV332,$J$5),$I$5)+$G$5*MAX(MIN(CV332,$J$5),$I$5)*(DP332*DI332/($K$5*1000))+$H$5*(DP332*DI332/($K$5*1000))*(DP332*DI332/($K$5*1000)))</f>
        <v>0</v>
      </c>
      <c r="S332">
        <f>J332*(1000-(1000*0.61365*exp(17.502*W332/(240.97+W332))/(DI332+DJ332)+DD332)/2)/(1000*0.61365*exp(17.502*W332/(240.97+W332))/(DI332+DJ332)-DD332)</f>
        <v>0</v>
      </c>
      <c r="T332">
        <f>1/((CW332+1)/(Q332/1.6)+1/(R332/1.37)) + CW332/((CW332+1)/(Q332/1.6) + CW332/(R332/1.37))</f>
        <v>0</v>
      </c>
      <c r="U332">
        <f>(CR332*CU332)</f>
        <v>0</v>
      </c>
      <c r="V332">
        <f>(DK332+(U332+2*0.95*5.67E-8*(((DK332+$B$7)+273)^4-(DK332+273)^4)-44100*J332)/(1.84*29.3*R332+8*0.95*5.67E-8*(DK332+273)^3))</f>
        <v>0</v>
      </c>
      <c r="W332">
        <f>($C$7*DL332+$D$7*DM332+$E$7*V332)</f>
        <v>0</v>
      </c>
      <c r="X332">
        <f>0.61365*exp(17.502*W332/(240.97+W332))</f>
        <v>0</v>
      </c>
      <c r="Y332">
        <f>(Z332/AA332*100)</f>
        <v>0</v>
      </c>
      <c r="Z332">
        <f>DD332*(DI332+DJ332)/1000</f>
        <v>0</v>
      </c>
      <c r="AA332">
        <f>0.61365*exp(17.502*DK332/(240.97+DK332))</f>
        <v>0</v>
      </c>
      <c r="AB332">
        <f>(X332-DD332*(DI332+DJ332)/1000)</f>
        <v>0</v>
      </c>
      <c r="AC332">
        <f>(-J332*44100)</f>
        <v>0</v>
      </c>
      <c r="AD332">
        <f>2*29.3*R332*0.92*(DK332-W332)</f>
        <v>0</v>
      </c>
      <c r="AE332">
        <f>2*0.95*5.67E-8*(((DK332+$B$7)+273)^4-(W332+273)^4)</f>
        <v>0</v>
      </c>
      <c r="AF332">
        <f>U332+AE332+AC332+AD332</f>
        <v>0</v>
      </c>
      <c r="AG332">
        <f>DH332*AU332*(DC332-DB332*(1000-AU332*DE332)/(1000-AU332*DD332))/(100*CV332)</f>
        <v>0</v>
      </c>
      <c r="AH332">
        <f>1000*DH332*AU332*(DD332-DE332)/(100*CV332*(1000-AU332*DD332))</f>
        <v>0</v>
      </c>
      <c r="AI332">
        <f>(AJ332 - AK332 - DI332*1E3/(8.314*(DK332+273.15)) * AM332/DH332 * AL332) * DH332/(100*CV332) * (1000 - DE332)/1000</f>
        <v>0</v>
      </c>
      <c r="AJ332">
        <v>448.6299730551873</v>
      </c>
      <c r="AK332">
        <v>417.1801696969695</v>
      </c>
      <c r="AL332">
        <v>1.999879556737676</v>
      </c>
      <c r="AM332">
        <v>65.161743348926</v>
      </c>
      <c r="AN332">
        <f>(AP332 - AO332 + DI332*1E3/(8.314*(DK332+273.15)) * AR332/DH332 * AQ332) * DH332/(100*CV332) * 1000/(1000 - AP332)</f>
        <v>0</v>
      </c>
      <c r="AO332">
        <v>14.27025447210765</v>
      </c>
      <c r="AP332">
        <v>21.80598484848484</v>
      </c>
      <c r="AQ332">
        <v>-0.007172594160135782</v>
      </c>
      <c r="AR332">
        <v>87.77243361575582</v>
      </c>
      <c r="AS332">
        <v>4</v>
      </c>
      <c r="AT332">
        <v>1</v>
      </c>
      <c r="AU332">
        <f>IF(AS332*$H$13&gt;=AW332,1.0,(AW332/(AW332-AS332*$H$13)))</f>
        <v>0</v>
      </c>
      <c r="AV332">
        <f>(AU332-1)*100</f>
        <v>0</v>
      </c>
      <c r="AW332">
        <f>MAX(0,($B$13+$C$13*DP332)/(1+$D$13*DP332)*DI332/(DK332+273)*$E$13)</f>
        <v>0</v>
      </c>
      <c r="AX332" t="s">
        <v>417</v>
      </c>
      <c r="AY332" t="s">
        <v>417</v>
      </c>
      <c r="AZ332">
        <v>0</v>
      </c>
      <c r="BA332">
        <v>0</v>
      </c>
      <c r="BB332">
        <f>1-AZ332/BA332</f>
        <v>0</v>
      </c>
      <c r="BC332">
        <v>0</v>
      </c>
      <c r="BD332" t="s">
        <v>417</v>
      </c>
      <c r="BE332" t="s">
        <v>417</v>
      </c>
      <c r="BF332">
        <v>0</v>
      </c>
      <c r="BG332">
        <v>0</v>
      </c>
      <c r="BH332">
        <f>1-BF332/BG332</f>
        <v>0</v>
      </c>
      <c r="BI332">
        <v>0.5</v>
      </c>
      <c r="BJ332">
        <f>CS332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417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f>$B$11*DQ332+$C$11*DR332+$F$11*EC332*(1-EF332)</f>
        <v>0</v>
      </c>
      <c r="CS332">
        <f>CR332*CT332</f>
        <v>0</v>
      </c>
      <c r="CT332">
        <f>($B$11*$D$9+$C$11*$D$9+$F$11*((EP332+EH332)/MAX(EP332+EH332+EQ332, 0.1)*$I$9+EQ332/MAX(EP332+EH332+EQ332, 0.1)*$J$9))/($B$11+$C$11+$F$11)</f>
        <v>0</v>
      </c>
      <c r="CU332">
        <f>($B$11*$K$9+$C$11*$K$9+$F$11*((EP332+EH332)/MAX(EP332+EH332+EQ332, 0.1)*$P$9+EQ332/MAX(EP332+EH332+EQ332, 0.1)*$Q$9))/($B$11+$C$11+$F$11)</f>
        <v>0</v>
      </c>
      <c r="CV332">
        <v>6</v>
      </c>
      <c r="CW332">
        <v>0.5</v>
      </c>
      <c r="CX332" t="s">
        <v>418</v>
      </c>
      <c r="CY332">
        <v>2</v>
      </c>
      <c r="CZ332" t="b">
        <v>1</v>
      </c>
      <c r="DA332">
        <v>1659120463.1</v>
      </c>
      <c r="DB332">
        <v>399.2452962962962</v>
      </c>
      <c r="DC332">
        <v>430.4316666666667</v>
      </c>
      <c r="DD332">
        <v>21.845</v>
      </c>
      <c r="DE332">
        <v>14.32271851851852</v>
      </c>
      <c r="DF332">
        <v>401.766111111111</v>
      </c>
      <c r="DG332">
        <v>21.93855555555555</v>
      </c>
      <c r="DH332">
        <v>500.0651111111112</v>
      </c>
      <c r="DI332">
        <v>90.6618888888889</v>
      </c>
      <c r="DJ332">
        <v>0.09993920000000002</v>
      </c>
      <c r="DK332">
        <v>26.9837037037037</v>
      </c>
      <c r="DL332">
        <v>26.4464962962963</v>
      </c>
      <c r="DM332">
        <v>999.9000000000001</v>
      </c>
      <c r="DN332">
        <v>0</v>
      </c>
      <c r="DO332">
        <v>0</v>
      </c>
      <c r="DP332">
        <v>10005.60259259259</v>
      </c>
      <c r="DQ332">
        <v>0</v>
      </c>
      <c r="DR332">
        <v>8.318720000000003</v>
      </c>
      <c r="DS332">
        <v>-31.18644814814815</v>
      </c>
      <c r="DT332">
        <v>408.1613333333333</v>
      </c>
      <c r="DU332">
        <v>436.6857777777777</v>
      </c>
      <c r="DV332">
        <v>7.522290370370371</v>
      </c>
      <c r="DW332">
        <v>430.4316666666667</v>
      </c>
      <c r="DX332">
        <v>14.32271851851852</v>
      </c>
      <c r="DY332">
        <v>1.98051</v>
      </c>
      <c r="DZ332">
        <v>1.298524814814815</v>
      </c>
      <c r="EA332">
        <v>17.28935185185185</v>
      </c>
      <c r="EB332">
        <v>10.78171111111111</v>
      </c>
      <c r="EC332">
        <v>1999.997037037037</v>
      </c>
      <c r="ED332">
        <v>0.9799962222222223</v>
      </c>
      <c r="EE332">
        <v>0.02000357777777778</v>
      </c>
      <c r="EF332">
        <v>0</v>
      </c>
      <c r="EG332">
        <v>767.864962962963</v>
      </c>
      <c r="EH332">
        <v>5.00097</v>
      </c>
      <c r="EI332">
        <v>15277.48518518519</v>
      </c>
      <c r="EJ332">
        <v>16707.53333333334</v>
      </c>
      <c r="EK332">
        <v>37.57833333333333</v>
      </c>
      <c r="EL332">
        <v>38.062</v>
      </c>
      <c r="EM332">
        <v>37.49066666666666</v>
      </c>
      <c r="EN332">
        <v>37.87033333333333</v>
      </c>
      <c r="EO332">
        <v>38.312</v>
      </c>
      <c r="EP332">
        <v>1955.087037037037</v>
      </c>
      <c r="EQ332">
        <v>39.91</v>
      </c>
      <c r="ER332">
        <v>0</v>
      </c>
      <c r="ES332">
        <v>1659120470.6</v>
      </c>
      <c r="ET332">
        <v>0</v>
      </c>
      <c r="EU332">
        <v>767.8759200000001</v>
      </c>
      <c r="EV332">
        <v>3.229846169188938</v>
      </c>
      <c r="EW332">
        <v>72.57692311904439</v>
      </c>
      <c r="EX332">
        <v>15277.932</v>
      </c>
      <c r="EY332">
        <v>15</v>
      </c>
      <c r="EZ332">
        <v>0</v>
      </c>
      <c r="FA332" t="s">
        <v>419</v>
      </c>
      <c r="FB332">
        <v>1658962562</v>
      </c>
      <c r="FC332">
        <v>1658962559</v>
      </c>
      <c r="FD332">
        <v>0</v>
      </c>
      <c r="FE332">
        <v>0.025</v>
      </c>
      <c r="FF332">
        <v>-0.013</v>
      </c>
      <c r="FG332">
        <v>-1.97</v>
      </c>
      <c r="FH332">
        <v>-0.111</v>
      </c>
      <c r="FI332">
        <v>420</v>
      </c>
      <c r="FJ332">
        <v>18</v>
      </c>
      <c r="FK332">
        <v>0.6899999999999999</v>
      </c>
      <c r="FL332">
        <v>0.5</v>
      </c>
      <c r="FM332">
        <v>-28.58716585365854</v>
      </c>
      <c r="FN332">
        <v>-53.87805365853664</v>
      </c>
      <c r="FO332">
        <v>5.85473877026997</v>
      </c>
      <c r="FP332">
        <v>0</v>
      </c>
      <c r="FQ332">
        <v>767.7558529411765</v>
      </c>
      <c r="FR332">
        <v>1.649029799109084</v>
      </c>
      <c r="FS332">
        <v>0.2967632382054303</v>
      </c>
      <c r="FT332">
        <v>0</v>
      </c>
      <c r="FU332">
        <v>7.499172195121952</v>
      </c>
      <c r="FV332">
        <v>0.4008980487804862</v>
      </c>
      <c r="FW332">
        <v>0.04085608809230065</v>
      </c>
      <c r="FX332">
        <v>0</v>
      </c>
      <c r="FY332">
        <v>0</v>
      </c>
      <c r="FZ332">
        <v>3</v>
      </c>
      <c r="GA332" t="s">
        <v>462</v>
      </c>
      <c r="GB332">
        <v>2.98306</v>
      </c>
      <c r="GC332">
        <v>2.71568</v>
      </c>
      <c r="GD332">
        <v>0.0932103</v>
      </c>
      <c r="GE332">
        <v>0.0988208</v>
      </c>
      <c r="GF332">
        <v>0.100765</v>
      </c>
      <c r="GG332">
        <v>0.07303560000000001</v>
      </c>
      <c r="GH332">
        <v>28695</v>
      </c>
      <c r="GI332">
        <v>28656</v>
      </c>
      <c r="GJ332">
        <v>29411</v>
      </c>
      <c r="GK332">
        <v>29408.1</v>
      </c>
      <c r="GL332">
        <v>35027.5</v>
      </c>
      <c r="GM332">
        <v>36248.9</v>
      </c>
      <c r="GN332">
        <v>41418.7</v>
      </c>
      <c r="GO332">
        <v>41906.9</v>
      </c>
      <c r="GP332">
        <v>1.9356</v>
      </c>
      <c r="GQ332">
        <v>1.8839</v>
      </c>
      <c r="GR332">
        <v>0.0773519</v>
      </c>
      <c r="GS332">
        <v>0</v>
      </c>
      <c r="GT332">
        <v>25.172</v>
      </c>
      <c r="GU332">
        <v>999.9</v>
      </c>
      <c r="GV332">
        <v>37.5</v>
      </c>
      <c r="GW332">
        <v>32.9</v>
      </c>
      <c r="GX332">
        <v>20.7807</v>
      </c>
      <c r="GY332">
        <v>63.8114</v>
      </c>
      <c r="GZ332">
        <v>34.1707</v>
      </c>
      <c r="HA332">
        <v>1</v>
      </c>
      <c r="HB332">
        <v>-0.0592734</v>
      </c>
      <c r="HC332">
        <v>0.279793</v>
      </c>
      <c r="HD332">
        <v>20.3307</v>
      </c>
      <c r="HE332">
        <v>5.21729</v>
      </c>
      <c r="HF332">
        <v>12.0099</v>
      </c>
      <c r="HG332">
        <v>4.9892</v>
      </c>
      <c r="HH332">
        <v>3.28863</v>
      </c>
      <c r="HI332">
        <v>9999</v>
      </c>
      <c r="HJ332">
        <v>9999</v>
      </c>
      <c r="HK332">
        <v>9999</v>
      </c>
      <c r="HL332">
        <v>174.5</v>
      </c>
      <c r="HM332">
        <v>1.86783</v>
      </c>
      <c r="HN332">
        <v>1.8669</v>
      </c>
      <c r="HO332">
        <v>1.8663</v>
      </c>
      <c r="HP332">
        <v>1.86621</v>
      </c>
      <c r="HQ332">
        <v>1.86808</v>
      </c>
      <c r="HR332">
        <v>1.87051</v>
      </c>
      <c r="HS332">
        <v>1.86919</v>
      </c>
      <c r="HT332">
        <v>1.87058</v>
      </c>
      <c r="HU332">
        <v>0</v>
      </c>
      <c r="HV332">
        <v>0</v>
      </c>
      <c r="HW332">
        <v>0</v>
      </c>
      <c r="HX332">
        <v>0</v>
      </c>
      <c r="HY332" t="s">
        <v>421</v>
      </c>
      <c r="HZ332" t="s">
        <v>422</v>
      </c>
      <c r="IA332" t="s">
        <v>423</v>
      </c>
      <c r="IB332" t="s">
        <v>423</v>
      </c>
      <c r="IC332" t="s">
        <v>423</v>
      </c>
      <c r="ID332" t="s">
        <v>423</v>
      </c>
      <c r="IE332">
        <v>0</v>
      </c>
      <c r="IF332">
        <v>100</v>
      </c>
      <c r="IG332">
        <v>100</v>
      </c>
      <c r="IH332">
        <v>-2.541</v>
      </c>
      <c r="II332">
        <v>-0.0939</v>
      </c>
      <c r="IJ332">
        <v>-1.577111384215205</v>
      </c>
      <c r="IK332">
        <v>-0.002609718516926934</v>
      </c>
      <c r="IL332">
        <v>7.477057286243006E-07</v>
      </c>
      <c r="IM332">
        <v>-2.446628426827821E-10</v>
      </c>
      <c r="IN332">
        <v>-0.2036813970316619</v>
      </c>
      <c r="IO332">
        <v>-0.007460779758470672</v>
      </c>
      <c r="IP332">
        <v>0.0009378809001863145</v>
      </c>
      <c r="IQ332">
        <v>-1.681860573090938E-05</v>
      </c>
      <c r="IR332">
        <v>18</v>
      </c>
      <c r="IS332">
        <v>2242</v>
      </c>
      <c r="IT332">
        <v>1</v>
      </c>
      <c r="IU332">
        <v>24</v>
      </c>
      <c r="IV332">
        <v>2631.8</v>
      </c>
      <c r="IW332">
        <v>2631.9</v>
      </c>
      <c r="IX332">
        <v>1.13281</v>
      </c>
      <c r="IY332">
        <v>2.23755</v>
      </c>
      <c r="IZ332">
        <v>1.39648</v>
      </c>
      <c r="JA332">
        <v>2.33521</v>
      </c>
      <c r="JB332">
        <v>1.49536</v>
      </c>
      <c r="JC332">
        <v>2.40356</v>
      </c>
      <c r="JD332">
        <v>38.8457</v>
      </c>
      <c r="JE332">
        <v>23.9737</v>
      </c>
      <c r="JF332">
        <v>18</v>
      </c>
      <c r="JG332">
        <v>505.837</v>
      </c>
      <c r="JH332">
        <v>429.644</v>
      </c>
      <c r="JI332">
        <v>24.9996</v>
      </c>
      <c r="JJ332">
        <v>26.6042</v>
      </c>
      <c r="JK332">
        <v>29.9998</v>
      </c>
      <c r="JL332">
        <v>26.6107</v>
      </c>
      <c r="JM332">
        <v>26.5557</v>
      </c>
      <c r="JN332">
        <v>22.6895</v>
      </c>
      <c r="JO332">
        <v>28.0517</v>
      </c>
      <c r="JP332">
        <v>18.0217</v>
      </c>
      <c r="JQ332">
        <v>25</v>
      </c>
      <c r="JR332">
        <v>473.426</v>
      </c>
      <c r="JS332">
        <v>14.2319</v>
      </c>
      <c r="JT332">
        <v>100.563</v>
      </c>
      <c r="JU332">
        <v>100.646</v>
      </c>
    </row>
    <row r="333" spans="1:281">
      <c r="A333">
        <v>317</v>
      </c>
      <c r="B333">
        <v>1659120475.6</v>
      </c>
      <c r="C333">
        <v>8117.5</v>
      </c>
      <c r="D333" t="s">
        <v>1060</v>
      </c>
      <c r="E333" t="s">
        <v>1061</v>
      </c>
      <c r="F333">
        <v>5</v>
      </c>
      <c r="G333" t="s">
        <v>1005</v>
      </c>
      <c r="H333" t="s">
        <v>416</v>
      </c>
      <c r="I333">
        <v>1659120467.814285</v>
      </c>
      <c r="J333">
        <f>(K333)/1000</f>
        <v>0</v>
      </c>
      <c r="K333">
        <f>IF(CZ333, AN333, AH333)</f>
        <v>0</v>
      </c>
      <c r="L333">
        <f>IF(CZ333, AI333, AG333)</f>
        <v>0</v>
      </c>
      <c r="M333">
        <f>DB333 - IF(AU333&gt;1, L333*CV333*100.0/(AW333*DP333), 0)</f>
        <v>0</v>
      </c>
      <c r="N333">
        <f>((T333-J333/2)*M333-L333)/(T333+J333/2)</f>
        <v>0</v>
      </c>
      <c r="O333">
        <f>N333*(DI333+DJ333)/1000.0</f>
        <v>0</v>
      </c>
      <c r="P333">
        <f>(DB333 - IF(AU333&gt;1, L333*CV333*100.0/(AW333*DP333), 0))*(DI333+DJ333)/1000.0</f>
        <v>0</v>
      </c>
      <c r="Q333">
        <f>2.0/((1/S333-1/R333)+SIGN(S333)*SQRT((1/S333-1/R333)*(1/S333-1/R333) + 4*CW333/((CW333+1)*(CW333+1))*(2*1/S333*1/R333-1/R333*1/R333)))</f>
        <v>0</v>
      </c>
      <c r="R333">
        <f>IF(LEFT(CX333,1)&lt;&gt;"0",IF(LEFT(CX333,1)="1",3.0,CY333),$D$5+$E$5*(DP333*DI333/($K$5*1000))+$F$5*(DP333*DI333/($K$5*1000))*MAX(MIN(CV333,$J$5),$I$5)*MAX(MIN(CV333,$J$5),$I$5)+$G$5*MAX(MIN(CV333,$J$5),$I$5)*(DP333*DI333/($K$5*1000))+$H$5*(DP333*DI333/($K$5*1000))*(DP333*DI333/($K$5*1000)))</f>
        <v>0</v>
      </c>
      <c r="S333">
        <f>J333*(1000-(1000*0.61365*exp(17.502*W333/(240.97+W333))/(DI333+DJ333)+DD333)/2)/(1000*0.61365*exp(17.502*W333/(240.97+W333))/(DI333+DJ333)-DD333)</f>
        <v>0</v>
      </c>
      <c r="T333">
        <f>1/((CW333+1)/(Q333/1.6)+1/(R333/1.37)) + CW333/((CW333+1)/(Q333/1.6) + CW333/(R333/1.37))</f>
        <v>0</v>
      </c>
      <c r="U333">
        <f>(CR333*CU333)</f>
        <v>0</v>
      </c>
      <c r="V333">
        <f>(DK333+(U333+2*0.95*5.67E-8*(((DK333+$B$7)+273)^4-(DK333+273)^4)-44100*J333)/(1.84*29.3*R333+8*0.95*5.67E-8*(DK333+273)^3))</f>
        <v>0</v>
      </c>
      <c r="W333">
        <f>($C$7*DL333+$D$7*DM333+$E$7*V333)</f>
        <v>0</v>
      </c>
      <c r="X333">
        <f>0.61365*exp(17.502*W333/(240.97+W333))</f>
        <v>0</v>
      </c>
      <c r="Y333">
        <f>(Z333/AA333*100)</f>
        <v>0</v>
      </c>
      <c r="Z333">
        <f>DD333*(DI333+DJ333)/1000</f>
        <v>0</v>
      </c>
      <c r="AA333">
        <f>0.61365*exp(17.502*DK333/(240.97+DK333))</f>
        <v>0</v>
      </c>
      <c r="AB333">
        <f>(X333-DD333*(DI333+DJ333)/1000)</f>
        <v>0</v>
      </c>
      <c r="AC333">
        <f>(-J333*44100)</f>
        <v>0</v>
      </c>
      <c r="AD333">
        <f>2*29.3*R333*0.92*(DK333-W333)</f>
        <v>0</v>
      </c>
      <c r="AE333">
        <f>2*0.95*5.67E-8*(((DK333+$B$7)+273)^4-(W333+273)^4)</f>
        <v>0</v>
      </c>
      <c r="AF333">
        <f>U333+AE333+AC333+AD333</f>
        <v>0</v>
      </c>
      <c r="AG333">
        <f>DH333*AU333*(DC333-DB333*(1000-AU333*DE333)/(1000-AU333*DD333))/(100*CV333)</f>
        <v>0</v>
      </c>
      <c r="AH333">
        <f>1000*DH333*AU333*(DD333-DE333)/(100*CV333*(1000-AU333*DD333))</f>
        <v>0</v>
      </c>
      <c r="AI333">
        <f>(AJ333 - AK333 - DI333*1E3/(8.314*(DK333+273.15)) * AM333/DH333 * AL333) * DH333/(100*CV333) * (1000 - DE333)/1000</f>
        <v>0</v>
      </c>
      <c r="AJ333">
        <v>465.3169493847147</v>
      </c>
      <c r="AK333">
        <v>429.9966060606061</v>
      </c>
      <c r="AL333">
        <v>2.670589265634776</v>
      </c>
      <c r="AM333">
        <v>65.161743348926</v>
      </c>
      <c r="AN333">
        <f>(AP333 - AO333 + DI333*1E3/(8.314*(DK333+273.15)) * AR333/DH333 * AQ333) * DH333/(100*CV333) * 1000/(1000 - AP333)</f>
        <v>0</v>
      </c>
      <c r="AO333">
        <v>14.26471268841427</v>
      </c>
      <c r="AP333">
        <v>21.79024242424243</v>
      </c>
      <c r="AQ333">
        <v>-0.001274760036835919</v>
      </c>
      <c r="AR333">
        <v>87.77243361575582</v>
      </c>
      <c r="AS333">
        <v>4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MAX(0,($B$13+$C$13*DP333)/(1+$D$13*DP333)*DI333/(DK333+273)*$E$13)</f>
        <v>0</v>
      </c>
      <c r="AX333" t="s">
        <v>417</v>
      </c>
      <c r="AY333" t="s">
        <v>417</v>
      </c>
      <c r="AZ333">
        <v>0</v>
      </c>
      <c r="BA333">
        <v>0</v>
      </c>
      <c r="BB333">
        <f>1-AZ333/BA333</f>
        <v>0</v>
      </c>
      <c r="BC333">
        <v>0</v>
      </c>
      <c r="BD333" t="s">
        <v>417</v>
      </c>
      <c r="BE333" t="s">
        <v>417</v>
      </c>
      <c r="BF333">
        <v>0</v>
      </c>
      <c r="BG333">
        <v>0</v>
      </c>
      <c r="BH333">
        <f>1-BF333/BG333</f>
        <v>0</v>
      </c>
      <c r="BI333">
        <v>0.5</v>
      </c>
      <c r="BJ333">
        <f>CS333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417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f>$B$11*DQ333+$C$11*DR333+$F$11*EC333*(1-EF333)</f>
        <v>0</v>
      </c>
      <c r="CS333">
        <f>CR333*CT333</f>
        <v>0</v>
      </c>
      <c r="CT333">
        <f>($B$11*$D$9+$C$11*$D$9+$F$11*((EP333+EH333)/MAX(EP333+EH333+EQ333, 0.1)*$I$9+EQ333/MAX(EP333+EH333+EQ333, 0.1)*$J$9))/($B$11+$C$11+$F$11)</f>
        <v>0</v>
      </c>
      <c r="CU333">
        <f>($B$11*$K$9+$C$11*$K$9+$F$11*((EP333+EH333)/MAX(EP333+EH333+EQ333, 0.1)*$P$9+EQ333/MAX(EP333+EH333+EQ333, 0.1)*$Q$9))/($B$11+$C$11+$F$11)</f>
        <v>0</v>
      </c>
      <c r="CV333">
        <v>6</v>
      </c>
      <c r="CW333">
        <v>0.5</v>
      </c>
      <c r="CX333" t="s">
        <v>418</v>
      </c>
      <c r="CY333">
        <v>2</v>
      </c>
      <c r="CZ333" t="b">
        <v>1</v>
      </c>
      <c r="DA333">
        <v>1659120467.814285</v>
      </c>
      <c r="DB333">
        <v>405.30975</v>
      </c>
      <c r="DC333">
        <v>442.6256428571429</v>
      </c>
      <c r="DD333">
        <v>21.8215</v>
      </c>
      <c r="DE333">
        <v>14.2866</v>
      </c>
      <c r="DF333">
        <v>407.8434642857143</v>
      </c>
      <c r="DG333">
        <v>21.91528214285714</v>
      </c>
      <c r="DH333">
        <v>500.0674642857143</v>
      </c>
      <c r="DI333">
        <v>90.66204285714285</v>
      </c>
      <c r="DJ333">
        <v>0.09998727142857144</v>
      </c>
      <c r="DK333">
        <v>26.98123214285715</v>
      </c>
      <c r="DL333">
        <v>26.44294642857143</v>
      </c>
      <c r="DM333">
        <v>999.9000000000002</v>
      </c>
      <c r="DN333">
        <v>0</v>
      </c>
      <c r="DO333">
        <v>0</v>
      </c>
      <c r="DP333">
        <v>10005.18285714286</v>
      </c>
      <c r="DQ333">
        <v>0</v>
      </c>
      <c r="DR333">
        <v>8.318720000000003</v>
      </c>
      <c r="DS333">
        <v>-37.31580357142857</v>
      </c>
      <c r="DT333">
        <v>414.35125</v>
      </c>
      <c r="DU333">
        <v>449.0404642857143</v>
      </c>
      <c r="DV333">
        <v>7.534910714285714</v>
      </c>
      <c r="DW333">
        <v>442.6256428571429</v>
      </c>
      <c r="DX333">
        <v>14.2866</v>
      </c>
      <c r="DY333">
        <v>1.978383571428571</v>
      </c>
      <c r="DZ333">
        <v>1.295253214285714</v>
      </c>
      <c r="EA333">
        <v>17.27236071428572</v>
      </c>
      <c r="EB333">
        <v>10.74385357142857</v>
      </c>
      <c r="EC333">
        <v>1999.993571428571</v>
      </c>
      <c r="ED333">
        <v>0.9799961071428572</v>
      </c>
      <c r="EE333">
        <v>0.02000369285714286</v>
      </c>
      <c r="EF333">
        <v>0</v>
      </c>
      <c r="EG333">
        <v>768.3805714285714</v>
      </c>
      <c r="EH333">
        <v>5.00097</v>
      </c>
      <c r="EI333">
        <v>15287.85357142857</v>
      </c>
      <c r="EJ333">
        <v>16707.51071428572</v>
      </c>
      <c r="EK333">
        <v>37.56875</v>
      </c>
      <c r="EL333">
        <v>38.062</v>
      </c>
      <c r="EM333">
        <v>37.48199999999999</v>
      </c>
      <c r="EN333">
        <v>37.8615</v>
      </c>
      <c r="EO333">
        <v>38.312</v>
      </c>
      <c r="EP333">
        <v>1955.083571428571</v>
      </c>
      <c r="EQ333">
        <v>39.91</v>
      </c>
      <c r="ER333">
        <v>0</v>
      </c>
      <c r="ES333">
        <v>1659120475.4</v>
      </c>
      <c r="ET333">
        <v>0</v>
      </c>
      <c r="EU333">
        <v>768.41224</v>
      </c>
      <c r="EV333">
        <v>9.650461535124148</v>
      </c>
      <c r="EW333">
        <v>177.9461535608987</v>
      </c>
      <c r="EX333">
        <v>15288.516</v>
      </c>
      <c r="EY333">
        <v>15</v>
      </c>
      <c r="EZ333">
        <v>0</v>
      </c>
      <c r="FA333" t="s">
        <v>419</v>
      </c>
      <c r="FB333">
        <v>1658962562</v>
      </c>
      <c r="FC333">
        <v>1658962559</v>
      </c>
      <c r="FD333">
        <v>0</v>
      </c>
      <c r="FE333">
        <v>0.025</v>
      </c>
      <c r="FF333">
        <v>-0.013</v>
      </c>
      <c r="FG333">
        <v>-1.97</v>
      </c>
      <c r="FH333">
        <v>-0.111</v>
      </c>
      <c r="FI333">
        <v>420</v>
      </c>
      <c r="FJ333">
        <v>18</v>
      </c>
      <c r="FK333">
        <v>0.6899999999999999</v>
      </c>
      <c r="FL333">
        <v>0.5</v>
      </c>
      <c r="FM333">
        <v>-33.042895</v>
      </c>
      <c r="FN333">
        <v>-77.631514446529</v>
      </c>
      <c r="FO333">
        <v>7.586916748223549</v>
      </c>
      <c r="FP333">
        <v>0</v>
      </c>
      <c r="FQ333">
        <v>768.0702647058823</v>
      </c>
      <c r="FR333">
        <v>5.364262805382615</v>
      </c>
      <c r="FS333">
        <v>0.6279587991741321</v>
      </c>
      <c r="FT333">
        <v>0</v>
      </c>
      <c r="FU333">
        <v>7.5195255</v>
      </c>
      <c r="FV333">
        <v>0.2460373733583318</v>
      </c>
      <c r="FW333">
        <v>0.02997543994255966</v>
      </c>
      <c r="FX333">
        <v>0</v>
      </c>
      <c r="FY333">
        <v>0</v>
      </c>
      <c r="FZ333">
        <v>3</v>
      </c>
      <c r="GA333" t="s">
        <v>462</v>
      </c>
      <c r="GB333">
        <v>2.98303</v>
      </c>
      <c r="GC333">
        <v>2.7157</v>
      </c>
      <c r="GD333">
        <v>0.09541429999999999</v>
      </c>
      <c r="GE333">
        <v>0.10153</v>
      </c>
      <c r="GF333">
        <v>0.100721</v>
      </c>
      <c r="GG333">
        <v>0.073021</v>
      </c>
      <c r="GH333">
        <v>28626.1</v>
      </c>
      <c r="GI333">
        <v>28570</v>
      </c>
      <c r="GJ333">
        <v>29411.8</v>
      </c>
      <c r="GK333">
        <v>29408.1</v>
      </c>
      <c r="GL333">
        <v>35030.2</v>
      </c>
      <c r="GM333">
        <v>36249.6</v>
      </c>
      <c r="GN333">
        <v>41419.9</v>
      </c>
      <c r="GO333">
        <v>41906.9</v>
      </c>
      <c r="GP333">
        <v>1.93568</v>
      </c>
      <c r="GQ333">
        <v>1.884</v>
      </c>
      <c r="GR333">
        <v>0.0774078</v>
      </c>
      <c r="GS333">
        <v>0</v>
      </c>
      <c r="GT333">
        <v>25.1673</v>
      </c>
      <c r="GU333">
        <v>999.9</v>
      </c>
      <c r="GV333">
        <v>37.4</v>
      </c>
      <c r="GW333">
        <v>32.9</v>
      </c>
      <c r="GX333">
        <v>20.7259</v>
      </c>
      <c r="GY333">
        <v>63.5214</v>
      </c>
      <c r="GZ333">
        <v>34.4712</v>
      </c>
      <c r="HA333">
        <v>1</v>
      </c>
      <c r="HB333">
        <v>-0.0593369</v>
      </c>
      <c r="HC333">
        <v>0.277094</v>
      </c>
      <c r="HD333">
        <v>20.3307</v>
      </c>
      <c r="HE333">
        <v>5.21744</v>
      </c>
      <c r="HF333">
        <v>12.0099</v>
      </c>
      <c r="HG333">
        <v>4.9887</v>
      </c>
      <c r="HH333">
        <v>3.28865</v>
      </c>
      <c r="HI333">
        <v>9999</v>
      </c>
      <c r="HJ333">
        <v>9999</v>
      </c>
      <c r="HK333">
        <v>9999</v>
      </c>
      <c r="HL333">
        <v>174.5</v>
      </c>
      <c r="HM333">
        <v>1.86783</v>
      </c>
      <c r="HN333">
        <v>1.86691</v>
      </c>
      <c r="HO333">
        <v>1.8663</v>
      </c>
      <c r="HP333">
        <v>1.86625</v>
      </c>
      <c r="HQ333">
        <v>1.86812</v>
      </c>
      <c r="HR333">
        <v>1.87051</v>
      </c>
      <c r="HS333">
        <v>1.8692</v>
      </c>
      <c r="HT333">
        <v>1.87059</v>
      </c>
      <c r="HU333">
        <v>0</v>
      </c>
      <c r="HV333">
        <v>0</v>
      </c>
      <c r="HW333">
        <v>0</v>
      </c>
      <c r="HX333">
        <v>0</v>
      </c>
      <c r="HY333" t="s">
        <v>421</v>
      </c>
      <c r="HZ333" t="s">
        <v>422</v>
      </c>
      <c r="IA333" t="s">
        <v>423</v>
      </c>
      <c r="IB333" t="s">
        <v>423</v>
      </c>
      <c r="IC333" t="s">
        <v>423</v>
      </c>
      <c r="ID333" t="s">
        <v>423</v>
      </c>
      <c r="IE333">
        <v>0</v>
      </c>
      <c r="IF333">
        <v>100</v>
      </c>
      <c r="IG333">
        <v>100</v>
      </c>
      <c r="IH333">
        <v>-2.569</v>
      </c>
      <c r="II333">
        <v>-0.094</v>
      </c>
      <c r="IJ333">
        <v>-1.577111384215205</v>
      </c>
      <c r="IK333">
        <v>-0.002609718516926934</v>
      </c>
      <c r="IL333">
        <v>7.477057286243006E-07</v>
      </c>
      <c r="IM333">
        <v>-2.446628426827821E-10</v>
      </c>
      <c r="IN333">
        <v>-0.2036813970316619</v>
      </c>
      <c r="IO333">
        <v>-0.007460779758470672</v>
      </c>
      <c r="IP333">
        <v>0.0009378809001863145</v>
      </c>
      <c r="IQ333">
        <v>-1.681860573090938E-05</v>
      </c>
      <c r="IR333">
        <v>18</v>
      </c>
      <c r="IS333">
        <v>2242</v>
      </c>
      <c r="IT333">
        <v>1</v>
      </c>
      <c r="IU333">
        <v>24</v>
      </c>
      <c r="IV333">
        <v>2631.9</v>
      </c>
      <c r="IW333">
        <v>2631.9</v>
      </c>
      <c r="IX333">
        <v>1.16089</v>
      </c>
      <c r="IY333">
        <v>2.24243</v>
      </c>
      <c r="IZ333">
        <v>1.39648</v>
      </c>
      <c r="JA333">
        <v>2.33521</v>
      </c>
      <c r="JB333">
        <v>1.49536</v>
      </c>
      <c r="JC333">
        <v>2.34619</v>
      </c>
      <c r="JD333">
        <v>38.8704</v>
      </c>
      <c r="JE333">
        <v>23.9649</v>
      </c>
      <c r="JF333">
        <v>18</v>
      </c>
      <c r="JG333">
        <v>505.854</v>
      </c>
      <c r="JH333">
        <v>429.679</v>
      </c>
      <c r="JI333">
        <v>24.9994</v>
      </c>
      <c r="JJ333">
        <v>26.6003</v>
      </c>
      <c r="JK333">
        <v>29.9998</v>
      </c>
      <c r="JL333">
        <v>26.6072</v>
      </c>
      <c r="JM333">
        <v>26.5524</v>
      </c>
      <c r="JN333">
        <v>23.2924</v>
      </c>
      <c r="JO333">
        <v>28.0517</v>
      </c>
      <c r="JP333">
        <v>17.6481</v>
      </c>
      <c r="JQ333">
        <v>25</v>
      </c>
      <c r="JR333">
        <v>486.783</v>
      </c>
      <c r="JS333">
        <v>14.2175</v>
      </c>
      <c r="JT333">
        <v>100.566</v>
      </c>
      <c r="JU333">
        <v>100.646</v>
      </c>
    </row>
    <row r="334" spans="1:281">
      <c r="A334">
        <v>318</v>
      </c>
      <c r="B334">
        <v>1659120480.6</v>
      </c>
      <c r="C334">
        <v>8122.5</v>
      </c>
      <c r="D334" t="s">
        <v>1062</v>
      </c>
      <c r="E334" t="s">
        <v>1063</v>
      </c>
      <c r="F334">
        <v>5</v>
      </c>
      <c r="G334" t="s">
        <v>1005</v>
      </c>
      <c r="H334" t="s">
        <v>416</v>
      </c>
      <c r="I334">
        <v>1659120473.1</v>
      </c>
      <c r="J334">
        <f>(K334)/1000</f>
        <v>0</v>
      </c>
      <c r="K334">
        <f>IF(CZ334, AN334, AH334)</f>
        <v>0</v>
      </c>
      <c r="L334">
        <f>IF(CZ334, AI334, AG334)</f>
        <v>0</v>
      </c>
      <c r="M334">
        <f>DB334 - IF(AU334&gt;1, L334*CV334*100.0/(AW334*DP334), 0)</f>
        <v>0</v>
      </c>
      <c r="N334">
        <f>((T334-J334/2)*M334-L334)/(T334+J334/2)</f>
        <v>0</v>
      </c>
      <c r="O334">
        <f>N334*(DI334+DJ334)/1000.0</f>
        <v>0</v>
      </c>
      <c r="P334">
        <f>(DB334 - IF(AU334&gt;1, L334*CV334*100.0/(AW334*DP334), 0))*(DI334+DJ334)/1000.0</f>
        <v>0</v>
      </c>
      <c r="Q334">
        <f>2.0/((1/S334-1/R334)+SIGN(S334)*SQRT((1/S334-1/R334)*(1/S334-1/R334) + 4*CW334/((CW334+1)*(CW334+1))*(2*1/S334*1/R334-1/R334*1/R334)))</f>
        <v>0</v>
      </c>
      <c r="R334">
        <f>IF(LEFT(CX334,1)&lt;&gt;"0",IF(LEFT(CX334,1)="1",3.0,CY334),$D$5+$E$5*(DP334*DI334/($K$5*1000))+$F$5*(DP334*DI334/($K$5*1000))*MAX(MIN(CV334,$J$5),$I$5)*MAX(MIN(CV334,$J$5),$I$5)+$G$5*MAX(MIN(CV334,$J$5),$I$5)*(DP334*DI334/($K$5*1000))+$H$5*(DP334*DI334/($K$5*1000))*(DP334*DI334/($K$5*1000)))</f>
        <v>0</v>
      </c>
      <c r="S334">
        <f>J334*(1000-(1000*0.61365*exp(17.502*W334/(240.97+W334))/(DI334+DJ334)+DD334)/2)/(1000*0.61365*exp(17.502*W334/(240.97+W334))/(DI334+DJ334)-DD334)</f>
        <v>0</v>
      </c>
      <c r="T334">
        <f>1/((CW334+1)/(Q334/1.6)+1/(R334/1.37)) + CW334/((CW334+1)/(Q334/1.6) + CW334/(R334/1.37))</f>
        <v>0</v>
      </c>
      <c r="U334">
        <f>(CR334*CU334)</f>
        <v>0</v>
      </c>
      <c r="V334">
        <f>(DK334+(U334+2*0.95*5.67E-8*(((DK334+$B$7)+273)^4-(DK334+273)^4)-44100*J334)/(1.84*29.3*R334+8*0.95*5.67E-8*(DK334+273)^3))</f>
        <v>0</v>
      </c>
      <c r="W334">
        <f>($C$7*DL334+$D$7*DM334+$E$7*V334)</f>
        <v>0</v>
      </c>
      <c r="X334">
        <f>0.61365*exp(17.502*W334/(240.97+W334))</f>
        <v>0</v>
      </c>
      <c r="Y334">
        <f>(Z334/AA334*100)</f>
        <v>0</v>
      </c>
      <c r="Z334">
        <f>DD334*(DI334+DJ334)/1000</f>
        <v>0</v>
      </c>
      <c r="AA334">
        <f>0.61365*exp(17.502*DK334/(240.97+DK334))</f>
        <v>0</v>
      </c>
      <c r="AB334">
        <f>(X334-DD334*(DI334+DJ334)/1000)</f>
        <v>0</v>
      </c>
      <c r="AC334">
        <f>(-J334*44100)</f>
        <v>0</v>
      </c>
      <c r="AD334">
        <f>2*29.3*R334*0.92*(DK334-W334)</f>
        <v>0</v>
      </c>
      <c r="AE334">
        <f>2*0.95*5.67E-8*(((DK334+$B$7)+273)^4-(W334+273)^4)</f>
        <v>0</v>
      </c>
      <c r="AF334">
        <f>U334+AE334+AC334+AD334</f>
        <v>0</v>
      </c>
      <c r="AG334">
        <f>DH334*AU334*(DC334-DB334*(1000-AU334*DE334)/(1000-AU334*DD334))/(100*CV334)</f>
        <v>0</v>
      </c>
      <c r="AH334">
        <f>1000*DH334*AU334*(DD334-DE334)/(100*CV334*(1000-AU334*DD334))</f>
        <v>0</v>
      </c>
      <c r="AI334">
        <f>(AJ334 - AK334 - DI334*1E3/(8.314*(DK334+273.15)) * AM334/DH334 * AL334) * DH334/(100*CV334) * (1000 - DE334)/1000</f>
        <v>0</v>
      </c>
      <c r="AJ334">
        <v>482.34325658168</v>
      </c>
      <c r="AK334">
        <v>444.7693090909092</v>
      </c>
      <c r="AL334">
        <v>3.003375882367358</v>
      </c>
      <c r="AM334">
        <v>65.161743348926</v>
      </c>
      <c r="AN334">
        <f>(AP334 - AO334 + DI334*1E3/(8.314*(DK334+273.15)) * AR334/DH334 * AQ334) * DH334/(100*CV334) * 1000/(1000 - AP334)</f>
        <v>0</v>
      </c>
      <c r="AO334">
        <v>14.26459629923718</v>
      </c>
      <c r="AP334">
        <v>21.78728242424241</v>
      </c>
      <c r="AQ334">
        <v>-0.0002311375617637539</v>
      </c>
      <c r="AR334">
        <v>87.77243361575582</v>
      </c>
      <c r="AS334">
        <v>4</v>
      </c>
      <c r="AT334">
        <v>1</v>
      </c>
      <c r="AU334">
        <f>IF(AS334*$H$13&gt;=AW334,1.0,(AW334/(AW334-AS334*$H$13)))</f>
        <v>0</v>
      </c>
      <c r="AV334">
        <f>(AU334-1)*100</f>
        <v>0</v>
      </c>
      <c r="AW334">
        <f>MAX(0,($B$13+$C$13*DP334)/(1+$D$13*DP334)*DI334/(DK334+273)*$E$13)</f>
        <v>0</v>
      </c>
      <c r="AX334" t="s">
        <v>417</v>
      </c>
      <c r="AY334" t="s">
        <v>417</v>
      </c>
      <c r="AZ334">
        <v>0</v>
      </c>
      <c r="BA334">
        <v>0</v>
      </c>
      <c r="BB334">
        <f>1-AZ334/BA334</f>
        <v>0</v>
      </c>
      <c r="BC334">
        <v>0</v>
      </c>
      <c r="BD334" t="s">
        <v>417</v>
      </c>
      <c r="BE334" t="s">
        <v>417</v>
      </c>
      <c r="BF334">
        <v>0</v>
      </c>
      <c r="BG334">
        <v>0</v>
      </c>
      <c r="BH334">
        <f>1-BF334/BG334</f>
        <v>0</v>
      </c>
      <c r="BI334">
        <v>0.5</v>
      </c>
      <c r="BJ334">
        <f>CS334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417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f>$B$11*DQ334+$C$11*DR334+$F$11*EC334*(1-EF334)</f>
        <v>0</v>
      </c>
      <c r="CS334">
        <f>CR334*CT334</f>
        <v>0</v>
      </c>
      <c r="CT334">
        <f>($B$11*$D$9+$C$11*$D$9+$F$11*((EP334+EH334)/MAX(EP334+EH334+EQ334, 0.1)*$I$9+EQ334/MAX(EP334+EH334+EQ334, 0.1)*$J$9))/($B$11+$C$11+$F$11)</f>
        <v>0</v>
      </c>
      <c r="CU334">
        <f>($B$11*$K$9+$C$11*$K$9+$F$11*((EP334+EH334)/MAX(EP334+EH334+EQ334, 0.1)*$P$9+EQ334/MAX(EP334+EH334+EQ334, 0.1)*$Q$9))/($B$11+$C$11+$F$11)</f>
        <v>0</v>
      </c>
      <c r="CV334">
        <v>6</v>
      </c>
      <c r="CW334">
        <v>0.5</v>
      </c>
      <c r="CX334" t="s">
        <v>418</v>
      </c>
      <c r="CY334">
        <v>2</v>
      </c>
      <c r="CZ334" t="b">
        <v>1</v>
      </c>
      <c r="DA334">
        <v>1659120473.1</v>
      </c>
      <c r="DB334">
        <v>416.2187037037037</v>
      </c>
      <c r="DC334">
        <v>459.4301111111111</v>
      </c>
      <c r="DD334">
        <v>21.79982592592593</v>
      </c>
      <c r="DE334">
        <v>14.26626296296296</v>
      </c>
      <c r="DF334">
        <v>418.7754814814815</v>
      </c>
      <c r="DG334">
        <v>21.89381111111111</v>
      </c>
      <c r="DH334">
        <v>500.0618888888889</v>
      </c>
      <c r="DI334">
        <v>90.66246296296298</v>
      </c>
      <c r="DJ334">
        <v>0.09999078148148148</v>
      </c>
      <c r="DK334">
        <v>26.97817407407408</v>
      </c>
      <c r="DL334">
        <v>26.43693703703704</v>
      </c>
      <c r="DM334">
        <v>999.9000000000001</v>
      </c>
      <c r="DN334">
        <v>0</v>
      </c>
      <c r="DO334">
        <v>0</v>
      </c>
      <c r="DP334">
        <v>10005.99888888889</v>
      </c>
      <c r="DQ334">
        <v>0</v>
      </c>
      <c r="DR334">
        <v>8.318720000000003</v>
      </c>
      <c r="DS334">
        <v>-43.21133703703704</v>
      </c>
      <c r="DT334">
        <v>425.4942222222223</v>
      </c>
      <c r="DU334">
        <v>466.0791851851853</v>
      </c>
      <c r="DV334">
        <v>7.533582592592592</v>
      </c>
      <c r="DW334">
        <v>459.4301111111111</v>
      </c>
      <c r="DX334">
        <v>14.26626296296296</v>
      </c>
      <c r="DY334">
        <v>1.976428518518518</v>
      </c>
      <c r="DZ334">
        <v>1.293414814814814</v>
      </c>
      <c r="EA334">
        <v>17.25673703703703</v>
      </c>
      <c r="EB334">
        <v>10.72255185185185</v>
      </c>
      <c r="EC334">
        <v>2000.002962962963</v>
      </c>
      <c r="ED334">
        <v>0.9799961111111112</v>
      </c>
      <c r="EE334">
        <v>0.02000368888888889</v>
      </c>
      <c r="EF334">
        <v>0</v>
      </c>
      <c r="EG334">
        <v>769.5808148148149</v>
      </c>
      <c r="EH334">
        <v>5.00097</v>
      </c>
      <c r="EI334">
        <v>15309.73703703704</v>
      </c>
      <c r="EJ334">
        <v>16707.58518518518</v>
      </c>
      <c r="EK334">
        <v>37.562</v>
      </c>
      <c r="EL334">
        <v>38.062</v>
      </c>
      <c r="EM334">
        <v>37.47433333333333</v>
      </c>
      <c r="EN334">
        <v>37.85166666666667</v>
      </c>
      <c r="EO334">
        <v>38.29362962962963</v>
      </c>
      <c r="EP334">
        <v>1955.092962962962</v>
      </c>
      <c r="EQ334">
        <v>39.91</v>
      </c>
      <c r="ER334">
        <v>0</v>
      </c>
      <c r="ES334">
        <v>1659120480.8</v>
      </c>
      <c r="ET334">
        <v>0</v>
      </c>
      <c r="EU334">
        <v>769.6553461538462</v>
      </c>
      <c r="EV334">
        <v>18.76044445731062</v>
      </c>
      <c r="EW334">
        <v>340.618803574012</v>
      </c>
      <c r="EX334">
        <v>15311.01923076923</v>
      </c>
      <c r="EY334">
        <v>15</v>
      </c>
      <c r="EZ334">
        <v>0</v>
      </c>
      <c r="FA334" t="s">
        <v>419</v>
      </c>
      <c r="FB334">
        <v>1658962562</v>
      </c>
      <c r="FC334">
        <v>1658962559</v>
      </c>
      <c r="FD334">
        <v>0</v>
      </c>
      <c r="FE334">
        <v>0.025</v>
      </c>
      <c r="FF334">
        <v>-0.013</v>
      </c>
      <c r="FG334">
        <v>-1.97</v>
      </c>
      <c r="FH334">
        <v>-0.111</v>
      </c>
      <c r="FI334">
        <v>420</v>
      </c>
      <c r="FJ334">
        <v>18</v>
      </c>
      <c r="FK334">
        <v>0.6899999999999999</v>
      </c>
      <c r="FL334">
        <v>0.5</v>
      </c>
      <c r="FM334">
        <v>-39.75877250000001</v>
      </c>
      <c r="FN334">
        <v>-66.52137523452146</v>
      </c>
      <c r="FO334">
        <v>6.583213782074356</v>
      </c>
      <c r="FP334">
        <v>0</v>
      </c>
      <c r="FQ334">
        <v>769.0700588235294</v>
      </c>
      <c r="FR334">
        <v>13.54142094255142</v>
      </c>
      <c r="FS334">
        <v>1.420074541149927</v>
      </c>
      <c r="FT334">
        <v>0</v>
      </c>
      <c r="FU334">
        <v>7.532697999999999</v>
      </c>
      <c r="FV334">
        <v>-0.02845463414634776</v>
      </c>
      <c r="FW334">
        <v>0.01286036861835619</v>
      </c>
      <c r="FX334">
        <v>1</v>
      </c>
      <c r="FY334">
        <v>1</v>
      </c>
      <c r="FZ334">
        <v>3</v>
      </c>
      <c r="GA334" t="s">
        <v>426</v>
      </c>
      <c r="GB334">
        <v>2.98322</v>
      </c>
      <c r="GC334">
        <v>2.71563</v>
      </c>
      <c r="GD334">
        <v>0.09787609999999999</v>
      </c>
      <c r="GE334">
        <v>0.104202</v>
      </c>
      <c r="GF334">
        <v>0.100715</v>
      </c>
      <c r="GG334">
        <v>0.0730296</v>
      </c>
      <c r="GH334">
        <v>28548.9</v>
      </c>
      <c r="GI334">
        <v>28485.2</v>
      </c>
      <c r="GJ334">
        <v>29412.5</v>
      </c>
      <c r="GK334">
        <v>29408.3</v>
      </c>
      <c r="GL334">
        <v>35031.6</v>
      </c>
      <c r="GM334">
        <v>36249.7</v>
      </c>
      <c r="GN334">
        <v>41421.1</v>
      </c>
      <c r="GO334">
        <v>41907.4</v>
      </c>
      <c r="GP334">
        <v>1.93568</v>
      </c>
      <c r="GQ334">
        <v>1.88395</v>
      </c>
      <c r="GR334">
        <v>0.07704270000000001</v>
      </c>
      <c r="GS334">
        <v>0</v>
      </c>
      <c r="GT334">
        <v>25.1625</v>
      </c>
      <c r="GU334">
        <v>999.9</v>
      </c>
      <c r="GV334">
        <v>37.4</v>
      </c>
      <c r="GW334">
        <v>32.9</v>
      </c>
      <c r="GX334">
        <v>20.7251</v>
      </c>
      <c r="GY334">
        <v>63.5014</v>
      </c>
      <c r="GZ334">
        <v>34.0264</v>
      </c>
      <c r="HA334">
        <v>1</v>
      </c>
      <c r="HB334">
        <v>-0.0599238</v>
      </c>
      <c r="HC334">
        <v>0.274357</v>
      </c>
      <c r="HD334">
        <v>20.3307</v>
      </c>
      <c r="HE334">
        <v>5.21729</v>
      </c>
      <c r="HF334">
        <v>12.0099</v>
      </c>
      <c r="HG334">
        <v>4.9888</v>
      </c>
      <c r="HH334">
        <v>3.28865</v>
      </c>
      <c r="HI334">
        <v>9999</v>
      </c>
      <c r="HJ334">
        <v>9999</v>
      </c>
      <c r="HK334">
        <v>9999</v>
      </c>
      <c r="HL334">
        <v>174.5</v>
      </c>
      <c r="HM334">
        <v>1.86783</v>
      </c>
      <c r="HN334">
        <v>1.86691</v>
      </c>
      <c r="HO334">
        <v>1.8663</v>
      </c>
      <c r="HP334">
        <v>1.86622</v>
      </c>
      <c r="HQ334">
        <v>1.86812</v>
      </c>
      <c r="HR334">
        <v>1.87051</v>
      </c>
      <c r="HS334">
        <v>1.8692</v>
      </c>
      <c r="HT334">
        <v>1.87059</v>
      </c>
      <c r="HU334">
        <v>0</v>
      </c>
      <c r="HV334">
        <v>0</v>
      </c>
      <c r="HW334">
        <v>0</v>
      </c>
      <c r="HX334">
        <v>0</v>
      </c>
      <c r="HY334" t="s">
        <v>421</v>
      </c>
      <c r="HZ334" t="s">
        <v>422</v>
      </c>
      <c r="IA334" t="s">
        <v>423</v>
      </c>
      <c r="IB334" t="s">
        <v>423</v>
      </c>
      <c r="IC334" t="s">
        <v>423</v>
      </c>
      <c r="ID334" t="s">
        <v>423</v>
      </c>
      <c r="IE334">
        <v>0</v>
      </c>
      <c r="IF334">
        <v>100</v>
      </c>
      <c r="IG334">
        <v>100</v>
      </c>
      <c r="IH334">
        <v>-2.599</v>
      </c>
      <c r="II334">
        <v>-0.0941</v>
      </c>
      <c r="IJ334">
        <v>-1.577111384215205</v>
      </c>
      <c r="IK334">
        <v>-0.002609718516926934</v>
      </c>
      <c r="IL334">
        <v>7.477057286243006E-07</v>
      </c>
      <c r="IM334">
        <v>-2.446628426827821E-10</v>
      </c>
      <c r="IN334">
        <v>-0.2036813970316619</v>
      </c>
      <c r="IO334">
        <v>-0.007460779758470672</v>
      </c>
      <c r="IP334">
        <v>0.0009378809001863145</v>
      </c>
      <c r="IQ334">
        <v>-1.681860573090938E-05</v>
      </c>
      <c r="IR334">
        <v>18</v>
      </c>
      <c r="IS334">
        <v>2242</v>
      </c>
      <c r="IT334">
        <v>1</v>
      </c>
      <c r="IU334">
        <v>24</v>
      </c>
      <c r="IV334">
        <v>2632</v>
      </c>
      <c r="IW334">
        <v>2632</v>
      </c>
      <c r="IX334">
        <v>1.19751</v>
      </c>
      <c r="IY334">
        <v>2.23267</v>
      </c>
      <c r="IZ334">
        <v>1.39648</v>
      </c>
      <c r="JA334">
        <v>2.33521</v>
      </c>
      <c r="JB334">
        <v>1.49536</v>
      </c>
      <c r="JC334">
        <v>2.3877</v>
      </c>
      <c r="JD334">
        <v>38.8457</v>
      </c>
      <c r="JE334">
        <v>23.9649</v>
      </c>
      <c r="JF334">
        <v>18</v>
      </c>
      <c r="JG334">
        <v>505.827</v>
      </c>
      <c r="JH334">
        <v>429.624</v>
      </c>
      <c r="JI334">
        <v>24.9994</v>
      </c>
      <c r="JJ334">
        <v>26.5965</v>
      </c>
      <c r="JK334">
        <v>29.9997</v>
      </c>
      <c r="JL334">
        <v>26.604</v>
      </c>
      <c r="JM334">
        <v>26.5491</v>
      </c>
      <c r="JN334">
        <v>23.972</v>
      </c>
      <c r="JO334">
        <v>28.0517</v>
      </c>
      <c r="JP334">
        <v>17.6481</v>
      </c>
      <c r="JQ334">
        <v>25</v>
      </c>
      <c r="JR334">
        <v>506.821</v>
      </c>
      <c r="JS334">
        <v>14.1939</v>
      </c>
      <c r="JT334">
        <v>100.569</v>
      </c>
      <c r="JU334">
        <v>100.647</v>
      </c>
    </row>
    <row r="335" spans="1:281">
      <c r="A335">
        <v>319</v>
      </c>
      <c r="B335">
        <v>1659120485.6</v>
      </c>
      <c r="C335">
        <v>8127.5</v>
      </c>
      <c r="D335" t="s">
        <v>1064</v>
      </c>
      <c r="E335" t="s">
        <v>1065</v>
      </c>
      <c r="F335">
        <v>5</v>
      </c>
      <c r="G335" t="s">
        <v>1005</v>
      </c>
      <c r="H335" t="s">
        <v>416</v>
      </c>
      <c r="I335">
        <v>1659120477.814285</v>
      </c>
      <c r="J335">
        <f>(K335)/1000</f>
        <v>0</v>
      </c>
      <c r="K335">
        <f>IF(CZ335, AN335, AH335)</f>
        <v>0</v>
      </c>
      <c r="L335">
        <f>IF(CZ335, AI335, AG335)</f>
        <v>0</v>
      </c>
      <c r="M335">
        <f>DB335 - IF(AU335&gt;1, L335*CV335*100.0/(AW335*DP335), 0)</f>
        <v>0</v>
      </c>
      <c r="N335">
        <f>((T335-J335/2)*M335-L335)/(T335+J335/2)</f>
        <v>0</v>
      </c>
      <c r="O335">
        <f>N335*(DI335+DJ335)/1000.0</f>
        <v>0</v>
      </c>
      <c r="P335">
        <f>(DB335 - IF(AU335&gt;1, L335*CV335*100.0/(AW335*DP335), 0))*(DI335+DJ335)/1000.0</f>
        <v>0</v>
      </c>
      <c r="Q335">
        <f>2.0/((1/S335-1/R335)+SIGN(S335)*SQRT((1/S335-1/R335)*(1/S335-1/R335) + 4*CW335/((CW335+1)*(CW335+1))*(2*1/S335*1/R335-1/R335*1/R335)))</f>
        <v>0</v>
      </c>
      <c r="R335">
        <f>IF(LEFT(CX335,1)&lt;&gt;"0",IF(LEFT(CX335,1)="1",3.0,CY335),$D$5+$E$5*(DP335*DI335/($K$5*1000))+$F$5*(DP335*DI335/($K$5*1000))*MAX(MIN(CV335,$J$5),$I$5)*MAX(MIN(CV335,$J$5),$I$5)+$G$5*MAX(MIN(CV335,$J$5),$I$5)*(DP335*DI335/($K$5*1000))+$H$5*(DP335*DI335/($K$5*1000))*(DP335*DI335/($K$5*1000)))</f>
        <v>0</v>
      </c>
      <c r="S335">
        <f>J335*(1000-(1000*0.61365*exp(17.502*W335/(240.97+W335))/(DI335+DJ335)+DD335)/2)/(1000*0.61365*exp(17.502*W335/(240.97+W335))/(DI335+DJ335)-DD335)</f>
        <v>0</v>
      </c>
      <c r="T335">
        <f>1/((CW335+1)/(Q335/1.6)+1/(R335/1.37)) + CW335/((CW335+1)/(Q335/1.6) + CW335/(R335/1.37))</f>
        <v>0</v>
      </c>
      <c r="U335">
        <f>(CR335*CU335)</f>
        <v>0</v>
      </c>
      <c r="V335">
        <f>(DK335+(U335+2*0.95*5.67E-8*(((DK335+$B$7)+273)^4-(DK335+273)^4)-44100*J335)/(1.84*29.3*R335+8*0.95*5.67E-8*(DK335+273)^3))</f>
        <v>0</v>
      </c>
      <c r="W335">
        <f>($C$7*DL335+$D$7*DM335+$E$7*V335)</f>
        <v>0</v>
      </c>
      <c r="X335">
        <f>0.61365*exp(17.502*W335/(240.97+W335))</f>
        <v>0</v>
      </c>
      <c r="Y335">
        <f>(Z335/AA335*100)</f>
        <v>0</v>
      </c>
      <c r="Z335">
        <f>DD335*(DI335+DJ335)/1000</f>
        <v>0</v>
      </c>
      <c r="AA335">
        <f>0.61365*exp(17.502*DK335/(240.97+DK335))</f>
        <v>0</v>
      </c>
      <c r="AB335">
        <f>(X335-DD335*(DI335+DJ335)/1000)</f>
        <v>0</v>
      </c>
      <c r="AC335">
        <f>(-J335*44100)</f>
        <v>0</v>
      </c>
      <c r="AD335">
        <f>2*29.3*R335*0.92*(DK335-W335)</f>
        <v>0</v>
      </c>
      <c r="AE335">
        <f>2*0.95*5.67E-8*(((DK335+$B$7)+273)^4-(W335+273)^4)</f>
        <v>0</v>
      </c>
      <c r="AF335">
        <f>U335+AE335+AC335+AD335</f>
        <v>0</v>
      </c>
      <c r="AG335">
        <f>DH335*AU335*(DC335-DB335*(1000-AU335*DE335)/(1000-AU335*DD335))/(100*CV335)</f>
        <v>0</v>
      </c>
      <c r="AH335">
        <f>1000*DH335*AU335*(DD335-DE335)/(100*CV335*(1000-AU335*DD335))</f>
        <v>0</v>
      </c>
      <c r="AI335">
        <f>(AJ335 - AK335 - DI335*1E3/(8.314*(DK335+273.15)) * AM335/DH335 * AL335) * DH335/(100*CV335) * (1000 - DE335)/1000</f>
        <v>0</v>
      </c>
      <c r="AJ335">
        <v>499.3984314426695</v>
      </c>
      <c r="AK335">
        <v>460.4397515151518</v>
      </c>
      <c r="AL335">
        <v>3.155667971256001</v>
      </c>
      <c r="AM335">
        <v>65.161743348926</v>
      </c>
      <c r="AN335">
        <f>(AP335 - AO335 + DI335*1E3/(8.314*(DK335+273.15)) * AR335/DH335 * AQ335) * DH335/(100*CV335) * 1000/(1000 - AP335)</f>
        <v>0</v>
      </c>
      <c r="AO335">
        <v>14.26462129134939</v>
      </c>
      <c r="AP335">
        <v>21.78813575757576</v>
      </c>
      <c r="AQ335">
        <v>0.0001173074729897425</v>
      </c>
      <c r="AR335">
        <v>87.77243361575582</v>
      </c>
      <c r="AS335">
        <v>4</v>
      </c>
      <c r="AT335">
        <v>1</v>
      </c>
      <c r="AU335">
        <f>IF(AS335*$H$13&gt;=AW335,1.0,(AW335/(AW335-AS335*$H$13)))</f>
        <v>0</v>
      </c>
      <c r="AV335">
        <f>(AU335-1)*100</f>
        <v>0</v>
      </c>
      <c r="AW335">
        <f>MAX(0,($B$13+$C$13*DP335)/(1+$D$13*DP335)*DI335/(DK335+273)*$E$13)</f>
        <v>0</v>
      </c>
      <c r="AX335" t="s">
        <v>417</v>
      </c>
      <c r="AY335" t="s">
        <v>417</v>
      </c>
      <c r="AZ335">
        <v>0</v>
      </c>
      <c r="BA335">
        <v>0</v>
      </c>
      <c r="BB335">
        <f>1-AZ335/BA335</f>
        <v>0</v>
      </c>
      <c r="BC335">
        <v>0</v>
      </c>
      <c r="BD335" t="s">
        <v>417</v>
      </c>
      <c r="BE335" t="s">
        <v>417</v>
      </c>
      <c r="BF335">
        <v>0</v>
      </c>
      <c r="BG335">
        <v>0</v>
      </c>
      <c r="BH335">
        <f>1-BF335/BG335</f>
        <v>0</v>
      </c>
      <c r="BI335">
        <v>0.5</v>
      </c>
      <c r="BJ335">
        <f>CS335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417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f>$B$11*DQ335+$C$11*DR335+$F$11*EC335*(1-EF335)</f>
        <v>0</v>
      </c>
      <c r="CS335">
        <f>CR335*CT335</f>
        <v>0</v>
      </c>
      <c r="CT335">
        <f>($B$11*$D$9+$C$11*$D$9+$F$11*((EP335+EH335)/MAX(EP335+EH335+EQ335, 0.1)*$I$9+EQ335/MAX(EP335+EH335+EQ335, 0.1)*$J$9))/($B$11+$C$11+$F$11)</f>
        <v>0</v>
      </c>
      <c r="CU335">
        <f>($B$11*$K$9+$C$11*$K$9+$F$11*((EP335+EH335)/MAX(EP335+EH335+EQ335, 0.1)*$P$9+EQ335/MAX(EP335+EH335+EQ335, 0.1)*$Q$9))/($B$11+$C$11+$F$11)</f>
        <v>0</v>
      </c>
      <c r="CV335">
        <v>6</v>
      </c>
      <c r="CW335">
        <v>0.5</v>
      </c>
      <c r="CX335" t="s">
        <v>418</v>
      </c>
      <c r="CY335">
        <v>2</v>
      </c>
      <c r="CZ335" t="b">
        <v>1</v>
      </c>
      <c r="DA335">
        <v>1659120477.814285</v>
      </c>
      <c r="DB335">
        <v>428.8230714285715</v>
      </c>
      <c r="DC335">
        <v>475.1499285714285</v>
      </c>
      <c r="DD335">
        <v>21.79125357142857</v>
      </c>
      <c r="DE335">
        <v>14.26447857142857</v>
      </c>
      <c r="DF335">
        <v>431.4064642857143</v>
      </c>
      <c r="DG335">
        <v>21.88530714285714</v>
      </c>
      <c r="DH335">
        <v>500.0693928571428</v>
      </c>
      <c r="DI335">
        <v>90.6617357142857</v>
      </c>
      <c r="DJ335">
        <v>0.09997340357142859</v>
      </c>
      <c r="DK335">
        <v>26.97646785714286</v>
      </c>
      <c r="DL335">
        <v>26.43212857142857</v>
      </c>
      <c r="DM335">
        <v>999.9000000000002</v>
      </c>
      <c r="DN335">
        <v>0</v>
      </c>
      <c r="DO335">
        <v>0</v>
      </c>
      <c r="DP335">
        <v>10001.49678571429</v>
      </c>
      <c r="DQ335">
        <v>0</v>
      </c>
      <c r="DR335">
        <v>8.318720000000003</v>
      </c>
      <c r="DS335">
        <v>-46.3267892857143</v>
      </c>
      <c r="DT335">
        <v>438.3757857142858</v>
      </c>
      <c r="DU335">
        <v>482.0257142857143</v>
      </c>
      <c r="DV335">
        <v>7.52678142857143</v>
      </c>
      <c r="DW335">
        <v>475.1499285714285</v>
      </c>
      <c r="DX335">
        <v>14.26447857142857</v>
      </c>
      <c r="DY335">
        <v>1.975634285714286</v>
      </c>
      <c r="DZ335">
        <v>1.293242142857143</v>
      </c>
      <c r="EA335">
        <v>17.25038571428571</v>
      </c>
      <c r="EB335">
        <v>10.72055357142857</v>
      </c>
      <c r="EC335">
        <v>2000</v>
      </c>
      <c r="ED335">
        <v>0.979996</v>
      </c>
      <c r="EE335">
        <v>0.0200038</v>
      </c>
      <c r="EF335">
        <v>0</v>
      </c>
      <c r="EG335">
        <v>771.21025</v>
      </c>
      <c r="EH335">
        <v>5.00097</v>
      </c>
      <c r="EI335">
        <v>15341.36071428571</v>
      </c>
      <c r="EJ335">
        <v>16707.56785714285</v>
      </c>
      <c r="EK335">
        <v>37.562</v>
      </c>
      <c r="EL335">
        <v>38.062</v>
      </c>
      <c r="EM335">
        <v>37.4595</v>
      </c>
      <c r="EN335">
        <v>37.83674999999999</v>
      </c>
      <c r="EO335">
        <v>38.27435714285714</v>
      </c>
      <c r="EP335">
        <v>1955.09</v>
      </c>
      <c r="EQ335">
        <v>39.91</v>
      </c>
      <c r="ER335">
        <v>0</v>
      </c>
      <c r="ES335">
        <v>1659120485.6</v>
      </c>
      <c r="ET335">
        <v>0</v>
      </c>
      <c r="EU335">
        <v>771.3293461538462</v>
      </c>
      <c r="EV335">
        <v>24.41220512024585</v>
      </c>
      <c r="EW335">
        <v>473.9726494874922</v>
      </c>
      <c r="EX335">
        <v>15343.21923076923</v>
      </c>
      <c r="EY335">
        <v>15</v>
      </c>
      <c r="EZ335">
        <v>0</v>
      </c>
      <c r="FA335" t="s">
        <v>419</v>
      </c>
      <c r="FB335">
        <v>1658962562</v>
      </c>
      <c r="FC335">
        <v>1658962559</v>
      </c>
      <c r="FD335">
        <v>0</v>
      </c>
      <c r="FE335">
        <v>0.025</v>
      </c>
      <c r="FF335">
        <v>-0.013</v>
      </c>
      <c r="FG335">
        <v>-1.97</v>
      </c>
      <c r="FH335">
        <v>-0.111</v>
      </c>
      <c r="FI335">
        <v>420</v>
      </c>
      <c r="FJ335">
        <v>18</v>
      </c>
      <c r="FK335">
        <v>0.6899999999999999</v>
      </c>
      <c r="FL335">
        <v>0.5</v>
      </c>
      <c r="FM335">
        <v>-43.75778780487805</v>
      </c>
      <c r="FN335">
        <v>-44.02384390243908</v>
      </c>
      <c r="FO335">
        <v>4.503483544080349</v>
      </c>
      <c r="FP335">
        <v>0</v>
      </c>
      <c r="FQ335">
        <v>770.1676470588236</v>
      </c>
      <c r="FR335">
        <v>19.2088922669725</v>
      </c>
      <c r="FS335">
        <v>1.926932748335811</v>
      </c>
      <c r="FT335">
        <v>0</v>
      </c>
      <c r="FU335">
        <v>7.53288756097561</v>
      </c>
      <c r="FV335">
        <v>-0.09898076655053388</v>
      </c>
      <c r="FW335">
        <v>0.01080607615446231</v>
      </c>
      <c r="FX335">
        <v>1</v>
      </c>
      <c r="FY335">
        <v>1</v>
      </c>
      <c r="FZ335">
        <v>3</v>
      </c>
      <c r="GA335" t="s">
        <v>426</v>
      </c>
      <c r="GB335">
        <v>2.98303</v>
      </c>
      <c r="GC335">
        <v>2.71556</v>
      </c>
      <c r="GD335">
        <v>0.100442</v>
      </c>
      <c r="GE335">
        <v>0.106849</v>
      </c>
      <c r="GF335">
        <v>0.100714</v>
      </c>
      <c r="GG335">
        <v>0.0730181</v>
      </c>
      <c r="GH335">
        <v>28467.1</v>
      </c>
      <c r="GI335">
        <v>28401.4</v>
      </c>
      <c r="GJ335">
        <v>29411.9</v>
      </c>
      <c r="GK335">
        <v>29408.7</v>
      </c>
      <c r="GL335">
        <v>35030.6</v>
      </c>
      <c r="GM335">
        <v>36250.3</v>
      </c>
      <c r="GN335">
        <v>41419.9</v>
      </c>
      <c r="GO335">
        <v>41907.5</v>
      </c>
      <c r="GP335">
        <v>1.93557</v>
      </c>
      <c r="GQ335">
        <v>1.88412</v>
      </c>
      <c r="GR335">
        <v>0.077948</v>
      </c>
      <c r="GS335">
        <v>0</v>
      </c>
      <c r="GT335">
        <v>25.158</v>
      </c>
      <c r="GU335">
        <v>999.9</v>
      </c>
      <c r="GV335">
        <v>37.4</v>
      </c>
      <c r="GW335">
        <v>32.9</v>
      </c>
      <c r="GX335">
        <v>20.7239</v>
      </c>
      <c r="GY335">
        <v>63.5714</v>
      </c>
      <c r="GZ335">
        <v>33.9303</v>
      </c>
      <c r="HA335">
        <v>1</v>
      </c>
      <c r="HB335">
        <v>-0.0602744</v>
      </c>
      <c r="HC335">
        <v>0.272742</v>
      </c>
      <c r="HD335">
        <v>20.3306</v>
      </c>
      <c r="HE335">
        <v>5.21774</v>
      </c>
      <c r="HF335">
        <v>12.0099</v>
      </c>
      <c r="HG335">
        <v>4.9888</v>
      </c>
      <c r="HH335">
        <v>3.28865</v>
      </c>
      <c r="HI335">
        <v>9999</v>
      </c>
      <c r="HJ335">
        <v>9999</v>
      </c>
      <c r="HK335">
        <v>9999</v>
      </c>
      <c r="HL335">
        <v>174.6</v>
      </c>
      <c r="HM335">
        <v>1.86783</v>
      </c>
      <c r="HN335">
        <v>1.86691</v>
      </c>
      <c r="HO335">
        <v>1.8663</v>
      </c>
      <c r="HP335">
        <v>1.86622</v>
      </c>
      <c r="HQ335">
        <v>1.86812</v>
      </c>
      <c r="HR335">
        <v>1.87053</v>
      </c>
      <c r="HS335">
        <v>1.8692</v>
      </c>
      <c r="HT335">
        <v>1.87059</v>
      </c>
      <c r="HU335">
        <v>0</v>
      </c>
      <c r="HV335">
        <v>0</v>
      </c>
      <c r="HW335">
        <v>0</v>
      </c>
      <c r="HX335">
        <v>0</v>
      </c>
      <c r="HY335" t="s">
        <v>421</v>
      </c>
      <c r="HZ335" t="s">
        <v>422</v>
      </c>
      <c r="IA335" t="s">
        <v>423</v>
      </c>
      <c r="IB335" t="s">
        <v>423</v>
      </c>
      <c r="IC335" t="s">
        <v>423</v>
      </c>
      <c r="ID335" t="s">
        <v>423</v>
      </c>
      <c r="IE335">
        <v>0</v>
      </c>
      <c r="IF335">
        <v>100</v>
      </c>
      <c r="IG335">
        <v>100</v>
      </c>
      <c r="IH335">
        <v>-2.632</v>
      </c>
      <c r="II335">
        <v>-0.0941</v>
      </c>
      <c r="IJ335">
        <v>-1.577111384215205</v>
      </c>
      <c r="IK335">
        <v>-0.002609718516926934</v>
      </c>
      <c r="IL335">
        <v>7.477057286243006E-07</v>
      </c>
      <c r="IM335">
        <v>-2.446628426827821E-10</v>
      </c>
      <c r="IN335">
        <v>-0.2036813970316619</v>
      </c>
      <c r="IO335">
        <v>-0.007460779758470672</v>
      </c>
      <c r="IP335">
        <v>0.0009378809001863145</v>
      </c>
      <c r="IQ335">
        <v>-1.681860573090938E-05</v>
      </c>
      <c r="IR335">
        <v>18</v>
      </c>
      <c r="IS335">
        <v>2242</v>
      </c>
      <c r="IT335">
        <v>1</v>
      </c>
      <c r="IU335">
        <v>24</v>
      </c>
      <c r="IV335">
        <v>2632.1</v>
      </c>
      <c r="IW335">
        <v>2632.1</v>
      </c>
      <c r="IX335">
        <v>1.22803</v>
      </c>
      <c r="IY335">
        <v>2.23267</v>
      </c>
      <c r="IZ335">
        <v>1.39648</v>
      </c>
      <c r="JA335">
        <v>2.33521</v>
      </c>
      <c r="JB335">
        <v>1.49536</v>
      </c>
      <c r="JC335">
        <v>2.42432</v>
      </c>
      <c r="JD335">
        <v>38.8457</v>
      </c>
      <c r="JE335">
        <v>23.9737</v>
      </c>
      <c r="JF335">
        <v>18</v>
      </c>
      <c r="JG335">
        <v>505.732</v>
      </c>
      <c r="JH335">
        <v>429.702</v>
      </c>
      <c r="JI335">
        <v>24.9995</v>
      </c>
      <c r="JJ335">
        <v>26.5929</v>
      </c>
      <c r="JK335">
        <v>29.9997</v>
      </c>
      <c r="JL335">
        <v>26.6005</v>
      </c>
      <c r="JM335">
        <v>26.5457</v>
      </c>
      <c r="JN335">
        <v>24.58</v>
      </c>
      <c r="JO335">
        <v>28.0517</v>
      </c>
      <c r="JP335">
        <v>17.6481</v>
      </c>
      <c r="JQ335">
        <v>25</v>
      </c>
      <c r="JR335">
        <v>520.53</v>
      </c>
      <c r="JS335">
        <v>14.1766</v>
      </c>
      <c r="JT335">
        <v>100.566</v>
      </c>
      <c r="JU335">
        <v>100.648</v>
      </c>
    </row>
    <row r="336" spans="1:281">
      <c r="A336">
        <v>320</v>
      </c>
      <c r="B336">
        <v>1659120490.6</v>
      </c>
      <c r="C336">
        <v>8132.5</v>
      </c>
      <c r="D336" t="s">
        <v>1066</v>
      </c>
      <c r="E336" t="s">
        <v>1067</v>
      </c>
      <c r="F336">
        <v>5</v>
      </c>
      <c r="G336" t="s">
        <v>1005</v>
      </c>
      <c r="H336" t="s">
        <v>416</v>
      </c>
      <c r="I336">
        <v>1659120483.1</v>
      </c>
      <c r="J336">
        <f>(K336)/1000</f>
        <v>0</v>
      </c>
      <c r="K336">
        <f>IF(CZ336, AN336, AH336)</f>
        <v>0</v>
      </c>
      <c r="L336">
        <f>IF(CZ336, AI336, AG336)</f>
        <v>0</v>
      </c>
      <c r="M336">
        <f>DB336 - IF(AU336&gt;1, L336*CV336*100.0/(AW336*DP336), 0)</f>
        <v>0</v>
      </c>
      <c r="N336">
        <f>((T336-J336/2)*M336-L336)/(T336+J336/2)</f>
        <v>0</v>
      </c>
      <c r="O336">
        <f>N336*(DI336+DJ336)/1000.0</f>
        <v>0</v>
      </c>
      <c r="P336">
        <f>(DB336 - IF(AU336&gt;1, L336*CV336*100.0/(AW336*DP336), 0))*(DI336+DJ336)/1000.0</f>
        <v>0</v>
      </c>
      <c r="Q336">
        <f>2.0/((1/S336-1/R336)+SIGN(S336)*SQRT((1/S336-1/R336)*(1/S336-1/R336) + 4*CW336/((CW336+1)*(CW336+1))*(2*1/S336*1/R336-1/R336*1/R336)))</f>
        <v>0</v>
      </c>
      <c r="R336">
        <f>IF(LEFT(CX336,1)&lt;&gt;"0",IF(LEFT(CX336,1)="1",3.0,CY336),$D$5+$E$5*(DP336*DI336/($K$5*1000))+$F$5*(DP336*DI336/($K$5*1000))*MAX(MIN(CV336,$J$5),$I$5)*MAX(MIN(CV336,$J$5),$I$5)+$G$5*MAX(MIN(CV336,$J$5),$I$5)*(DP336*DI336/($K$5*1000))+$H$5*(DP336*DI336/($K$5*1000))*(DP336*DI336/($K$5*1000)))</f>
        <v>0</v>
      </c>
      <c r="S336">
        <f>J336*(1000-(1000*0.61365*exp(17.502*W336/(240.97+W336))/(DI336+DJ336)+DD336)/2)/(1000*0.61365*exp(17.502*W336/(240.97+W336))/(DI336+DJ336)-DD336)</f>
        <v>0</v>
      </c>
      <c r="T336">
        <f>1/((CW336+1)/(Q336/1.6)+1/(R336/1.37)) + CW336/((CW336+1)/(Q336/1.6) + CW336/(R336/1.37))</f>
        <v>0</v>
      </c>
      <c r="U336">
        <f>(CR336*CU336)</f>
        <v>0</v>
      </c>
      <c r="V336">
        <f>(DK336+(U336+2*0.95*5.67E-8*(((DK336+$B$7)+273)^4-(DK336+273)^4)-44100*J336)/(1.84*29.3*R336+8*0.95*5.67E-8*(DK336+273)^3))</f>
        <v>0</v>
      </c>
      <c r="W336">
        <f>($C$7*DL336+$D$7*DM336+$E$7*V336)</f>
        <v>0</v>
      </c>
      <c r="X336">
        <f>0.61365*exp(17.502*W336/(240.97+W336))</f>
        <v>0</v>
      </c>
      <c r="Y336">
        <f>(Z336/AA336*100)</f>
        <v>0</v>
      </c>
      <c r="Z336">
        <f>DD336*(DI336+DJ336)/1000</f>
        <v>0</v>
      </c>
      <c r="AA336">
        <f>0.61365*exp(17.502*DK336/(240.97+DK336))</f>
        <v>0</v>
      </c>
      <c r="AB336">
        <f>(X336-DD336*(DI336+DJ336)/1000)</f>
        <v>0</v>
      </c>
      <c r="AC336">
        <f>(-J336*44100)</f>
        <v>0</v>
      </c>
      <c r="AD336">
        <f>2*29.3*R336*0.92*(DK336-W336)</f>
        <v>0</v>
      </c>
      <c r="AE336">
        <f>2*0.95*5.67E-8*(((DK336+$B$7)+273)^4-(W336+273)^4)</f>
        <v>0</v>
      </c>
      <c r="AF336">
        <f>U336+AE336+AC336+AD336</f>
        <v>0</v>
      </c>
      <c r="AG336">
        <f>DH336*AU336*(DC336-DB336*(1000-AU336*DE336)/(1000-AU336*DD336))/(100*CV336)</f>
        <v>0</v>
      </c>
      <c r="AH336">
        <f>1000*DH336*AU336*(DD336-DE336)/(100*CV336*(1000-AU336*DD336))</f>
        <v>0</v>
      </c>
      <c r="AI336">
        <f>(AJ336 - AK336 - DI336*1E3/(8.314*(DK336+273.15)) * AM336/DH336 * AL336) * DH336/(100*CV336) * (1000 - DE336)/1000</f>
        <v>0</v>
      </c>
      <c r="AJ336">
        <v>516.5303712711212</v>
      </c>
      <c r="AK336">
        <v>476.5634727272727</v>
      </c>
      <c r="AL336">
        <v>3.236542771845994</v>
      </c>
      <c r="AM336">
        <v>65.161743348926</v>
      </c>
      <c r="AN336">
        <f>(AP336 - AO336 + DI336*1E3/(8.314*(DK336+273.15)) * AR336/DH336 * AQ336) * DH336/(100*CV336) * 1000/(1000 - AP336)</f>
        <v>0</v>
      </c>
      <c r="AO336">
        <v>14.26180226424699</v>
      </c>
      <c r="AP336">
        <v>21.78764606060606</v>
      </c>
      <c r="AQ336">
        <v>-5.981316287224455E-05</v>
      </c>
      <c r="AR336">
        <v>87.77243361575582</v>
      </c>
      <c r="AS336">
        <v>4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MAX(0,($B$13+$C$13*DP336)/(1+$D$13*DP336)*DI336/(DK336+273)*$E$13)</f>
        <v>0</v>
      </c>
      <c r="AX336" t="s">
        <v>417</v>
      </c>
      <c r="AY336" t="s">
        <v>417</v>
      </c>
      <c r="AZ336">
        <v>0</v>
      </c>
      <c r="BA336">
        <v>0</v>
      </c>
      <c r="BB336">
        <f>1-AZ336/BA336</f>
        <v>0</v>
      </c>
      <c r="BC336">
        <v>0</v>
      </c>
      <c r="BD336" t="s">
        <v>417</v>
      </c>
      <c r="BE336" t="s">
        <v>417</v>
      </c>
      <c r="BF336">
        <v>0</v>
      </c>
      <c r="BG336">
        <v>0</v>
      </c>
      <c r="BH336">
        <f>1-BF336/BG336</f>
        <v>0</v>
      </c>
      <c r="BI336">
        <v>0.5</v>
      </c>
      <c r="BJ336">
        <f>CS336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417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f>$B$11*DQ336+$C$11*DR336+$F$11*EC336*(1-EF336)</f>
        <v>0</v>
      </c>
      <c r="CS336">
        <f>CR336*CT336</f>
        <v>0</v>
      </c>
      <c r="CT336">
        <f>($B$11*$D$9+$C$11*$D$9+$F$11*((EP336+EH336)/MAX(EP336+EH336+EQ336, 0.1)*$I$9+EQ336/MAX(EP336+EH336+EQ336, 0.1)*$J$9))/($B$11+$C$11+$F$11)</f>
        <v>0</v>
      </c>
      <c r="CU336">
        <f>($B$11*$K$9+$C$11*$K$9+$F$11*((EP336+EH336)/MAX(EP336+EH336+EQ336, 0.1)*$P$9+EQ336/MAX(EP336+EH336+EQ336, 0.1)*$Q$9))/($B$11+$C$11+$F$11)</f>
        <v>0</v>
      </c>
      <c r="CV336">
        <v>6</v>
      </c>
      <c r="CW336">
        <v>0.5</v>
      </c>
      <c r="CX336" t="s">
        <v>418</v>
      </c>
      <c r="CY336">
        <v>2</v>
      </c>
      <c r="CZ336" t="b">
        <v>1</v>
      </c>
      <c r="DA336">
        <v>1659120483.1</v>
      </c>
      <c r="DB336">
        <v>444.418111111111</v>
      </c>
      <c r="DC336">
        <v>492.9328148148148</v>
      </c>
      <c r="DD336">
        <v>21.78801481481482</v>
      </c>
      <c r="DE336">
        <v>14.26279259259259</v>
      </c>
      <c r="DF336">
        <v>447.0342592592592</v>
      </c>
      <c r="DG336">
        <v>21.8820962962963</v>
      </c>
      <c r="DH336">
        <v>500.0717037037037</v>
      </c>
      <c r="DI336">
        <v>90.6615851851852</v>
      </c>
      <c r="DJ336">
        <v>0.09999844444444446</v>
      </c>
      <c r="DK336">
        <v>26.97568518518519</v>
      </c>
      <c r="DL336">
        <v>26.43097037037037</v>
      </c>
      <c r="DM336">
        <v>999.9000000000001</v>
      </c>
      <c r="DN336">
        <v>0</v>
      </c>
      <c r="DO336">
        <v>0</v>
      </c>
      <c r="DP336">
        <v>9995.420740740739</v>
      </c>
      <c r="DQ336">
        <v>0</v>
      </c>
      <c r="DR336">
        <v>8.318720000000003</v>
      </c>
      <c r="DS336">
        <v>-48.51465925925927</v>
      </c>
      <c r="DT336">
        <v>454.3168148148148</v>
      </c>
      <c r="DU336">
        <v>500.0650740740741</v>
      </c>
      <c r="DV336">
        <v>7.525225185185186</v>
      </c>
      <c r="DW336">
        <v>492.9328148148148</v>
      </c>
      <c r="DX336">
        <v>14.26279259259259</v>
      </c>
      <c r="DY336">
        <v>1.975337037037037</v>
      </c>
      <c r="DZ336">
        <v>1.293087407407407</v>
      </c>
      <c r="EA336">
        <v>17.24801481481481</v>
      </c>
      <c r="EB336">
        <v>10.71874444444445</v>
      </c>
      <c r="EC336">
        <v>2000.007407407407</v>
      </c>
      <c r="ED336">
        <v>0.979996</v>
      </c>
      <c r="EE336">
        <v>0.0200038</v>
      </c>
      <c r="EF336">
        <v>0</v>
      </c>
      <c r="EG336">
        <v>773.505925925926</v>
      </c>
      <c r="EH336">
        <v>5.00097</v>
      </c>
      <c r="EI336">
        <v>15386.19259259259</v>
      </c>
      <c r="EJ336">
        <v>16707.62592592593</v>
      </c>
      <c r="EK336">
        <v>37.562</v>
      </c>
      <c r="EL336">
        <v>38.062</v>
      </c>
      <c r="EM336">
        <v>37.44633333333334</v>
      </c>
      <c r="EN336">
        <v>37.82366666666667</v>
      </c>
      <c r="EO336">
        <v>38.25229629629629</v>
      </c>
      <c r="EP336">
        <v>1955.097407407407</v>
      </c>
      <c r="EQ336">
        <v>39.91</v>
      </c>
      <c r="ER336">
        <v>0</v>
      </c>
      <c r="ES336">
        <v>1659120490.4</v>
      </c>
      <c r="ET336">
        <v>0</v>
      </c>
      <c r="EU336">
        <v>773.4131153846154</v>
      </c>
      <c r="EV336">
        <v>27.67825640002023</v>
      </c>
      <c r="EW336">
        <v>555.9042735696195</v>
      </c>
      <c r="EX336">
        <v>15383.98461538461</v>
      </c>
      <c r="EY336">
        <v>15</v>
      </c>
      <c r="EZ336">
        <v>0</v>
      </c>
      <c r="FA336" t="s">
        <v>419</v>
      </c>
      <c r="FB336">
        <v>1658962562</v>
      </c>
      <c r="FC336">
        <v>1658962559</v>
      </c>
      <c r="FD336">
        <v>0</v>
      </c>
      <c r="FE336">
        <v>0.025</v>
      </c>
      <c r="FF336">
        <v>-0.013</v>
      </c>
      <c r="FG336">
        <v>-1.97</v>
      </c>
      <c r="FH336">
        <v>-0.111</v>
      </c>
      <c r="FI336">
        <v>420</v>
      </c>
      <c r="FJ336">
        <v>18</v>
      </c>
      <c r="FK336">
        <v>0.6899999999999999</v>
      </c>
      <c r="FL336">
        <v>0.5</v>
      </c>
      <c r="FM336">
        <v>-47.2553125</v>
      </c>
      <c r="FN336">
        <v>-24.4828784240149</v>
      </c>
      <c r="FO336">
        <v>2.418861786790173</v>
      </c>
      <c r="FP336">
        <v>0</v>
      </c>
      <c r="FQ336">
        <v>772.4184117647059</v>
      </c>
      <c r="FR336">
        <v>26.01497323634947</v>
      </c>
      <c r="FS336">
        <v>2.568080470125104</v>
      </c>
      <c r="FT336">
        <v>0</v>
      </c>
      <c r="FU336">
        <v>7.52676575</v>
      </c>
      <c r="FV336">
        <v>-0.01414772983113389</v>
      </c>
      <c r="FW336">
        <v>0.003810624546908268</v>
      </c>
      <c r="FX336">
        <v>1</v>
      </c>
      <c r="FY336">
        <v>1</v>
      </c>
      <c r="FZ336">
        <v>3</v>
      </c>
      <c r="GA336" t="s">
        <v>426</v>
      </c>
      <c r="GB336">
        <v>2.98297</v>
      </c>
      <c r="GC336">
        <v>2.71552</v>
      </c>
      <c r="GD336">
        <v>0.103026</v>
      </c>
      <c r="GE336">
        <v>0.109454</v>
      </c>
      <c r="GF336">
        <v>0.100715</v>
      </c>
      <c r="GG336">
        <v>0.0729788</v>
      </c>
      <c r="GH336">
        <v>28385.9</v>
      </c>
      <c r="GI336">
        <v>28319.1</v>
      </c>
      <c r="GJ336">
        <v>29412.4</v>
      </c>
      <c r="GK336">
        <v>29409.1</v>
      </c>
      <c r="GL336">
        <v>35031.5</v>
      </c>
      <c r="GM336">
        <v>36252.8</v>
      </c>
      <c r="GN336">
        <v>41420.9</v>
      </c>
      <c r="GO336">
        <v>41908.5</v>
      </c>
      <c r="GP336">
        <v>1.93555</v>
      </c>
      <c r="GQ336">
        <v>1.88402</v>
      </c>
      <c r="GR336">
        <v>0.07791820000000001</v>
      </c>
      <c r="GS336">
        <v>0</v>
      </c>
      <c r="GT336">
        <v>25.1537</v>
      </c>
      <c r="GU336">
        <v>999.9</v>
      </c>
      <c r="GV336">
        <v>37.3</v>
      </c>
      <c r="GW336">
        <v>32.9</v>
      </c>
      <c r="GX336">
        <v>20.67</v>
      </c>
      <c r="GY336">
        <v>63.2814</v>
      </c>
      <c r="GZ336">
        <v>34.355</v>
      </c>
      <c r="HA336">
        <v>1</v>
      </c>
      <c r="HB336">
        <v>-0.0604675</v>
      </c>
      <c r="HC336">
        <v>0.271718</v>
      </c>
      <c r="HD336">
        <v>20.3306</v>
      </c>
      <c r="HE336">
        <v>5.21654</v>
      </c>
      <c r="HF336">
        <v>12.0099</v>
      </c>
      <c r="HG336">
        <v>4.98885</v>
      </c>
      <c r="HH336">
        <v>3.28842</v>
      </c>
      <c r="HI336">
        <v>9999</v>
      </c>
      <c r="HJ336">
        <v>9999</v>
      </c>
      <c r="HK336">
        <v>9999</v>
      </c>
      <c r="HL336">
        <v>174.6</v>
      </c>
      <c r="HM336">
        <v>1.86783</v>
      </c>
      <c r="HN336">
        <v>1.86691</v>
      </c>
      <c r="HO336">
        <v>1.8663</v>
      </c>
      <c r="HP336">
        <v>1.86625</v>
      </c>
      <c r="HQ336">
        <v>1.86812</v>
      </c>
      <c r="HR336">
        <v>1.87054</v>
      </c>
      <c r="HS336">
        <v>1.8692</v>
      </c>
      <c r="HT336">
        <v>1.87058</v>
      </c>
      <c r="HU336">
        <v>0</v>
      </c>
      <c r="HV336">
        <v>0</v>
      </c>
      <c r="HW336">
        <v>0</v>
      </c>
      <c r="HX336">
        <v>0</v>
      </c>
      <c r="HY336" t="s">
        <v>421</v>
      </c>
      <c r="HZ336" t="s">
        <v>422</v>
      </c>
      <c r="IA336" t="s">
        <v>423</v>
      </c>
      <c r="IB336" t="s">
        <v>423</v>
      </c>
      <c r="IC336" t="s">
        <v>423</v>
      </c>
      <c r="ID336" t="s">
        <v>423</v>
      </c>
      <c r="IE336">
        <v>0</v>
      </c>
      <c r="IF336">
        <v>100</v>
      </c>
      <c r="IG336">
        <v>100</v>
      </c>
      <c r="IH336">
        <v>-2.665</v>
      </c>
      <c r="II336">
        <v>-0.0941</v>
      </c>
      <c r="IJ336">
        <v>-1.577111384215205</v>
      </c>
      <c r="IK336">
        <v>-0.002609718516926934</v>
      </c>
      <c r="IL336">
        <v>7.477057286243006E-07</v>
      </c>
      <c r="IM336">
        <v>-2.446628426827821E-10</v>
      </c>
      <c r="IN336">
        <v>-0.2036813970316619</v>
      </c>
      <c r="IO336">
        <v>-0.007460779758470672</v>
      </c>
      <c r="IP336">
        <v>0.0009378809001863145</v>
      </c>
      <c r="IQ336">
        <v>-1.681860573090938E-05</v>
      </c>
      <c r="IR336">
        <v>18</v>
      </c>
      <c r="IS336">
        <v>2242</v>
      </c>
      <c r="IT336">
        <v>1</v>
      </c>
      <c r="IU336">
        <v>24</v>
      </c>
      <c r="IV336">
        <v>2632.1</v>
      </c>
      <c r="IW336">
        <v>2632.2</v>
      </c>
      <c r="IX336">
        <v>1.25977</v>
      </c>
      <c r="IY336">
        <v>2.23267</v>
      </c>
      <c r="IZ336">
        <v>1.39648</v>
      </c>
      <c r="JA336">
        <v>2.33398</v>
      </c>
      <c r="JB336">
        <v>1.49536</v>
      </c>
      <c r="JC336">
        <v>2.3877</v>
      </c>
      <c r="JD336">
        <v>38.8457</v>
      </c>
      <c r="JE336">
        <v>23.9649</v>
      </c>
      <c r="JF336">
        <v>18</v>
      </c>
      <c r="JG336">
        <v>505.688</v>
      </c>
      <c r="JH336">
        <v>429.618</v>
      </c>
      <c r="JI336">
        <v>24.9996</v>
      </c>
      <c r="JJ336">
        <v>26.589</v>
      </c>
      <c r="JK336">
        <v>29.9998</v>
      </c>
      <c r="JL336">
        <v>26.5973</v>
      </c>
      <c r="JM336">
        <v>26.5424</v>
      </c>
      <c r="JN336">
        <v>25.2581</v>
      </c>
      <c r="JO336">
        <v>28.3379</v>
      </c>
      <c r="JP336">
        <v>17.278</v>
      </c>
      <c r="JQ336">
        <v>25</v>
      </c>
      <c r="JR336">
        <v>540.629</v>
      </c>
      <c r="JS336">
        <v>14.1477</v>
      </c>
      <c r="JT336">
        <v>100.568</v>
      </c>
      <c r="JU336">
        <v>100.65</v>
      </c>
    </row>
    <row r="337" spans="1:281">
      <c r="A337">
        <v>321</v>
      </c>
      <c r="B337">
        <v>1659120495.6</v>
      </c>
      <c r="C337">
        <v>8137.5</v>
      </c>
      <c r="D337" t="s">
        <v>1068</v>
      </c>
      <c r="E337" t="s">
        <v>1069</v>
      </c>
      <c r="F337">
        <v>5</v>
      </c>
      <c r="G337" t="s">
        <v>1005</v>
      </c>
      <c r="H337" t="s">
        <v>416</v>
      </c>
      <c r="I337">
        <v>1659120487.814285</v>
      </c>
      <c r="J337">
        <f>(K337)/1000</f>
        <v>0</v>
      </c>
      <c r="K337">
        <f>IF(CZ337, AN337, AH337)</f>
        <v>0</v>
      </c>
      <c r="L337">
        <f>IF(CZ337, AI337, AG337)</f>
        <v>0</v>
      </c>
      <c r="M337">
        <f>DB337 - IF(AU337&gt;1, L337*CV337*100.0/(AW337*DP337), 0)</f>
        <v>0</v>
      </c>
      <c r="N337">
        <f>((T337-J337/2)*M337-L337)/(T337+J337/2)</f>
        <v>0</v>
      </c>
      <c r="O337">
        <f>N337*(DI337+DJ337)/1000.0</f>
        <v>0</v>
      </c>
      <c r="P337">
        <f>(DB337 - IF(AU337&gt;1, L337*CV337*100.0/(AW337*DP337), 0))*(DI337+DJ337)/1000.0</f>
        <v>0</v>
      </c>
      <c r="Q337">
        <f>2.0/((1/S337-1/R337)+SIGN(S337)*SQRT((1/S337-1/R337)*(1/S337-1/R337) + 4*CW337/((CW337+1)*(CW337+1))*(2*1/S337*1/R337-1/R337*1/R337)))</f>
        <v>0</v>
      </c>
      <c r="R337">
        <f>IF(LEFT(CX337,1)&lt;&gt;"0",IF(LEFT(CX337,1)="1",3.0,CY337),$D$5+$E$5*(DP337*DI337/($K$5*1000))+$F$5*(DP337*DI337/($K$5*1000))*MAX(MIN(CV337,$J$5),$I$5)*MAX(MIN(CV337,$J$5),$I$5)+$G$5*MAX(MIN(CV337,$J$5),$I$5)*(DP337*DI337/($K$5*1000))+$H$5*(DP337*DI337/($K$5*1000))*(DP337*DI337/($K$5*1000)))</f>
        <v>0</v>
      </c>
      <c r="S337">
        <f>J337*(1000-(1000*0.61365*exp(17.502*W337/(240.97+W337))/(DI337+DJ337)+DD337)/2)/(1000*0.61365*exp(17.502*W337/(240.97+W337))/(DI337+DJ337)-DD337)</f>
        <v>0</v>
      </c>
      <c r="T337">
        <f>1/((CW337+1)/(Q337/1.6)+1/(R337/1.37)) + CW337/((CW337+1)/(Q337/1.6) + CW337/(R337/1.37))</f>
        <v>0</v>
      </c>
      <c r="U337">
        <f>(CR337*CU337)</f>
        <v>0</v>
      </c>
      <c r="V337">
        <f>(DK337+(U337+2*0.95*5.67E-8*(((DK337+$B$7)+273)^4-(DK337+273)^4)-44100*J337)/(1.84*29.3*R337+8*0.95*5.67E-8*(DK337+273)^3))</f>
        <v>0</v>
      </c>
      <c r="W337">
        <f>($C$7*DL337+$D$7*DM337+$E$7*V337)</f>
        <v>0</v>
      </c>
      <c r="X337">
        <f>0.61365*exp(17.502*W337/(240.97+W337))</f>
        <v>0</v>
      </c>
      <c r="Y337">
        <f>(Z337/AA337*100)</f>
        <v>0</v>
      </c>
      <c r="Z337">
        <f>DD337*(DI337+DJ337)/1000</f>
        <v>0</v>
      </c>
      <c r="AA337">
        <f>0.61365*exp(17.502*DK337/(240.97+DK337))</f>
        <v>0</v>
      </c>
      <c r="AB337">
        <f>(X337-DD337*(DI337+DJ337)/1000)</f>
        <v>0</v>
      </c>
      <c r="AC337">
        <f>(-J337*44100)</f>
        <v>0</v>
      </c>
      <c r="AD337">
        <f>2*29.3*R337*0.92*(DK337-W337)</f>
        <v>0</v>
      </c>
      <c r="AE337">
        <f>2*0.95*5.67E-8*(((DK337+$B$7)+273)^4-(W337+273)^4)</f>
        <v>0</v>
      </c>
      <c r="AF337">
        <f>U337+AE337+AC337+AD337</f>
        <v>0</v>
      </c>
      <c r="AG337">
        <f>DH337*AU337*(DC337-DB337*(1000-AU337*DE337)/(1000-AU337*DD337))/(100*CV337)</f>
        <v>0</v>
      </c>
      <c r="AH337">
        <f>1000*DH337*AU337*(DD337-DE337)/(100*CV337*(1000-AU337*DD337))</f>
        <v>0</v>
      </c>
      <c r="AI337">
        <f>(AJ337 - AK337 - DI337*1E3/(8.314*(DK337+273.15)) * AM337/DH337 * AL337) * DH337/(100*CV337) * (1000 - DE337)/1000</f>
        <v>0</v>
      </c>
      <c r="AJ337">
        <v>533.8904342333122</v>
      </c>
      <c r="AK337">
        <v>492.9456242424242</v>
      </c>
      <c r="AL337">
        <v>3.289488015818338</v>
      </c>
      <c r="AM337">
        <v>65.161743348926</v>
      </c>
      <c r="AN337">
        <f>(AP337 - AO337 + DI337*1E3/(8.314*(DK337+273.15)) * AR337/DH337 * AQ337) * DH337/(100*CV337) * 1000/(1000 - AP337)</f>
        <v>0</v>
      </c>
      <c r="AO337">
        <v>14.24095115474972</v>
      </c>
      <c r="AP337">
        <v>21.78358606060606</v>
      </c>
      <c r="AQ337">
        <v>-7.115227817008458E-07</v>
      </c>
      <c r="AR337">
        <v>87.77243361575582</v>
      </c>
      <c r="AS337">
        <v>4</v>
      </c>
      <c r="AT337">
        <v>1</v>
      </c>
      <c r="AU337">
        <f>IF(AS337*$H$13&gt;=AW337,1.0,(AW337/(AW337-AS337*$H$13)))</f>
        <v>0</v>
      </c>
      <c r="AV337">
        <f>(AU337-1)*100</f>
        <v>0</v>
      </c>
      <c r="AW337">
        <f>MAX(0,($B$13+$C$13*DP337)/(1+$D$13*DP337)*DI337/(DK337+273)*$E$13)</f>
        <v>0</v>
      </c>
      <c r="AX337" t="s">
        <v>417</v>
      </c>
      <c r="AY337" t="s">
        <v>417</v>
      </c>
      <c r="AZ337">
        <v>0</v>
      </c>
      <c r="BA337">
        <v>0</v>
      </c>
      <c r="BB337">
        <f>1-AZ337/BA337</f>
        <v>0</v>
      </c>
      <c r="BC337">
        <v>0</v>
      </c>
      <c r="BD337" t="s">
        <v>417</v>
      </c>
      <c r="BE337" t="s">
        <v>417</v>
      </c>
      <c r="BF337">
        <v>0</v>
      </c>
      <c r="BG337">
        <v>0</v>
      </c>
      <c r="BH337">
        <f>1-BF337/BG337</f>
        <v>0</v>
      </c>
      <c r="BI337">
        <v>0.5</v>
      </c>
      <c r="BJ337">
        <f>CS337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417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f>$B$11*DQ337+$C$11*DR337+$F$11*EC337*(1-EF337)</f>
        <v>0</v>
      </c>
      <c r="CS337">
        <f>CR337*CT337</f>
        <v>0</v>
      </c>
      <c r="CT337">
        <f>($B$11*$D$9+$C$11*$D$9+$F$11*((EP337+EH337)/MAX(EP337+EH337+EQ337, 0.1)*$I$9+EQ337/MAX(EP337+EH337+EQ337, 0.1)*$J$9))/($B$11+$C$11+$F$11)</f>
        <v>0</v>
      </c>
      <c r="CU337">
        <f>($B$11*$K$9+$C$11*$K$9+$F$11*((EP337+EH337)/MAX(EP337+EH337+EQ337, 0.1)*$P$9+EQ337/MAX(EP337+EH337+EQ337, 0.1)*$Q$9))/($B$11+$C$11+$F$11)</f>
        <v>0</v>
      </c>
      <c r="CV337">
        <v>6</v>
      </c>
      <c r="CW337">
        <v>0.5</v>
      </c>
      <c r="CX337" t="s">
        <v>418</v>
      </c>
      <c r="CY337">
        <v>2</v>
      </c>
      <c r="CZ337" t="b">
        <v>1</v>
      </c>
      <c r="DA337">
        <v>1659120487.814285</v>
      </c>
      <c r="DB337">
        <v>459.05625</v>
      </c>
      <c r="DC337">
        <v>508.9018571428571</v>
      </c>
      <c r="DD337">
        <v>21.78756428571429</v>
      </c>
      <c r="DE337">
        <v>14.25475714285714</v>
      </c>
      <c r="DF337">
        <v>461.7029642857143</v>
      </c>
      <c r="DG337">
        <v>21.88163571428571</v>
      </c>
      <c r="DH337">
        <v>500.0620357142857</v>
      </c>
      <c r="DI337">
        <v>90.66155000000001</v>
      </c>
      <c r="DJ337">
        <v>0.09999688214285714</v>
      </c>
      <c r="DK337">
        <v>26.97662857142857</v>
      </c>
      <c r="DL337">
        <v>26.43044642857143</v>
      </c>
      <c r="DM337">
        <v>999.9000000000002</v>
      </c>
      <c r="DN337">
        <v>0</v>
      </c>
      <c r="DO337">
        <v>0</v>
      </c>
      <c r="DP337">
        <v>9990.474642857142</v>
      </c>
      <c r="DQ337">
        <v>0</v>
      </c>
      <c r="DR337">
        <v>8.318720000000003</v>
      </c>
      <c r="DS337">
        <v>-49.84555</v>
      </c>
      <c r="DT337">
        <v>469.28075</v>
      </c>
      <c r="DU337">
        <v>516.2608571428572</v>
      </c>
      <c r="DV337">
        <v>7.532797857142858</v>
      </c>
      <c r="DW337">
        <v>508.9018571428571</v>
      </c>
      <c r="DX337">
        <v>14.25475714285714</v>
      </c>
      <c r="DY337">
        <v>1.975294285714286</v>
      </c>
      <c r="DZ337">
        <v>1.292359285714286</v>
      </c>
      <c r="EA337">
        <v>17.24767857142857</v>
      </c>
      <c r="EB337">
        <v>10.71027857142857</v>
      </c>
      <c r="EC337">
        <v>2000.011071428572</v>
      </c>
      <c r="ED337">
        <v>0.979996</v>
      </c>
      <c r="EE337">
        <v>0.0200038</v>
      </c>
      <c r="EF337">
        <v>0</v>
      </c>
      <c r="EG337">
        <v>775.6877142857142</v>
      </c>
      <c r="EH337">
        <v>5.00097</v>
      </c>
      <c r="EI337">
        <v>15431.28928571429</v>
      </c>
      <c r="EJ337">
        <v>16707.66785714286</v>
      </c>
      <c r="EK337">
        <v>37.562</v>
      </c>
      <c r="EL337">
        <v>38.062</v>
      </c>
      <c r="EM337">
        <v>37.437</v>
      </c>
      <c r="EN337">
        <v>37.812</v>
      </c>
      <c r="EO337">
        <v>38.25</v>
      </c>
      <c r="EP337">
        <v>1955.101071428571</v>
      </c>
      <c r="EQ337">
        <v>39.91</v>
      </c>
      <c r="ER337">
        <v>0</v>
      </c>
      <c r="ES337">
        <v>1659120495.8</v>
      </c>
      <c r="ET337">
        <v>0</v>
      </c>
      <c r="EU337">
        <v>776.0682800000001</v>
      </c>
      <c r="EV337">
        <v>29.43038465191851</v>
      </c>
      <c r="EW337">
        <v>595.1307701591597</v>
      </c>
      <c r="EX337">
        <v>15438.396</v>
      </c>
      <c r="EY337">
        <v>15</v>
      </c>
      <c r="EZ337">
        <v>0</v>
      </c>
      <c r="FA337" t="s">
        <v>419</v>
      </c>
      <c r="FB337">
        <v>1658962562</v>
      </c>
      <c r="FC337">
        <v>1658962559</v>
      </c>
      <c r="FD337">
        <v>0</v>
      </c>
      <c r="FE337">
        <v>0.025</v>
      </c>
      <c r="FF337">
        <v>-0.013</v>
      </c>
      <c r="FG337">
        <v>-1.97</v>
      </c>
      <c r="FH337">
        <v>-0.111</v>
      </c>
      <c r="FI337">
        <v>420</v>
      </c>
      <c r="FJ337">
        <v>18</v>
      </c>
      <c r="FK337">
        <v>0.6899999999999999</v>
      </c>
      <c r="FL337">
        <v>0.5</v>
      </c>
      <c r="FM337">
        <v>-48.84090731707317</v>
      </c>
      <c r="FN337">
        <v>-17.92132891986072</v>
      </c>
      <c r="FO337">
        <v>1.787874977539625</v>
      </c>
      <c r="FP337">
        <v>0</v>
      </c>
      <c r="FQ337">
        <v>774.2686176470588</v>
      </c>
      <c r="FR337">
        <v>27.87867074471485</v>
      </c>
      <c r="FS337">
        <v>2.742507579642108</v>
      </c>
      <c r="FT337">
        <v>0</v>
      </c>
      <c r="FU337">
        <v>7.52987268292683</v>
      </c>
      <c r="FV337">
        <v>0.06994160278746384</v>
      </c>
      <c r="FW337">
        <v>0.009035410291921793</v>
      </c>
      <c r="FX337">
        <v>1</v>
      </c>
      <c r="FY337">
        <v>1</v>
      </c>
      <c r="FZ337">
        <v>3</v>
      </c>
      <c r="GA337" t="s">
        <v>426</v>
      </c>
      <c r="GB337">
        <v>2.98305</v>
      </c>
      <c r="GC337">
        <v>2.71559</v>
      </c>
      <c r="GD337">
        <v>0.105615</v>
      </c>
      <c r="GE337">
        <v>0.112056</v>
      </c>
      <c r="GF337">
        <v>0.100704</v>
      </c>
      <c r="GG337">
        <v>0.07290099999999999</v>
      </c>
      <c r="GH337">
        <v>28303.6</v>
      </c>
      <c r="GI337">
        <v>28236.6</v>
      </c>
      <c r="GJ337">
        <v>29412</v>
      </c>
      <c r="GK337">
        <v>29409.4</v>
      </c>
      <c r="GL337">
        <v>35031.3</v>
      </c>
      <c r="GM337">
        <v>36256.1</v>
      </c>
      <c r="GN337">
        <v>41420.1</v>
      </c>
      <c r="GO337">
        <v>41908.7</v>
      </c>
      <c r="GP337">
        <v>1.9357</v>
      </c>
      <c r="GQ337">
        <v>1.88382</v>
      </c>
      <c r="GR337">
        <v>0.0779852</v>
      </c>
      <c r="GS337">
        <v>0</v>
      </c>
      <c r="GT337">
        <v>25.1521</v>
      </c>
      <c r="GU337">
        <v>999.9</v>
      </c>
      <c r="GV337">
        <v>37.3</v>
      </c>
      <c r="GW337">
        <v>32.9</v>
      </c>
      <c r="GX337">
        <v>20.6705</v>
      </c>
      <c r="GY337">
        <v>63.5614</v>
      </c>
      <c r="GZ337">
        <v>34.4912</v>
      </c>
      <c r="HA337">
        <v>1</v>
      </c>
      <c r="HB337">
        <v>-0.0610061</v>
      </c>
      <c r="HC337">
        <v>0.271024</v>
      </c>
      <c r="HD337">
        <v>20.3307</v>
      </c>
      <c r="HE337">
        <v>5.21699</v>
      </c>
      <c r="HF337">
        <v>12.0099</v>
      </c>
      <c r="HG337">
        <v>4.9891</v>
      </c>
      <c r="HH337">
        <v>3.2885</v>
      </c>
      <c r="HI337">
        <v>9999</v>
      </c>
      <c r="HJ337">
        <v>9999</v>
      </c>
      <c r="HK337">
        <v>9999</v>
      </c>
      <c r="HL337">
        <v>174.6</v>
      </c>
      <c r="HM337">
        <v>1.86783</v>
      </c>
      <c r="HN337">
        <v>1.86691</v>
      </c>
      <c r="HO337">
        <v>1.8663</v>
      </c>
      <c r="HP337">
        <v>1.86623</v>
      </c>
      <c r="HQ337">
        <v>1.86812</v>
      </c>
      <c r="HR337">
        <v>1.87053</v>
      </c>
      <c r="HS337">
        <v>1.8692</v>
      </c>
      <c r="HT337">
        <v>1.87057</v>
      </c>
      <c r="HU337">
        <v>0</v>
      </c>
      <c r="HV337">
        <v>0</v>
      </c>
      <c r="HW337">
        <v>0</v>
      </c>
      <c r="HX337">
        <v>0</v>
      </c>
      <c r="HY337" t="s">
        <v>421</v>
      </c>
      <c r="HZ337" t="s">
        <v>422</v>
      </c>
      <c r="IA337" t="s">
        <v>423</v>
      </c>
      <c r="IB337" t="s">
        <v>423</v>
      </c>
      <c r="IC337" t="s">
        <v>423</v>
      </c>
      <c r="ID337" t="s">
        <v>423</v>
      </c>
      <c r="IE337">
        <v>0</v>
      </c>
      <c r="IF337">
        <v>100</v>
      </c>
      <c r="IG337">
        <v>100</v>
      </c>
      <c r="IH337">
        <v>-2.698</v>
      </c>
      <c r="II337">
        <v>-0.0941</v>
      </c>
      <c r="IJ337">
        <v>-1.577111384215205</v>
      </c>
      <c r="IK337">
        <v>-0.002609718516926934</v>
      </c>
      <c r="IL337">
        <v>7.477057286243006E-07</v>
      </c>
      <c r="IM337">
        <v>-2.446628426827821E-10</v>
      </c>
      <c r="IN337">
        <v>-0.2036813970316619</v>
      </c>
      <c r="IO337">
        <v>-0.007460779758470672</v>
      </c>
      <c r="IP337">
        <v>0.0009378809001863145</v>
      </c>
      <c r="IQ337">
        <v>-1.681860573090938E-05</v>
      </c>
      <c r="IR337">
        <v>18</v>
      </c>
      <c r="IS337">
        <v>2242</v>
      </c>
      <c r="IT337">
        <v>1</v>
      </c>
      <c r="IU337">
        <v>24</v>
      </c>
      <c r="IV337">
        <v>2632.2</v>
      </c>
      <c r="IW337">
        <v>2632.3</v>
      </c>
      <c r="IX337">
        <v>1.29028</v>
      </c>
      <c r="IY337">
        <v>2.23633</v>
      </c>
      <c r="IZ337">
        <v>1.39648</v>
      </c>
      <c r="JA337">
        <v>2.33521</v>
      </c>
      <c r="JB337">
        <v>1.49536</v>
      </c>
      <c r="JC337">
        <v>2.32056</v>
      </c>
      <c r="JD337">
        <v>38.8457</v>
      </c>
      <c r="JE337">
        <v>23.9649</v>
      </c>
      <c r="JF337">
        <v>18</v>
      </c>
      <c r="JG337">
        <v>505.753</v>
      </c>
      <c r="JH337">
        <v>429.478</v>
      </c>
      <c r="JI337">
        <v>24.9997</v>
      </c>
      <c r="JJ337">
        <v>26.5853</v>
      </c>
      <c r="JK337">
        <v>29.9998</v>
      </c>
      <c r="JL337">
        <v>26.5938</v>
      </c>
      <c r="JM337">
        <v>26.5396</v>
      </c>
      <c r="JN337">
        <v>25.8403</v>
      </c>
      <c r="JO337">
        <v>28.6194</v>
      </c>
      <c r="JP337">
        <v>17.278</v>
      </c>
      <c r="JQ337">
        <v>25</v>
      </c>
      <c r="JR337">
        <v>554.005</v>
      </c>
      <c r="JS337">
        <v>14.135</v>
      </c>
      <c r="JT337">
        <v>100.567</v>
      </c>
      <c r="JU337">
        <v>100.651</v>
      </c>
    </row>
    <row r="338" spans="1:281">
      <c r="A338">
        <v>322</v>
      </c>
      <c r="B338">
        <v>1659120500.6</v>
      </c>
      <c r="C338">
        <v>8142.5</v>
      </c>
      <c r="D338" t="s">
        <v>1070</v>
      </c>
      <c r="E338" t="s">
        <v>1071</v>
      </c>
      <c r="F338">
        <v>5</v>
      </c>
      <c r="G338" t="s">
        <v>1005</v>
      </c>
      <c r="H338" t="s">
        <v>416</v>
      </c>
      <c r="I338">
        <v>1659120493.1</v>
      </c>
      <c r="J338">
        <f>(K338)/1000</f>
        <v>0</v>
      </c>
      <c r="K338">
        <f>IF(CZ338, AN338, AH338)</f>
        <v>0</v>
      </c>
      <c r="L338">
        <f>IF(CZ338, AI338, AG338)</f>
        <v>0</v>
      </c>
      <c r="M338">
        <f>DB338 - IF(AU338&gt;1, L338*CV338*100.0/(AW338*DP338), 0)</f>
        <v>0</v>
      </c>
      <c r="N338">
        <f>((T338-J338/2)*M338-L338)/(T338+J338/2)</f>
        <v>0</v>
      </c>
      <c r="O338">
        <f>N338*(DI338+DJ338)/1000.0</f>
        <v>0</v>
      </c>
      <c r="P338">
        <f>(DB338 - IF(AU338&gt;1, L338*CV338*100.0/(AW338*DP338), 0))*(DI338+DJ338)/1000.0</f>
        <v>0</v>
      </c>
      <c r="Q338">
        <f>2.0/((1/S338-1/R338)+SIGN(S338)*SQRT((1/S338-1/R338)*(1/S338-1/R338) + 4*CW338/((CW338+1)*(CW338+1))*(2*1/S338*1/R338-1/R338*1/R338)))</f>
        <v>0</v>
      </c>
      <c r="R338">
        <f>IF(LEFT(CX338,1)&lt;&gt;"0",IF(LEFT(CX338,1)="1",3.0,CY338),$D$5+$E$5*(DP338*DI338/($K$5*1000))+$F$5*(DP338*DI338/($K$5*1000))*MAX(MIN(CV338,$J$5),$I$5)*MAX(MIN(CV338,$J$5),$I$5)+$G$5*MAX(MIN(CV338,$J$5),$I$5)*(DP338*DI338/($K$5*1000))+$H$5*(DP338*DI338/($K$5*1000))*(DP338*DI338/($K$5*1000)))</f>
        <v>0</v>
      </c>
      <c r="S338">
        <f>J338*(1000-(1000*0.61365*exp(17.502*W338/(240.97+W338))/(DI338+DJ338)+DD338)/2)/(1000*0.61365*exp(17.502*W338/(240.97+W338))/(DI338+DJ338)-DD338)</f>
        <v>0</v>
      </c>
      <c r="T338">
        <f>1/((CW338+1)/(Q338/1.6)+1/(R338/1.37)) + CW338/((CW338+1)/(Q338/1.6) + CW338/(R338/1.37))</f>
        <v>0</v>
      </c>
      <c r="U338">
        <f>(CR338*CU338)</f>
        <v>0</v>
      </c>
      <c r="V338">
        <f>(DK338+(U338+2*0.95*5.67E-8*(((DK338+$B$7)+273)^4-(DK338+273)^4)-44100*J338)/(1.84*29.3*R338+8*0.95*5.67E-8*(DK338+273)^3))</f>
        <v>0</v>
      </c>
      <c r="W338">
        <f>($C$7*DL338+$D$7*DM338+$E$7*V338)</f>
        <v>0</v>
      </c>
      <c r="X338">
        <f>0.61365*exp(17.502*W338/(240.97+W338))</f>
        <v>0</v>
      </c>
      <c r="Y338">
        <f>(Z338/AA338*100)</f>
        <v>0</v>
      </c>
      <c r="Z338">
        <f>DD338*(DI338+DJ338)/1000</f>
        <v>0</v>
      </c>
      <c r="AA338">
        <f>0.61365*exp(17.502*DK338/(240.97+DK338))</f>
        <v>0</v>
      </c>
      <c r="AB338">
        <f>(X338-DD338*(DI338+DJ338)/1000)</f>
        <v>0</v>
      </c>
      <c r="AC338">
        <f>(-J338*44100)</f>
        <v>0</v>
      </c>
      <c r="AD338">
        <f>2*29.3*R338*0.92*(DK338-W338)</f>
        <v>0</v>
      </c>
      <c r="AE338">
        <f>2*0.95*5.67E-8*(((DK338+$B$7)+273)^4-(W338+273)^4)</f>
        <v>0</v>
      </c>
      <c r="AF338">
        <f>U338+AE338+AC338+AD338</f>
        <v>0</v>
      </c>
      <c r="AG338">
        <f>DH338*AU338*(DC338-DB338*(1000-AU338*DE338)/(1000-AU338*DD338))/(100*CV338)</f>
        <v>0</v>
      </c>
      <c r="AH338">
        <f>1000*DH338*AU338*(DD338-DE338)/(100*CV338*(1000-AU338*DD338))</f>
        <v>0</v>
      </c>
      <c r="AI338">
        <f>(AJ338 - AK338 - DI338*1E3/(8.314*(DK338+273.15)) * AM338/DH338 * AL338) * DH338/(100*CV338) * (1000 - DE338)/1000</f>
        <v>0</v>
      </c>
      <c r="AJ338">
        <v>550.9242021400778</v>
      </c>
      <c r="AK338">
        <v>509.3634363636365</v>
      </c>
      <c r="AL338">
        <v>3.28557691503616</v>
      </c>
      <c r="AM338">
        <v>65.161743348926</v>
      </c>
      <c r="AN338">
        <f>(AP338 - AO338 + DI338*1E3/(8.314*(DK338+273.15)) * AR338/DH338 * AQ338) * DH338/(100*CV338) * 1000/(1000 - AP338)</f>
        <v>0</v>
      </c>
      <c r="AO338">
        <v>14.20340489287648</v>
      </c>
      <c r="AP338">
        <v>21.77403090909091</v>
      </c>
      <c r="AQ338">
        <v>-9.126469366260453E-05</v>
      </c>
      <c r="AR338">
        <v>87.77243361575582</v>
      </c>
      <c r="AS338">
        <v>4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MAX(0,($B$13+$C$13*DP338)/(1+$D$13*DP338)*DI338/(DK338+273)*$E$13)</f>
        <v>0</v>
      </c>
      <c r="AX338" t="s">
        <v>417</v>
      </c>
      <c r="AY338" t="s">
        <v>417</v>
      </c>
      <c r="AZ338">
        <v>0</v>
      </c>
      <c r="BA338">
        <v>0</v>
      </c>
      <c r="BB338">
        <f>1-AZ338/BA338</f>
        <v>0</v>
      </c>
      <c r="BC338">
        <v>0</v>
      </c>
      <c r="BD338" t="s">
        <v>417</v>
      </c>
      <c r="BE338" t="s">
        <v>417</v>
      </c>
      <c r="BF338">
        <v>0</v>
      </c>
      <c r="BG338">
        <v>0</v>
      </c>
      <c r="BH338">
        <f>1-BF338/BG338</f>
        <v>0</v>
      </c>
      <c r="BI338">
        <v>0.5</v>
      </c>
      <c r="BJ338">
        <f>CS338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417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f>$B$11*DQ338+$C$11*DR338+$F$11*EC338*(1-EF338)</f>
        <v>0</v>
      </c>
      <c r="CS338">
        <f>CR338*CT338</f>
        <v>0</v>
      </c>
      <c r="CT338">
        <f>($B$11*$D$9+$C$11*$D$9+$F$11*((EP338+EH338)/MAX(EP338+EH338+EQ338, 0.1)*$I$9+EQ338/MAX(EP338+EH338+EQ338, 0.1)*$J$9))/($B$11+$C$11+$F$11)</f>
        <v>0</v>
      </c>
      <c r="CU338">
        <f>($B$11*$K$9+$C$11*$K$9+$F$11*((EP338+EH338)/MAX(EP338+EH338+EQ338, 0.1)*$P$9+EQ338/MAX(EP338+EH338+EQ338, 0.1)*$Q$9))/($B$11+$C$11+$F$11)</f>
        <v>0</v>
      </c>
      <c r="CV338">
        <v>6</v>
      </c>
      <c r="CW338">
        <v>0.5</v>
      </c>
      <c r="CX338" t="s">
        <v>418</v>
      </c>
      <c r="CY338">
        <v>2</v>
      </c>
      <c r="CZ338" t="b">
        <v>1</v>
      </c>
      <c r="DA338">
        <v>1659120493.1</v>
      </c>
      <c r="DB338">
        <v>475.8164444444444</v>
      </c>
      <c r="DC338">
        <v>526.8056666666666</v>
      </c>
      <c r="DD338">
        <v>21.78447407407408</v>
      </c>
      <c r="DE338">
        <v>14.23127037037037</v>
      </c>
      <c r="DF338">
        <v>478.4978518518518</v>
      </c>
      <c r="DG338">
        <v>21.87857777777778</v>
      </c>
      <c r="DH338">
        <v>500.0492962962963</v>
      </c>
      <c r="DI338">
        <v>90.66147407407406</v>
      </c>
      <c r="DJ338">
        <v>0.1000170925925926</v>
      </c>
      <c r="DK338">
        <v>26.97727407407407</v>
      </c>
      <c r="DL338">
        <v>26.43325185185185</v>
      </c>
      <c r="DM338">
        <v>999.9000000000001</v>
      </c>
      <c r="DN338">
        <v>0</v>
      </c>
      <c r="DO338">
        <v>0</v>
      </c>
      <c r="DP338">
        <v>9987.922222222223</v>
      </c>
      <c r="DQ338">
        <v>0</v>
      </c>
      <c r="DR338">
        <v>8.318720000000003</v>
      </c>
      <c r="DS338">
        <v>-50.98918888888888</v>
      </c>
      <c r="DT338">
        <v>486.4126666666667</v>
      </c>
      <c r="DU338">
        <v>534.4105925925926</v>
      </c>
      <c r="DV338">
        <v>7.553191111111111</v>
      </c>
      <c r="DW338">
        <v>526.8056666666666</v>
      </c>
      <c r="DX338">
        <v>14.23127037037037</v>
      </c>
      <c r="DY338">
        <v>1.975012222222222</v>
      </c>
      <c r="DZ338">
        <v>1.29022962962963</v>
      </c>
      <c r="EA338">
        <v>17.24541851851852</v>
      </c>
      <c r="EB338">
        <v>10.68547407407408</v>
      </c>
      <c r="EC338">
        <v>2000.013333333333</v>
      </c>
      <c r="ED338">
        <v>0.979996</v>
      </c>
      <c r="EE338">
        <v>0.0200038</v>
      </c>
      <c r="EF338">
        <v>0</v>
      </c>
      <c r="EG338">
        <v>778.3635555555556</v>
      </c>
      <c r="EH338">
        <v>5.00097</v>
      </c>
      <c r="EI338">
        <v>15483.52592592593</v>
      </c>
      <c r="EJ338">
        <v>16707.68148148149</v>
      </c>
      <c r="EK338">
        <v>37.562</v>
      </c>
      <c r="EL338">
        <v>38.062</v>
      </c>
      <c r="EM338">
        <v>37.437</v>
      </c>
      <c r="EN338">
        <v>37.812</v>
      </c>
      <c r="EO338">
        <v>38.25</v>
      </c>
      <c r="EP338">
        <v>1955.103333333333</v>
      </c>
      <c r="EQ338">
        <v>39.91</v>
      </c>
      <c r="ER338">
        <v>0</v>
      </c>
      <c r="ES338">
        <v>1659120500.6</v>
      </c>
      <c r="ET338">
        <v>0</v>
      </c>
      <c r="EU338">
        <v>778.4905199999999</v>
      </c>
      <c r="EV338">
        <v>30.34469235361208</v>
      </c>
      <c r="EW338">
        <v>597.6846163043444</v>
      </c>
      <c r="EX338">
        <v>15485.968</v>
      </c>
      <c r="EY338">
        <v>15</v>
      </c>
      <c r="EZ338">
        <v>0</v>
      </c>
      <c r="FA338" t="s">
        <v>419</v>
      </c>
      <c r="FB338">
        <v>1658962562</v>
      </c>
      <c r="FC338">
        <v>1658962559</v>
      </c>
      <c r="FD338">
        <v>0</v>
      </c>
      <c r="FE338">
        <v>0.025</v>
      </c>
      <c r="FF338">
        <v>-0.013</v>
      </c>
      <c r="FG338">
        <v>-1.97</v>
      </c>
      <c r="FH338">
        <v>-0.111</v>
      </c>
      <c r="FI338">
        <v>420</v>
      </c>
      <c r="FJ338">
        <v>18</v>
      </c>
      <c r="FK338">
        <v>0.6899999999999999</v>
      </c>
      <c r="FL338">
        <v>0.5</v>
      </c>
      <c r="FM338">
        <v>-50.18050243902439</v>
      </c>
      <c r="FN338">
        <v>-13.62671707317079</v>
      </c>
      <c r="FO338">
        <v>1.355299682004993</v>
      </c>
      <c r="FP338">
        <v>0</v>
      </c>
      <c r="FQ338">
        <v>776.563705882353</v>
      </c>
      <c r="FR338">
        <v>29.80168064449557</v>
      </c>
      <c r="FS338">
        <v>2.930543931938953</v>
      </c>
      <c r="FT338">
        <v>0</v>
      </c>
      <c r="FU338">
        <v>7.542330243902439</v>
      </c>
      <c r="FV338">
        <v>0.2062618118467028</v>
      </c>
      <c r="FW338">
        <v>0.02283625439021594</v>
      </c>
      <c r="FX338">
        <v>0</v>
      </c>
      <c r="FY338">
        <v>0</v>
      </c>
      <c r="FZ338">
        <v>3</v>
      </c>
      <c r="GA338" t="s">
        <v>462</v>
      </c>
      <c r="GB338">
        <v>2.98311</v>
      </c>
      <c r="GC338">
        <v>2.7155</v>
      </c>
      <c r="GD338">
        <v>0.108161</v>
      </c>
      <c r="GE338">
        <v>0.114537</v>
      </c>
      <c r="GF338">
        <v>0.100661</v>
      </c>
      <c r="GG338">
        <v>0.0726596</v>
      </c>
      <c r="GH338">
        <v>28223.8</v>
      </c>
      <c r="GI338">
        <v>28157.8</v>
      </c>
      <c r="GJ338">
        <v>29412.7</v>
      </c>
      <c r="GK338">
        <v>29409.5</v>
      </c>
      <c r="GL338">
        <v>35033.8</v>
      </c>
      <c r="GM338">
        <v>36265.6</v>
      </c>
      <c r="GN338">
        <v>41421.1</v>
      </c>
      <c r="GO338">
        <v>41908.6</v>
      </c>
      <c r="GP338">
        <v>1.93582</v>
      </c>
      <c r="GQ338">
        <v>1.88387</v>
      </c>
      <c r="GR338">
        <v>0.07858130000000001</v>
      </c>
      <c r="GS338">
        <v>0</v>
      </c>
      <c r="GT338">
        <v>25.1501</v>
      </c>
      <c r="GU338">
        <v>999.9</v>
      </c>
      <c r="GV338">
        <v>37.3</v>
      </c>
      <c r="GW338">
        <v>32.9</v>
      </c>
      <c r="GX338">
        <v>20.6695</v>
      </c>
      <c r="GY338">
        <v>63.5414</v>
      </c>
      <c r="GZ338">
        <v>34.351</v>
      </c>
      <c r="HA338">
        <v>1</v>
      </c>
      <c r="HB338">
        <v>-0.0611077</v>
      </c>
      <c r="HC338">
        <v>0.27021</v>
      </c>
      <c r="HD338">
        <v>20.3308</v>
      </c>
      <c r="HE338">
        <v>5.21654</v>
      </c>
      <c r="HF338">
        <v>12.0099</v>
      </c>
      <c r="HG338">
        <v>4.98865</v>
      </c>
      <c r="HH338">
        <v>3.28838</v>
      </c>
      <c r="HI338">
        <v>9999</v>
      </c>
      <c r="HJ338">
        <v>9999</v>
      </c>
      <c r="HK338">
        <v>9999</v>
      </c>
      <c r="HL338">
        <v>174.6</v>
      </c>
      <c r="HM338">
        <v>1.86784</v>
      </c>
      <c r="HN338">
        <v>1.86691</v>
      </c>
      <c r="HO338">
        <v>1.8663</v>
      </c>
      <c r="HP338">
        <v>1.86621</v>
      </c>
      <c r="HQ338">
        <v>1.8681</v>
      </c>
      <c r="HR338">
        <v>1.87051</v>
      </c>
      <c r="HS338">
        <v>1.8692</v>
      </c>
      <c r="HT338">
        <v>1.87058</v>
      </c>
      <c r="HU338">
        <v>0</v>
      </c>
      <c r="HV338">
        <v>0</v>
      </c>
      <c r="HW338">
        <v>0</v>
      </c>
      <c r="HX338">
        <v>0</v>
      </c>
      <c r="HY338" t="s">
        <v>421</v>
      </c>
      <c r="HZ338" t="s">
        <v>422</v>
      </c>
      <c r="IA338" t="s">
        <v>423</v>
      </c>
      <c r="IB338" t="s">
        <v>423</v>
      </c>
      <c r="IC338" t="s">
        <v>423</v>
      </c>
      <c r="ID338" t="s">
        <v>423</v>
      </c>
      <c r="IE338">
        <v>0</v>
      </c>
      <c r="IF338">
        <v>100</v>
      </c>
      <c r="IG338">
        <v>100</v>
      </c>
      <c r="IH338">
        <v>-2.731</v>
      </c>
      <c r="II338">
        <v>-0.09420000000000001</v>
      </c>
      <c r="IJ338">
        <v>-1.577111384215205</v>
      </c>
      <c r="IK338">
        <v>-0.002609718516926934</v>
      </c>
      <c r="IL338">
        <v>7.477057286243006E-07</v>
      </c>
      <c r="IM338">
        <v>-2.446628426827821E-10</v>
      </c>
      <c r="IN338">
        <v>-0.2036813970316619</v>
      </c>
      <c r="IO338">
        <v>-0.007460779758470672</v>
      </c>
      <c r="IP338">
        <v>0.0009378809001863145</v>
      </c>
      <c r="IQ338">
        <v>-1.681860573090938E-05</v>
      </c>
      <c r="IR338">
        <v>18</v>
      </c>
      <c r="IS338">
        <v>2242</v>
      </c>
      <c r="IT338">
        <v>1</v>
      </c>
      <c r="IU338">
        <v>24</v>
      </c>
      <c r="IV338">
        <v>2632.3</v>
      </c>
      <c r="IW338">
        <v>2632.4</v>
      </c>
      <c r="IX338">
        <v>1.32446</v>
      </c>
      <c r="IY338">
        <v>2.23511</v>
      </c>
      <c r="IZ338">
        <v>1.39648</v>
      </c>
      <c r="JA338">
        <v>2.33398</v>
      </c>
      <c r="JB338">
        <v>1.49536</v>
      </c>
      <c r="JC338">
        <v>2.32788</v>
      </c>
      <c r="JD338">
        <v>38.8704</v>
      </c>
      <c r="JE338">
        <v>23.9737</v>
      </c>
      <c r="JF338">
        <v>18</v>
      </c>
      <c r="JG338">
        <v>505.806</v>
      </c>
      <c r="JH338">
        <v>429.479</v>
      </c>
      <c r="JI338">
        <v>24.9998</v>
      </c>
      <c r="JJ338">
        <v>26.5823</v>
      </c>
      <c r="JK338">
        <v>29.9998</v>
      </c>
      <c r="JL338">
        <v>26.5906</v>
      </c>
      <c r="JM338">
        <v>26.5357</v>
      </c>
      <c r="JN338">
        <v>26.5051</v>
      </c>
      <c r="JO338">
        <v>28.6194</v>
      </c>
      <c r="JP338">
        <v>16.9068</v>
      </c>
      <c r="JQ338">
        <v>25</v>
      </c>
      <c r="JR338">
        <v>574.044</v>
      </c>
      <c r="JS338">
        <v>14.1368</v>
      </c>
      <c r="JT338">
        <v>100.569</v>
      </c>
      <c r="JU338">
        <v>100.651</v>
      </c>
    </row>
    <row r="339" spans="1:281">
      <c r="A339">
        <v>323</v>
      </c>
      <c r="B339">
        <v>1659120505.6</v>
      </c>
      <c r="C339">
        <v>8147.5</v>
      </c>
      <c r="D339" t="s">
        <v>1072</v>
      </c>
      <c r="E339" t="s">
        <v>1073</v>
      </c>
      <c r="F339">
        <v>5</v>
      </c>
      <c r="G339" t="s">
        <v>1005</v>
      </c>
      <c r="H339" t="s">
        <v>416</v>
      </c>
      <c r="I339">
        <v>1659120497.814285</v>
      </c>
      <c r="J339">
        <f>(K339)/1000</f>
        <v>0</v>
      </c>
      <c r="K339">
        <f>IF(CZ339, AN339, AH339)</f>
        <v>0</v>
      </c>
      <c r="L339">
        <f>IF(CZ339, AI339, AG339)</f>
        <v>0</v>
      </c>
      <c r="M339">
        <f>DB339 - IF(AU339&gt;1, L339*CV339*100.0/(AW339*DP339), 0)</f>
        <v>0</v>
      </c>
      <c r="N339">
        <f>((T339-J339/2)*M339-L339)/(T339+J339/2)</f>
        <v>0</v>
      </c>
      <c r="O339">
        <f>N339*(DI339+DJ339)/1000.0</f>
        <v>0</v>
      </c>
      <c r="P339">
        <f>(DB339 - IF(AU339&gt;1, L339*CV339*100.0/(AW339*DP339), 0))*(DI339+DJ339)/1000.0</f>
        <v>0</v>
      </c>
      <c r="Q339">
        <f>2.0/((1/S339-1/R339)+SIGN(S339)*SQRT((1/S339-1/R339)*(1/S339-1/R339) + 4*CW339/((CW339+1)*(CW339+1))*(2*1/S339*1/R339-1/R339*1/R339)))</f>
        <v>0</v>
      </c>
      <c r="R339">
        <f>IF(LEFT(CX339,1)&lt;&gt;"0",IF(LEFT(CX339,1)="1",3.0,CY339),$D$5+$E$5*(DP339*DI339/($K$5*1000))+$F$5*(DP339*DI339/($K$5*1000))*MAX(MIN(CV339,$J$5),$I$5)*MAX(MIN(CV339,$J$5),$I$5)+$G$5*MAX(MIN(CV339,$J$5),$I$5)*(DP339*DI339/($K$5*1000))+$H$5*(DP339*DI339/($K$5*1000))*(DP339*DI339/($K$5*1000)))</f>
        <v>0</v>
      </c>
      <c r="S339">
        <f>J339*(1000-(1000*0.61365*exp(17.502*W339/(240.97+W339))/(DI339+DJ339)+DD339)/2)/(1000*0.61365*exp(17.502*W339/(240.97+W339))/(DI339+DJ339)-DD339)</f>
        <v>0</v>
      </c>
      <c r="T339">
        <f>1/((CW339+1)/(Q339/1.6)+1/(R339/1.37)) + CW339/((CW339+1)/(Q339/1.6) + CW339/(R339/1.37))</f>
        <v>0</v>
      </c>
      <c r="U339">
        <f>(CR339*CU339)</f>
        <v>0</v>
      </c>
      <c r="V339">
        <f>(DK339+(U339+2*0.95*5.67E-8*(((DK339+$B$7)+273)^4-(DK339+273)^4)-44100*J339)/(1.84*29.3*R339+8*0.95*5.67E-8*(DK339+273)^3))</f>
        <v>0</v>
      </c>
      <c r="W339">
        <f>($C$7*DL339+$D$7*DM339+$E$7*V339)</f>
        <v>0</v>
      </c>
      <c r="X339">
        <f>0.61365*exp(17.502*W339/(240.97+W339))</f>
        <v>0</v>
      </c>
      <c r="Y339">
        <f>(Z339/AA339*100)</f>
        <v>0</v>
      </c>
      <c r="Z339">
        <f>DD339*(DI339+DJ339)/1000</f>
        <v>0</v>
      </c>
      <c r="AA339">
        <f>0.61365*exp(17.502*DK339/(240.97+DK339))</f>
        <v>0</v>
      </c>
      <c r="AB339">
        <f>(X339-DD339*(DI339+DJ339)/1000)</f>
        <v>0</v>
      </c>
      <c r="AC339">
        <f>(-J339*44100)</f>
        <v>0</v>
      </c>
      <c r="AD339">
        <f>2*29.3*R339*0.92*(DK339-W339)</f>
        <v>0</v>
      </c>
      <c r="AE339">
        <f>2*0.95*5.67E-8*(((DK339+$B$7)+273)^4-(W339+273)^4)</f>
        <v>0</v>
      </c>
      <c r="AF339">
        <f>U339+AE339+AC339+AD339</f>
        <v>0</v>
      </c>
      <c r="AG339">
        <f>DH339*AU339*(DC339-DB339*(1000-AU339*DE339)/(1000-AU339*DD339))/(100*CV339)</f>
        <v>0</v>
      </c>
      <c r="AH339">
        <f>1000*DH339*AU339*(DD339-DE339)/(100*CV339*(1000-AU339*DD339))</f>
        <v>0</v>
      </c>
      <c r="AI339">
        <f>(AJ339 - AK339 - DI339*1E3/(8.314*(DK339+273.15)) * AM339/DH339 * AL339) * DH339/(100*CV339) * (1000 - DE339)/1000</f>
        <v>0</v>
      </c>
      <c r="AJ339">
        <v>567.9172037325352</v>
      </c>
      <c r="AK339">
        <v>525.7144909090911</v>
      </c>
      <c r="AL339">
        <v>3.268640474959467</v>
      </c>
      <c r="AM339">
        <v>65.161743348926</v>
      </c>
      <c r="AN339">
        <f>(AP339 - AO339 + DI339*1E3/(8.314*(DK339+273.15)) * AR339/DH339 * AQ339) * DH339/(100*CV339) * 1000/(1000 - AP339)</f>
        <v>0</v>
      </c>
      <c r="AO339">
        <v>14.1597487546412</v>
      </c>
      <c r="AP339">
        <v>21.7511812121212</v>
      </c>
      <c r="AQ339">
        <v>-0.00551904645944756</v>
      </c>
      <c r="AR339">
        <v>87.77243361575582</v>
      </c>
      <c r="AS339">
        <v>4</v>
      </c>
      <c r="AT339">
        <v>1</v>
      </c>
      <c r="AU339">
        <f>IF(AS339*$H$13&gt;=AW339,1.0,(AW339/(AW339-AS339*$H$13)))</f>
        <v>0</v>
      </c>
      <c r="AV339">
        <f>(AU339-1)*100</f>
        <v>0</v>
      </c>
      <c r="AW339">
        <f>MAX(0,($B$13+$C$13*DP339)/(1+$D$13*DP339)*DI339/(DK339+273)*$E$13)</f>
        <v>0</v>
      </c>
      <c r="AX339" t="s">
        <v>417</v>
      </c>
      <c r="AY339" t="s">
        <v>417</v>
      </c>
      <c r="AZ339">
        <v>0</v>
      </c>
      <c r="BA339">
        <v>0</v>
      </c>
      <c r="BB339">
        <f>1-AZ339/BA339</f>
        <v>0</v>
      </c>
      <c r="BC339">
        <v>0</v>
      </c>
      <c r="BD339" t="s">
        <v>417</v>
      </c>
      <c r="BE339" t="s">
        <v>417</v>
      </c>
      <c r="BF339">
        <v>0</v>
      </c>
      <c r="BG339">
        <v>0</v>
      </c>
      <c r="BH339">
        <f>1-BF339/BG339</f>
        <v>0</v>
      </c>
      <c r="BI339">
        <v>0.5</v>
      </c>
      <c r="BJ339">
        <f>CS339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417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f>$B$11*DQ339+$C$11*DR339+$F$11*EC339*(1-EF339)</f>
        <v>0</v>
      </c>
      <c r="CS339">
        <f>CR339*CT339</f>
        <v>0</v>
      </c>
      <c r="CT339">
        <f>($B$11*$D$9+$C$11*$D$9+$F$11*((EP339+EH339)/MAX(EP339+EH339+EQ339, 0.1)*$I$9+EQ339/MAX(EP339+EH339+EQ339, 0.1)*$J$9))/($B$11+$C$11+$F$11)</f>
        <v>0</v>
      </c>
      <c r="CU339">
        <f>($B$11*$K$9+$C$11*$K$9+$F$11*((EP339+EH339)/MAX(EP339+EH339+EQ339, 0.1)*$P$9+EQ339/MAX(EP339+EH339+EQ339, 0.1)*$Q$9))/($B$11+$C$11+$F$11)</f>
        <v>0</v>
      </c>
      <c r="CV339">
        <v>6</v>
      </c>
      <c r="CW339">
        <v>0.5</v>
      </c>
      <c r="CX339" t="s">
        <v>418</v>
      </c>
      <c r="CY339">
        <v>2</v>
      </c>
      <c r="CZ339" t="b">
        <v>1</v>
      </c>
      <c r="DA339">
        <v>1659120497.814285</v>
      </c>
      <c r="DB339">
        <v>490.9112857142857</v>
      </c>
      <c r="DC339">
        <v>542.7403928571428</v>
      </c>
      <c r="DD339">
        <v>21.77558214285714</v>
      </c>
      <c r="DE339">
        <v>14.19882142857143</v>
      </c>
      <c r="DF339">
        <v>493.6236428571428</v>
      </c>
      <c r="DG339">
        <v>21.86976785714285</v>
      </c>
      <c r="DH339">
        <v>500.0701785714286</v>
      </c>
      <c r="DI339">
        <v>90.66107142857145</v>
      </c>
      <c r="DJ339">
        <v>0.09998717857142857</v>
      </c>
      <c r="DK339">
        <v>26.97632142857143</v>
      </c>
      <c r="DL339">
        <v>26.43492142857144</v>
      </c>
      <c r="DM339">
        <v>999.9000000000002</v>
      </c>
      <c r="DN339">
        <v>0</v>
      </c>
      <c r="DO339">
        <v>0</v>
      </c>
      <c r="DP339">
        <v>9987.322857142857</v>
      </c>
      <c r="DQ339">
        <v>0</v>
      </c>
      <c r="DR339">
        <v>8.318720000000003</v>
      </c>
      <c r="DS339">
        <v>-51.82916071428572</v>
      </c>
      <c r="DT339">
        <v>501.8388571428572</v>
      </c>
      <c r="DU339">
        <v>550.5571428571428</v>
      </c>
      <c r="DV339">
        <v>7.576747500000001</v>
      </c>
      <c r="DW339">
        <v>542.7403928571428</v>
      </c>
      <c r="DX339">
        <v>14.19882142857143</v>
      </c>
      <c r="DY339">
        <v>1.974196428571428</v>
      </c>
      <c r="DZ339">
        <v>1.287281071428571</v>
      </c>
      <c r="EA339">
        <v>17.23888571428571</v>
      </c>
      <c r="EB339">
        <v>10.65112142857143</v>
      </c>
      <c r="EC339">
        <v>2000.010714285715</v>
      </c>
      <c r="ED339">
        <v>0.9799956785714284</v>
      </c>
      <c r="EE339">
        <v>0.02000412142857143</v>
      </c>
      <c r="EF339">
        <v>0</v>
      </c>
      <c r="EG339">
        <v>780.6898571428572</v>
      </c>
      <c r="EH339">
        <v>5.00097</v>
      </c>
      <c r="EI339">
        <v>15529.90357142857</v>
      </c>
      <c r="EJ339">
        <v>16707.65714285714</v>
      </c>
      <c r="EK339">
        <v>37.562</v>
      </c>
      <c r="EL339">
        <v>38.05314285714285</v>
      </c>
      <c r="EM339">
        <v>37.437</v>
      </c>
      <c r="EN339">
        <v>37.812</v>
      </c>
      <c r="EO339">
        <v>38.25</v>
      </c>
      <c r="EP339">
        <v>1955.1</v>
      </c>
      <c r="EQ339">
        <v>39.91</v>
      </c>
      <c r="ER339">
        <v>0</v>
      </c>
      <c r="ES339">
        <v>1659120505.4</v>
      </c>
      <c r="ET339">
        <v>0</v>
      </c>
      <c r="EU339">
        <v>780.85052</v>
      </c>
      <c r="EV339">
        <v>29.80584611116527</v>
      </c>
      <c r="EW339">
        <v>583.8846144960961</v>
      </c>
      <c r="EX339">
        <v>15533.064</v>
      </c>
      <c r="EY339">
        <v>15</v>
      </c>
      <c r="EZ339">
        <v>0</v>
      </c>
      <c r="FA339" t="s">
        <v>419</v>
      </c>
      <c r="FB339">
        <v>1658962562</v>
      </c>
      <c r="FC339">
        <v>1658962559</v>
      </c>
      <c r="FD339">
        <v>0</v>
      </c>
      <c r="FE339">
        <v>0.025</v>
      </c>
      <c r="FF339">
        <v>-0.013</v>
      </c>
      <c r="FG339">
        <v>-1.97</v>
      </c>
      <c r="FH339">
        <v>-0.111</v>
      </c>
      <c r="FI339">
        <v>420</v>
      </c>
      <c r="FJ339">
        <v>18</v>
      </c>
      <c r="FK339">
        <v>0.6899999999999999</v>
      </c>
      <c r="FL339">
        <v>0.5</v>
      </c>
      <c r="FM339">
        <v>-51.350005</v>
      </c>
      <c r="FN339">
        <v>-10.67501538461536</v>
      </c>
      <c r="FO339">
        <v>1.037285777389722</v>
      </c>
      <c r="FP339">
        <v>0</v>
      </c>
      <c r="FQ339">
        <v>779.5249705882352</v>
      </c>
      <c r="FR339">
        <v>29.57734145564769</v>
      </c>
      <c r="FS339">
        <v>2.908702454656233</v>
      </c>
      <c r="FT339">
        <v>0</v>
      </c>
      <c r="FU339">
        <v>7.564570000000001</v>
      </c>
      <c r="FV339">
        <v>0.3112664915572082</v>
      </c>
      <c r="FW339">
        <v>0.03103063333224124</v>
      </c>
      <c r="FX339">
        <v>0</v>
      </c>
      <c r="FY339">
        <v>0</v>
      </c>
      <c r="FZ339">
        <v>3</v>
      </c>
      <c r="GA339" t="s">
        <v>462</v>
      </c>
      <c r="GB339">
        <v>2.98313</v>
      </c>
      <c r="GC339">
        <v>2.71538</v>
      </c>
      <c r="GD339">
        <v>0.110661</v>
      </c>
      <c r="GE339">
        <v>0.117032</v>
      </c>
      <c r="GF339">
        <v>0.100594</v>
      </c>
      <c r="GG339">
        <v>0.0725739</v>
      </c>
      <c r="GH339">
        <v>28144.2</v>
      </c>
      <c r="GI339">
        <v>28078.9</v>
      </c>
      <c r="GJ339">
        <v>29412.2</v>
      </c>
      <c r="GK339">
        <v>29409.9</v>
      </c>
      <c r="GL339">
        <v>35036</v>
      </c>
      <c r="GM339">
        <v>36269.6</v>
      </c>
      <c r="GN339">
        <v>41420.5</v>
      </c>
      <c r="GO339">
        <v>41909.2</v>
      </c>
      <c r="GP339">
        <v>1.93568</v>
      </c>
      <c r="GQ339">
        <v>1.88402</v>
      </c>
      <c r="GR339">
        <v>0.0789687</v>
      </c>
      <c r="GS339">
        <v>0</v>
      </c>
      <c r="GT339">
        <v>25.1482</v>
      </c>
      <c r="GU339">
        <v>999.9</v>
      </c>
      <c r="GV339">
        <v>37.3</v>
      </c>
      <c r="GW339">
        <v>32.9</v>
      </c>
      <c r="GX339">
        <v>20.6692</v>
      </c>
      <c r="GY339">
        <v>63.5214</v>
      </c>
      <c r="GZ339">
        <v>34.0224</v>
      </c>
      <c r="HA339">
        <v>1</v>
      </c>
      <c r="HB339">
        <v>-0.0615549</v>
      </c>
      <c r="HC339">
        <v>0.269907</v>
      </c>
      <c r="HD339">
        <v>20.3309</v>
      </c>
      <c r="HE339">
        <v>5.21714</v>
      </c>
      <c r="HF339">
        <v>12.0099</v>
      </c>
      <c r="HG339">
        <v>4.989</v>
      </c>
      <c r="HH339">
        <v>3.28842</v>
      </c>
      <c r="HI339">
        <v>9999</v>
      </c>
      <c r="HJ339">
        <v>9999</v>
      </c>
      <c r="HK339">
        <v>9999</v>
      </c>
      <c r="HL339">
        <v>174.6</v>
      </c>
      <c r="HM339">
        <v>1.86784</v>
      </c>
      <c r="HN339">
        <v>1.86691</v>
      </c>
      <c r="HO339">
        <v>1.8663</v>
      </c>
      <c r="HP339">
        <v>1.86622</v>
      </c>
      <c r="HQ339">
        <v>1.86808</v>
      </c>
      <c r="HR339">
        <v>1.87052</v>
      </c>
      <c r="HS339">
        <v>1.8692</v>
      </c>
      <c r="HT339">
        <v>1.87059</v>
      </c>
      <c r="HU339">
        <v>0</v>
      </c>
      <c r="HV339">
        <v>0</v>
      </c>
      <c r="HW339">
        <v>0</v>
      </c>
      <c r="HX339">
        <v>0</v>
      </c>
      <c r="HY339" t="s">
        <v>421</v>
      </c>
      <c r="HZ339" t="s">
        <v>422</v>
      </c>
      <c r="IA339" t="s">
        <v>423</v>
      </c>
      <c r="IB339" t="s">
        <v>423</v>
      </c>
      <c r="IC339" t="s">
        <v>423</v>
      </c>
      <c r="ID339" t="s">
        <v>423</v>
      </c>
      <c r="IE339">
        <v>0</v>
      </c>
      <c r="IF339">
        <v>100</v>
      </c>
      <c r="IG339">
        <v>100</v>
      </c>
      <c r="IH339">
        <v>-2.764</v>
      </c>
      <c r="II339">
        <v>-0.0944</v>
      </c>
      <c r="IJ339">
        <v>-1.577111384215205</v>
      </c>
      <c r="IK339">
        <v>-0.002609718516926934</v>
      </c>
      <c r="IL339">
        <v>7.477057286243006E-07</v>
      </c>
      <c r="IM339">
        <v>-2.446628426827821E-10</v>
      </c>
      <c r="IN339">
        <v>-0.2036813970316619</v>
      </c>
      <c r="IO339">
        <v>-0.007460779758470672</v>
      </c>
      <c r="IP339">
        <v>0.0009378809001863145</v>
      </c>
      <c r="IQ339">
        <v>-1.681860573090938E-05</v>
      </c>
      <c r="IR339">
        <v>18</v>
      </c>
      <c r="IS339">
        <v>2242</v>
      </c>
      <c r="IT339">
        <v>1</v>
      </c>
      <c r="IU339">
        <v>24</v>
      </c>
      <c r="IV339">
        <v>2632.4</v>
      </c>
      <c r="IW339">
        <v>2632.4</v>
      </c>
      <c r="IX339">
        <v>1.35132</v>
      </c>
      <c r="IY339">
        <v>2.22656</v>
      </c>
      <c r="IZ339">
        <v>1.39648</v>
      </c>
      <c r="JA339">
        <v>2.33521</v>
      </c>
      <c r="JB339">
        <v>1.49536</v>
      </c>
      <c r="JC339">
        <v>2.36694</v>
      </c>
      <c r="JD339">
        <v>38.8704</v>
      </c>
      <c r="JE339">
        <v>23.9737</v>
      </c>
      <c r="JF339">
        <v>18</v>
      </c>
      <c r="JG339">
        <v>505.679</v>
      </c>
      <c r="JH339">
        <v>429.546</v>
      </c>
      <c r="JI339">
        <v>24.9998</v>
      </c>
      <c r="JJ339">
        <v>26.5785</v>
      </c>
      <c r="JK339">
        <v>29.9998</v>
      </c>
      <c r="JL339">
        <v>26.5871</v>
      </c>
      <c r="JM339">
        <v>26.5329</v>
      </c>
      <c r="JN339">
        <v>27.0833</v>
      </c>
      <c r="JO339">
        <v>28.6194</v>
      </c>
      <c r="JP339">
        <v>16.9068</v>
      </c>
      <c r="JQ339">
        <v>25</v>
      </c>
      <c r="JR339">
        <v>587.419</v>
      </c>
      <c r="JS339">
        <v>14.1404</v>
      </c>
      <c r="JT339">
        <v>100.567</v>
      </c>
      <c r="JU339">
        <v>100.652</v>
      </c>
    </row>
    <row r="340" spans="1:281">
      <c r="A340">
        <v>324</v>
      </c>
      <c r="B340">
        <v>1659120510.6</v>
      </c>
      <c r="C340">
        <v>8152.5</v>
      </c>
      <c r="D340" t="s">
        <v>1074</v>
      </c>
      <c r="E340" t="s">
        <v>1075</v>
      </c>
      <c r="F340">
        <v>5</v>
      </c>
      <c r="G340" t="s">
        <v>1005</v>
      </c>
      <c r="H340" t="s">
        <v>416</v>
      </c>
      <c r="I340">
        <v>1659120503.1</v>
      </c>
      <c r="J340">
        <f>(K340)/1000</f>
        <v>0</v>
      </c>
      <c r="K340">
        <f>IF(CZ340, AN340, AH340)</f>
        <v>0</v>
      </c>
      <c r="L340">
        <f>IF(CZ340, AI340, AG340)</f>
        <v>0</v>
      </c>
      <c r="M340">
        <f>DB340 - IF(AU340&gt;1, L340*CV340*100.0/(AW340*DP340), 0)</f>
        <v>0</v>
      </c>
      <c r="N340">
        <f>((T340-J340/2)*M340-L340)/(T340+J340/2)</f>
        <v>0</v>
      </c>
      <c r="O340">
        <f>N340*(DI340+DJ340)/1000.0</f>
        <v>0</v>
      </c>
      <c r="P340">
        <f>(DB340 - IF(AU340&gt;1, L340*CV340*100.0/(AW340*DP340), 0))*(DI340+DJ340)/1000.0</f>
        <v>0</v>
      </c>
      <c r="Q340">
        <f>2.0/((1/S340-1/R340)+SIGN(S340)*SQRT((1/S340-1/R340)*(1/S340-1/R340) + 4*CW340/((CW340+1)*(CW340+1))*(2*1/S340*1/R340-1/R340*1/R340)))</f>
        <v>0</v>
      </c>
      <c r="R340">
        <f>IF(LEFT(CX340,1)&lt;&gt;"0",IF(LEFT(CX340,1)="1",3.0,CY340),$D$5+$E$5*(DP340*DI340/($K$5*1000))+$F$5*(DP340*DI340/($K$5*1000))*MAX(MIN(CV340,$J$5),$I$5)*MAX(MIN(CV340,$J$5),$I$5)+$G$5*MAX(MIN(CV340,$J$5),$I$5)*(DP340*DI340/($K$5*1000))+$H$5*(DP340*DI340/($K$5*1000))*(DP340*DI340/($K$5*1000)))</f>
        <v>0</v>
      </c>
      <c r="S340">
        <f>J340*(1000-(1000*0.61365*exp(17.502*W340/(240.97+W340))/(DI340+DJ340)+DD340)/2)/(1000*0.61365*exp(17.502*W340/(240.97+W340))/(DI340+DJ340)-DD340)</f>
        <v>0</v>
      </c>
      <c r="T340">
        <f>1/((CW340+1)/(Q340/1.6)+1/(R340/1.37)) + CW340/((CW340+1)/(Q340/1.6) + CW340/(R340/1.37))</f>
        <v>0</v>
      </c>
      <c r="U340">
        <f>(CR340*CU340)</f>
        <v>0</v>
      </c>
      <c r="V340">
        <f>(DK340+(U340+2*0.95*5.67E-8*(((DK340+$B$7)+273)^4-(DK340+273)^4)-44100*J340)/(1.84*29.3*R340+8*0.95*5.67E-8*(DK340+273)^3))</f>
        <v>0</v>
      </c>
      <c r="W340">
        <f>($C$7*DL340+$D$7*DM340+$E$7*V340)</f>
        <v>0</v>
      </c>
      <c r="X340">
        <f>0.61365*exp(17.502*W340/(240.97+W340))</f>
        <v>0</v>
      </c>
      <c r="Y340">
        <f>(Z340/AA340*100)</f>
        <v>0</v>
      </c>
      <c r="Z340">
        <f>DD340*(DI340+DJ340)/1000</f>
        <v>0</v>
      </c>
      <c r="AA340">
        <f>0.61365*exp(17.502*DK340/(240.97+DK340))</f>
        <v>0</v>
      </c>
      <c r="AB340">
        <f>(X340-DD340*(DI340+DJ340)/1000)</f>
        <v>0</v>
      </c>
      <c r="AC340">
        <f>(-J340*44100)</f>
        <v>0</v>
      </c>
      <c r="AD340">
        <f>2*29.3*R340*0.92*(DK340-W340)</f>
        <v>0</v>
      </c>
      <c r="AE340">
        <f>2*0.95*5.67E-8*(((DK340+$B$7)+273)^4-(W340+273)^4)</f>
        <v>0</v>
      </c>
      <c r="AF340">
        <f>U340+AE340+AC340+AD340</f>
        <v>0</v>
      </c>
      <c r="AG340">
        <f>DH340*AU340*(DC340-DB340*(1000-AU340*DE340)/(1000-AU340*DD340))/(100*CV340)</f>
        <v>0</v>
      </c>
      <c r="AH340">
        <f>1000*DH340*AU340*(DD340-DE340)/(100*CV340*(1000-AU340*DD340))</f>
        <v>0</v>
      </c>
      <c r="AI340">
        <f>(AJ340 - AK340 - DI340*1E3/(8.314*(DK340+273.15)) * AM340/DH340 * AL340) * DH340/(100*CV340) * (1000 - DE340)/1000</f>
        <v>0</v>
      </c>
      <c r="AJ340">
        <v>584.9062234347793</v>
      </c>
      <c r="AK340">
        <v>542.206678787879</v>
      </c>
      <c r="AL340">
        <v>3.295720170045697</v>
      </c>
      <c r="AM340">
        <v>65.161743348926</v>
      </c>
      <c r="AN340">
        <f>(AP340 - AO340 + DI340*1E3/(8.314*(DK340+273.15)) * AR340/DH340 * AQ340) * DH340/(100*CV340) * 1000/(1000 - AP340)</f>
        <v>0</v>
      </c>
      <c r="AO340">
        <v>14.13492938647278</v>
      </c>
      <c r="AP340">
        <v>21.73506484848484</v>
      </c>
      <c r="AQ340">
        <v>-0.001062389066208067</v>
      </c>
      <c r="AR340">
        <v>87.77243361575582</v>
      </c>
      <c r="AS340">
        <v>4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MAX(0,($B$13+$C$13*DP340)/(1+$D$13*DP340)*DI340/(DK340+273)*$E$13)</f>
        <v>0</v>
      </c>
      <c r="AX340" t="s">
        <v>417</v>
      </c>
      <c r="AY340" t="s">
        <v>417</v>
      </c>
      <c r="AZ340">
        <v>0</v>
      </c>
      <c r="BA340">
        <v>0</v>
      </c>
      <c r="BB340">
        <f>1-AZ340/BA340</f>
        <v>0</v>
      </c>
      <c r="BC340">
        <v>0</v>
      </c>
      <c r="BD340" t="s">
        <v>417</v>
      </c>
      <c r="BE340" t="s">
        <v>417</v>
      </c>
      <c r="BF340">
        <v>0</v>
      </c>
      <c r="BG340">
        <v>0</v>
      </c>
      <c r="BH340">
        <f>1-BF340/BG340</f>
        <v>0</v>
      </c>
      <c r="BI340">
        <v>0.5</v>
      </c>
      <c r="BJ340">
        <f>CS340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417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f>$B$11*DQ340+$C$11*DR340+$F$11*EC340*(1-EF340)</f>
        <v>0</v>
      </c>
      <c r="CS340">
        <f>CR340*CT340</f>
        <v>0</v>
      </c>
      <c r="CT340">
        <f>($B$11*$D$9+$C$11*$D$9+$F$11*((EP340+EH340)/MAX(EP340+EH340+EQ340, 0.1)*$I$9+EQ340/MAX(EP340+EH340+EQ340, 0.1)*$J$9))/($B$11+$C$11+$F$11)</f>
        <v>0</v>
      </c>
      <c r="CU340">
        <f>($B$11*$K$9+$C$11*$K$9+$F$11*((EP340+EH340)/MAX(EP340+EH340+EQ340, 0.1)*$P$9+EQ340/MAX(EP340+EH340+EQ340, 0.1)*$Q$9))/($B$11+$C$11+$F$11)</f>
        <v>0</v>
      </c>
      <c r="CV340">
        <v>6</v>
      </c>
      <c r="CW340">
        <v>0.5</v>
      </c>
      <c r="CX340" t="s">
        <v>418</v>
      </c>
      <c r="CY340">
        <v>2</v>
      </c>
      <c r="CZ340" t="b">
        <v>1</v>
      </c>
      <c r="DA340">
        <v>1659120503.1</v>
      </c>
      <c r="DB340">
        <v>507.8964074074075</v>
      </c>
      <c r="DC340">
        <v>560.4999999999999</v>
      </c>
      <c r="DD340">
        <v>21.76028518518519</v>
      </c>
      <c r="DE340">
        <v>14.1617</v>
      </c>
      <c r="DF340">
        <v>510.6435925925925</v>
      </c>
      <c r="DG340">
        <v>21.85462222222222</v>
      </c>
      <c r="DH340">
        <v>500.0807037037037</v>
      </c>
      <c r="DI340">
        <v>90.66092222222223</v>
      </c>
      <c r="DJ340">
        <v>0.1000012777777778</v>
      </c>
      <c r="DK340">
        <v>26.97451481481482</v>
      </c>
      <c r="DL340">
        <v>26.43778518518519</v>
      </c>
      <c r="DM340">
        <v>999.9000000000001</v>
      </c>
      <c r="DN340">
        <v>0</v>
      </c>
      <c r="DO340">
        <v>0</v>
      </c>
      <c r="DP340">
        <v>9987.059999999999</v>
      </c>
      <c r="DQ340">
        <v>0</v>
      </c>
      <c r="DR340">
        <v>8.318720000000003</v>
      </c>
      <c r="DS340">
        <v>-52.60361851851852</v>
      </c>
      <c r="DT340">
        <v>519.1939259259259</v>
      </c>
      <c r="DU340">
        <v>568.5513703703704</v>
      </c>
      <c r="DV340">
        <v>7.598578148148148</v>
      </c>
      <c r="DW340">
        <v>560.4999999999999</v>
      </c>
      <c r="DX340">
        <v>14.1617</v>
      </c>
      <c r="DY340">
        <v>1.972806666666667</v>
      </c>
      <c r="DZ340">
        <v>1.283912592592592</v>
      </c>
      <c r="EA340">
        <v>17.22774814814815</v>
      </c>
      <c r="EB340">
        <v>10.61181851851852</v>
      </c>
      <c r="EC340">
        <v>2000.003703703703</v>
      </c>
      <c r="ED340">
        <v>0.9799954444444444</v>
      </c>
      <c r="EE340">
        <v>0.02000435555555555</v>
      </c>
      <c r="EF340">
        <v>0</v>
      </c>
      <c r="EG340">
        <v>783.2772592592593</v>
      </c>
      <c r="EH340">
        <v>5.00097</v>
      </c>
      <c r="EI340">
        <v>15579.89629629629</v>
      </c>
      <c r="EJ340">
        <v>16707.60370370371</v>
      </c>
      <c r="EK340">
        <v>37.562</v>
      </c>
      <c r="EL340">
        <v>38.03444444444444</v>
      </c>
      <c r="EM340">
        <v>37.437</v>
      </c>
      <c r="EN340">
        <v>37.812</v>
      </c>
      <c r="EO340">
        <v>38.25</v>
      </c>
      <c r="EP340">
        <v>1955.092962962963</v>
      </c>
      <c r="EQ340">
        <v>39.91</v>
      </c>
      <c r="ER340">
        <v>0</v>
      </c>
      <c r="ES340">
        <v>1659120510.8</v>
      </c>
      <c r="ET340">
        <v>0</v>
      </c>
      <c r="EU340">
        <v>783.3594615384616</v>
      </c>
      <c r="EV340">
        <v>28.84095728753628</v>
      </c>
      <c r="EW340">
        <v>553.2410260371704</v>
      </c>
      <c r="EX340">
        <v>15581.10384615385</v>
      </c>
      <c r="EY340">
        <v>15</v>
      </c>
      <c r="EZ340">
        <v>0</v>
      </c>
      <c r="FA340" t="s">
        <v>419</v>
      </c>
      <c r="FB340">
        <v>1658962562</v>
      </c>
      <c r="FC340">
        <v>1658962559</v>
      </c>
      <c r="FD340">
        <v>0</v>
      </c>
      <c r="FE340">
        <v>0.025</v>
      </c>
      <c r="FF340">
        <v>-0.013</v>
      </c>
      <c r="FG340">
        <v>-1.97</v>
      </c>
      <c r="FH340">
        <v>-0.111</v>
      </c>
      <c r="FI340">
        <v>420</v>
      </c>
      <c r="FJ340">
        <v>18</v>
      </c>
      <c r="FK340">
        <v>0.6899999999999999</v>
      </c>
      <c r="FL340">
        <v>0.5</v>
      </c>
      <c r="FM340">
        <v>-52.19548999999999</v>
      </c>
      <c r="FN340">
        <v>-8.855725328330127</v>
      </c>
      <c r="FO340">
        <v>0.8587201973867858</v>
      </c>
      <c r="FP340">
        <v>0</v>
      </c>
      <c r="FQ340">
        <v>781.8515588235294</v>
      </c>
      <c r="FR340">
        <v>29.17834989868111</v>
      </c>
      <c r="FS340">
        <v>2.87175150685571</v>
      </c>
      <c r="FT340">
        <v>0</v>
      </c>
      <c r="FU340">
        <v>7.584733249999999</v>
      </c>
      <c r="FV340">
        <v>0.2457941088179967</v>
      </c>
      <c r="FW340">
        <v>0.02604594069980008</v>
      </c>
      <c r="FX340">
        <v>0</v>
      </c>
      <c r="FY340">
        <v>0</v>
      </c>
      <c r="FZ340">
        <v>3</v>
      </c>
      <c r="GA340" t="s">
        <v>462</v>
      </c>
      <c r="GB340">
        <v>2.98316</v>
      </c>
      <c r="GC340">
        <v>2.71555</v>
      </c>
      <c r="GD340">
        <v>0.113139</v>
      </c>
      <c r="GE340">
        <v>0.119439</v>
      </c>
      <c r="GF340">
        <v>0.100542</v>
      </c>
      <c r="GG340">
        <v>0.07252699999999999</v>
      </c>
      <c r="GH340">
        <v>28065.9</v>
      </c>
      <c r="GI340">
        <v>28002.4</v>
      </c>
      <c r="GJ340">
        <v>29412.3</v>
      </c>
      <c r="GK340">
        <v>29409.9</v>
      </c>
      <c r="GL340">
        <v>35038.4</v>
      </c>
      <c r="GM340">
        <v>36271.4</v>
      </c>
      <c r="GN340">
        <v>41420.9</v>
      </c>
      <c r="GO340">
        <v>41909.2</v>
      </c>
      <c r="GP340">
        <v>1.93572</v>
      </c>
      <c r="GQ340">
        <v>1.88407</v>
      </c>
      <c r="GR340">
        <v>0.0784807</v>
      </c>
      <c r="GS340">
        <v>0</v>
      </c>
      <c r="GT340">
        <v>25.1461</v>
      </c>
      <c r="GU340">
        <v>999.9</v>
      </c>
      <c r="GV340">
        <v>37.2</v>
      </c>
      <c r="GW340">
        <v>32.9</v>
      </c>
      <c r="GX340">
        <v>20.6145</v>
      </c>
      <c r="GY340">
        <v>63.7114</v>
      </c>
      <c r="GZ340">
        <v>33.9704</v>
      </c>
      <c r="HA340">
        <v>1</v>
      </c>
      <c r="HB340">
        <v>-0.0616641</v>
      </c>
      <c r="HC340">
        <v>0.268486</v>
      </c>
      <c r="HD340">
        <v>20.3309</v>
      </c>
      <c r="HE340">
        <v>5.21789</v>
      </c>
      <c r="HF340">
        <v>12.0099</v>
      </c>
      <c r="HG340">
        <v>4.98925</v>
      </c>
      <c r="HH340">
        <v>3.28858</v>
      </c>
      <c r="HI340">
        <v>9999</v>
      </c>
      <c r="HJ340">
        <v>9999</v>
      </c>
      <c r="HK340">
        <v>9999</v>
      </c>
      <c r="HL340">
        <v>174.6</v>
      </c>
      <c r="HM340">
        <v>1.86783</v>
      </c>
      <c r="HN340">
        <v>1.86691</v>
      </c>
      <c r="HO340">
        <v>1.8663</v>
      </c>
      <c r="HP340">
        <v>1.86624</v>
      </c>
      <c r="HQ340">
        <v>1.8681</v>
      </c>
      <c r="HR340">
        <v>1.87055</v>
      </c>
      <c r="HS340">
        <v>1.8692</v>
      </c>
      <c r="HT340">
        <v>1.87058</v>
      </c>
      <c r="HU340">
        <v>0</v>
      </c>
      <c r="HV340">
        <v>0</v>
      </c>
      <c r="HW340">
        <v>0</v>
      </c>
      <c r="HX340">
        <v>0</v>
      </c>
      <c r="HY340" t="s">
        <v>421</v>
      </c>
      <c r="HZ340" t="s">
        <v>422</v>
      </c>
      <c r="IA340" t="s">
        <v>423</v>
      </c>
      <c r="IB340" t="s">
        <v>423</v>
      </c>
      <c r="IC340" t="s">
        <v>423</v>
      </c>
      <c r="ID340" t="s">
        <v>423</v>
      </c>
      <c r="IE340">
        <v>0</v>
      </c>
      <c r="IF340">
        <v>100</v>
      </c>
      <c r="IG340">
        <v>100</v>
      </c>
      <c r="IH340">
        <v>-2.796</v>
      </c>
      <c r="II340">
        <v>-0.0946</v>
      </c>
      <c r="IJ340">
        <v>-1.577111384215205</v>
      </c>
      <c r="IK340">
        <v>-0.002609718516926934</v>
      </c>
      <c r="IL340">
        <v>7.477057286243006E-07</v>
      </c>
      <c r="IM340">
        <v>-2.446628426827821E-10</v>
      </c>
      <c r="IN340">
        <v>-0.2036813970316619</v>
      </c>
      <c r="IO340">
        <v>-0.007460779758470672</v>
      </c>
      <c r="IP340">
        <v>0.0009378809001863145</v>
      </c>
      <c r="IQ340">
        <v>-1.681860573090938E-05</v>
      </c>
      <c r="IR340">
        <v>18</v>
      </c>
      <c r="IS340">
        <v>2242</v>
      </c>
      <c r="IT340">
        <v>1</v>
      </c>
      <c r="IU340">
        <v>24</v>
      </c>
      <c r="IV340">
        <v>2632.5</v>
      </c>
      <c r="IW340">
        <v>2632.5</v>
      </c>
      <c r="IX340">
        <v>1.38672</v>
      </c>
      <c r="IY340">
        <v>2.22778</v>
      </c>
      <c r="IZ340">
        <v>1.39648</v>
      </c>
      <c r="JA340">
        <v>2.33521</v>
      </c>
      <c r="JB340">
        <v>1.49536</v>
      </c>
      <c r="JC340">
        <v>2.41943</v>
      </c>
      <c r="JD340">
        <v>38.8704</v>
      </c>
      <c r="JE340">
        <v>23.9737</v>
      </c>
      <c r="JF340">
        <v>18</v>
      </c>
      <c r="JG340">
        <v>505.684</v>
      </c>
      <c r="JH340">
        <v>429.547</v>
      </c>
      <c r="JI340">
        <v>24.9997</v>
      </c>
      <c r="JJ340">
        <v>26.575</v>
      </c>
      <c r="JK340">
        <v>29.9998</v>
      </c>
      <c r="JL340">
        <v>26.5839</v>
      </c>
      <c r="JM340">
        <v>26.5291</v>
      </c>
      <c r="JN340">
        <v>27.748</v>
      </c>
      <c r="JO340">
        <v>28.6194</v>
      </c>
      <c r="JP340">
        <v>16.9068</v>
      </c>
      <c r="JQ340">
        <v>25</v>
      </c>
      <c r="JR340">
        <v>607.518</v>
      </c>
      <c r="JS340">
        <v>14.1482</v>
      </c>
      <c r="JT340">
        <v>100.568</v>
      </c>
      <c r="JU340">
        <v>100.652</v>
      </c>
    </row>
    <row r="341" spans="1:281">
      <c r="A341">
        <v>325</v>
      </c>
      <c r="B341">
        <v>1659120515.6</v>
      </c>
      <c r="C341">
        <v>8157.5</v>
      </c>
      <c r="D341" t="s">
        <v>1076</v>
      </c>
      <c r="E341" t="s">
        <v>1077</v>
      </c>
      <c r="F341">
        <v>5</v>
      </c>
      <c r="G341" t="s">
        <v>1005</v>
      </c>
      <c r="H341" t="s">
        <v>416</v>
      </c>
      <c r="I341">
        <v>1659120507.814285</v>
      </c>
      <c r="J341">
        <f>(K341)/1000</f>
        <v>0</v>
      </c>
      <c r="K341">
        <f>IF(CZ341, AN341, AH341)</f>
        <v>0</v>
      </c>
      <c r="L341">
        <f>IF(CZ341, AI341, AG341)</f>
        <v>0</v>
      </c>
      <c r="M341">
        <f>DB341 - IF(AU341&gt;1, L341*CV341*100.0/(AW341*DP341), 0)</f>
        <v>0</v>
      </c>
      <c r="N341">
        <f>((T341-J341/2)*M341-L341)/(T341+J341/2)</f>
        <v>0</v>
      </c>
      <c r="O341">
        <f>N341*(DI341+DJ341)/1000.0</f>
        <v>0</v>
      </c>
      <c r="P341">
        <f>(DB341 - IF(AU341&gt;1, L341*CV341*100.0/(AW341*DP341), 0))*(DI341+DJ341)/1000.0</f>
        <v>0</v>
      </c>
      <c r="Q341">
        <f>2.0/((1/S341-1/R341)+SIGN(S341)*SQRT((1/S341-1/R341)*(1/S341-1/R341) + 4*CW341/((CW341+1)*(CW341+1))*(2*1/S341*1/R341-1/R341*1/R341)))</f>
        <v>0</v>
      </c>
      <c r="R341">
        <f>IF(LEFT(CX341,1)&lt;&gt;"0",IF(LEFT(CX341,1)="1",3.0,CY341),$D$5+$E$5*(DP341*DI341/($K$5*1000))+$F$5*(DP341*DI341/($K$5*1000))*MAX(MIN(CV341,$J$5),$I$5)*MAX(MIN(CV341,$J$5),$I$5)+$G$5*MAX(MIN(CV341,$J$5),$I$5)*(DP341*DI341/($K$5*1000))+$H$5*(DP341*DI341/($K$5*1000))*(DP341*DI341/($K$5*1000)))</f>
        <v>0</v>
      </c>
      <c r="S341">
        <f>J341*(1000-(1000*0.61365*exp(17.502*W341/(240.97+W341))/(DI341+DJ341)+DD341)/2)/(1000*0.61365*exp(17.502*W341/(240.97+W341))/(DI341+DJ341)-DD341)</f>
        <v>0</v>
      </c>
      <c r="T341">
        <f>1/((CW341+1)/(Q341/1.6)+1/(R341/1.37)) + CW341/((CW341+1)/(Q341/1.6) + CW341/(R341/1.37))</f>
        <v>0</v>
      </c>
      <c r="U341">
        <f>(CR341*CU341)</f>
        <v>0</v>
      </c>
      <c r="V341">
        <f>(DK341+(U341+2*0.95*5.67E-8*(((DK341+$B$7)+273)^4-(DK341+273)^4)-44100*J341)/(1.84*29.3*R341+8*0.95*5.67E-8*(DK341+273)^3))</f>
        <v>0</v>
      </c>
      <c r="W341">
        <f>($C$7*DL341+$D$7*DM341+$E$7*V341)</f>
        <v>0</v>
      </c>
      <c r="X341">
        <f>0.61365*exp(17.502*W341/(240.97+W341))</f>
        <v>0</v>
      </c>
      <c r="Y341">
        <f>(Z341/AA341*100)</f>
        <v>0</v>
      </c>
      <c r="Z341">
        <f>DD341*(DI341+DJ341)/1000</f>
        <v>0</v>
      </c>
      <c r="AA341">
        <f>0.61365*exp(17.502*DK341/(240.97+DK341))</f>
        <v>0</v>
      </c>
      <c r="AB341">
        <f>(X341-DD341*(DI341+DJ341)/1000)</f>
        <v>0</v>
      </c>
      <c r="AC341">
        <f>(-J341*44100)</f>
        <v>0</v>
      </c>
      <c r="AD341">
        <f>2*29.3*R341*0.92*(DK341-W341)</f>
        <v>0</v>
      </c>
      <c r="AE341">
        <f>2*0.95*5.67E-8*(((DK341+$B$7)+273)^4-(W341+273)^4)</f>
        <v>0</v>
      </c>
      <c r="AF341">
        <f>U341+AE341+AC341+AD341</f>
        <v>0</v>
      </c>
      <c r="AG341">
        <f>DH341*AU341*(DC341-DB341*(1000-AU341*DE341)/(1000-AU341*DD341))/(100*CV341)</f>
        <v>0</v>
      </c>
      <c r="AH341">
        <f>1000*DH341*AU341*(DD341-DE341)/(100*CV341*(1000-AU341*DD341))</f>
        <v>0</v>
      </c>
      <c r="AI341">
        <f>(AJ341 - AK341 - DI341*1E3/(8.314*(DK341+273.15)) * AM341/DH341 * AL341) * DH341/(100*CV341) * (1000 - DE341)/1000</f>
        <v>0</v>
      </c>
      <c r="AJ341">
        <v>601.8885806280917</v>
      </c>
      <c r="AK341">
        <v>558.6776303030302</v>
      </c>
      <c r="AL341">
        <v>3.301823854448926</v>
      </c>
      <c r="AM341">
        <v>65.161743348926</v>
      </c>
      <c r="AN341">
        <f>(AP341 - AO341 + DI341*1E3/(8.314*(DK341+273.15)) * AR341/DH341 * AQ341) * DH341/(100*CV341) * 1000/(1000 - AP341)</f>
        <v>0</v>
      </c>
      <c r="AO341">
        <v>14.12919482016697</v>
      </c>
      <c r="AP341">
        <v>21.72610848484848</v>
      </c>
      <c r="AQ341">
        <v>-0.0003183292960356161</v>
      </c>
      <c r="AR341">
        <v>87.77243361575582</v>
      </c>
      <c r="AS341">
        <v>4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MAX(0,($B$13+$C$13*DP341)/(1+$D$13*DP341)*DI341/(DK341+273)*$E$13)</f>
        <v>0</v>
      </c>
      <c r="AX341" t="s">
        <v>417</v>
      </c>
      <c r="AY341" t="s">
        <v>417</v>
      </c>
      <c r="AZ341">
        <v>0</v>
      </c>
      <c r="BA341">
        <v>0</v>
      </c>
      <c r="BB341">
        <f>1-AZ341/BA341</f>
        <v>0</v>
      </c>
      <c r="BC341">
        <v>0</v>
      </c>
      <c r="BD341" t="s">
        <v>417</v>
      </c>
      <c r="BE341" t="s">
        <v>417</v>
      </c>
      <c r="BF341">
        <v>0</v>
      </c>
      <c r="BG341">
        <v>0</v>
      </c>
      <c r="BH341">
        <f>1-BF341/BG341</f>
        <v>0</v>
      </c>
      <c r="BI341">
        <v>0.5</v>
      </c>
      <c r="BJ341">
        <f>CS341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417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f>$B$11*DQ341+$C$11*DR341+$F$11*EC341*(1-EF341)</f>
        <v>0</v>
      </c>
      <c r="CS341">
        <f>CR341*CT341</f>
        <v>0</v>
      </c>
      <c r="CT341">
        <f>($B$11*$D$9+$C$11*$D$9+$F$11*((EP341+EH341)/MAX(EP341+EH341+EQ341, 0.1)*$I$9+EQ341/MAX(EP341+EH341+EQ341, 0.1)*$J$9))/($B$11+$C$11+$F$11)</f>
        <v>0</v>
      </c>
      <c r="CU341">
        <f>($B$11*$K$9+$C$11*$K$9+$F$11*((EP341+EH341)/MAX(EP341+EH341+EQ341, 0.1)*$P$9+EQ341/MAX(EP341+EH341+EQ341, 0.1)*$Q$9))/($B$11+$C$11+$F$11)</f>
        <v>0</v>
      </c>
      <c r="CV341">
        <v>6</v>
      </c>
      <c r="CW341">
        <v>0.5</v>
      </c>
      <c r="CX341" t="s">
        <v>418</v>
      </c>
      <c r="CY341">
        <v>2</v>
      </c>
      <c r="CZ341" t="b">
        <v>1</v>
      </c>
      <c r="DA341">
        <v>1659120507.814285</v>
      </c>
      <c r="DB341">
        <v>523.0563571428572</v>
      </c>
      <c r="DC341">
        <v>576.3082857142856</v>
      </c>
      <c r="DD341">
        <v>21.74438214285714</v>
      </c>
      <c r="DE341">
        <v>14.14078928571429</v>
      </c>
      <c r="DF341">
        <v>525.8344285714286</v>
      </c>
      <c r="DG341">
        <v>21.83887142857143</v>
      </c>
      <c r="DH341">
        <v>500.0808928571429</v>
      </c>
      <c r="DI341">
        <v>90.66132500000001</v>
      </c>
      <c r="DJ341">
        <v>0.09999054285714286</v>
      </c>
      <c r="DK341">
        <v>26.97197857142858</v>
      </c>
      <c r="DL341">
        <v>26.43473571428571</v>
      </c>
      <c r="DM341">
        <v>999.9000000000002</v>
      </c>
      <c r="DN341">
        <v>0</v>
      </c>
      <c r="DO341">
        <v>0</v>
      </c>
      <c r="DP341">
        <v>9991.542142857143</v>
      </c>
      <c r="DQ341">
        <v>0</v>
      </c>
      <c r="DR341">
        <v>8.318720000000003</v>
      </c>
      <c r="DS341">
        <v>-53.25188928571429</v>
      </c>
      <c r="DT341">
        <v>534.6824642857142</v>
      </c>
      <c r="DU341">
        <v>584.5745000000001</v>
      </c>
      <c r="DV341">
        <v>7.603594642857145</v>
      </c>
      <c r="DW341">
        <v>576.3082857142856</v>
      </c>
      <c r="DX341">
        <v>14.14078928571429</v>
      </c>
      <c r="DY341">
        <v>1.971373928571429</v>
      </c>
      <c r="DZ341">
        <v>1.2820225</v>
      </c>
      <c r="EA341">
        <v>17.21627142857143</v>
      </c>
      <c r="EB341">
        <v>10.58972857142857</v>
      </c>
      <c r="EC341">
        <v>1999.992857142857</v>
      </c>
      <c r="ED341">
        <v>0.9799948214285715</v>
      </c>
      <c r="EE341">
        <v>0.02000497857142857</v>
      </c>
      <c r="EF341">
        <v>0</v>
      </c>
      <c r="EG341">
        <v>785.3565357142854</v>
      </c>
      <c r="EH341">
        <v>5.00097</v>
      </c>
      <c r="EI341">
        <v>15621.9</v>
      </c>
      <c r="EJ341">
        <v>16707.50357142857</v>
      </c>
      <c r="EK341">
        <v>37.562</v>
      </c>
      <c r="EL341">
        <v>38.01771428571429</v>
      </c>
      <c r="EM341">
        <v>37.437</v>
      </c>
      <c r="EN341">
        <v>37.812</v>
      </c>
      <c r="EO341">
        <v>38.25</v>
      </c>
      <c r="EP341">
        <v>1955.081071428571</v>
      </c>
      <c r="EQ341">
        <v>39.91107142857143</v>
      </c>
      <c r="ER341">
        <v>0</v>
      </c>
      <c r="ES341">
        <v>1659120515.6</v>
      </c>
      <c r="ET341">
        <v>0</v>
      </c>
      <c r="EU341">
        <v>785.5213076923077</v>
      </c>
      <c r="EV341">
        <v>26.68738460068094</v>
      </c>
      <c r="EW341">
        <v>518.9094017395721</v>
      </c>
      <c r="EX341">
        <v>15623.92692307692</v>
      </c>
      <c r="EY341">
        <v>15</v>
      </c>
      <c r="EZ341">
        <v>0</v>
      </c>
      <c r="FA341" t="s">
        <v>419</v>
      </c>
      <c r="FB341">
        <v>1658962562</v>
      </c>
      <c r="FC341">
        <v>1658962559</v>
      </c>
      <c r="FD341">
        <v>0</v>
      </c>
      <c r="FE341">
        <v>0.025</v>
      </c>
      <c r="FF341">
        <v>-0.013</v>
      </c>
      <c r="FG341">
        <v>-1.97</v>
      </c>
      <c r="FH341">
        <v>-0.111</v>
      </c>
      <c r="FI341">
        <v>420</v>
      </c>
      <c r="FJ341">
        <v>18</v>
      </c>
      <c r="FK341">
        <v>0.6899999999999999</v>
      </c>
      <c r="FL341">
        <v>0.5</v>
      </c>
      <c r="FM341">
        <v>-52.76832</v>
      </c>
      <c r="FN341">
        <v>-8.20377861163233</v>
      </c>
      <c r="FO341">
        <v>0.7932506275446619</v>
      </c>
      <c r="FP341">
        <v>0</v>
      </c>
      <c r="FQ341">
        <v>783.8629117647059</v>
      </c>
      <c r="FR341">
        <v>27.96771578646069</v>
      </c>
      <c r="FS341">
        <v>2.758297933910435</v>
      </c>
      <c r="FT341">
        <v>0</v>
      </c>
      <c r="FU341">
        <v>7.59573625</v>
      </c>
      <c r="FV341">
        <v>0.118123789868662</v>
      </c>
      <c r="FW341">
        <v>0.01708036558266538</v>
      </c>
      <c r="FX341">
        <v>0</v>
      </c>
      <c r="FY341">
        <v>0</v>
      </c>
      <c r="FZ341">
        <v>3</v>
      </c>
      <c r="GA341" t="s">
        <v>462</v>
      </c>
      <c r="GB341">
        <v>2.98313</v>
      </c>
      <c r="GC341">
        <v>2.71565</v>
      </c>
      <c r="GD341">
        <v>0.115584</v>
      </c>
      <c r="GE341">
        <v>0.121863</v>
      </c>
      <c r="GF341">
        <v>0.100521</v>
      </c>
      <c r="GG341">
        <v>0.0725184</v>
      </c>
      <c r="GH341">
        <v>27989</v>
      </c>
      <c r="GI341">
        <v>27925.3</v>
      </c>
      <c r="GJ341">
        <v>29412.7</v>
      </c>
      <c r="GK341">
        <v>29409.9</v>
      </c>
      <c r="GL341">
        <v>35039.8</v>
      </c>
      <c r="GM341">
        <v>36271.7</v>
      </c>
      <c r="GN341">
        <v>41421.5</v>
      </c>
      <c r="GO341">
        <v>41909.1</v>
      </c>
      <c r="GP341">
        <v>1.9361</v>
      </c>
      <c r="GQ341">
        <v>1.88415</v>
      </c>
      <c r="GR341">
        <v>0.0777543</v>
      </c>
      <c r="GS341">
        <v>0</v>
      </c>
      <c r="GT341">
        <v>25.1432</v>
      </c>
      <c r="GU341">
        <v>999.9</v>
      </c>
      <c r="GV341">
        <v>37.2</v>
      </c>
      <c r="GW341">
        <v>32.9</v>
      </c>
      <c r="GX341">
        <v>20.6112</v>
      </c>
      <c r="GY341">
        <v>63.6314</v>
      </c>
      <c r="GZ341">
        <v>34.2107</v>
      </c>
      <c r="HA341">
        <v>1</v>
      </c>
      <c r="HB341">
        <v>-0.0622536</v>
      </c>
      <c r="HC341">
        <v>0.267211</v>
      </c>
      <c r="HD341">
        <v>20.3308</v>
      </c>
      <c r="HE341">
        <v>5.21789</v>
      </c>
      <c r="HF341">
        <v>12.0099</v>
      </c>
      <c r="HG341">
        <v>4.98925</v>
      </c>
      <c r="HH341">
        <v>3.28865</v>
      </c>
      <c r="HI341">
        <v>9999</v>
      </c>
      <c r="HJ341">
        <v>9999</v>
      </c>
      <c r="HK341">
        <v>9999</v>
      </c>
      <c r="HL341">
        <v>174.6</v>
      </c>
      <c r="HM341">
        <v>1.86783</v>
      </c>
      <c r="HN341">
        <v>1.86691</v>
      </c>
      <c r="HO341">
        <v>1.8663</v>
      </c>
      <c r="HP341">
        <v>1.86621</v>
      </c>
      <c r="HQ341">
        <v>1.8681</v>
      </c>
      <c r="HR341">
        <v>1.87055</v>
      </c>
      <c r="HS341">
        <v>1.86918</v>
      </c>
      <c r="HT341">
        <v>1.87058</v>
      </c>
      <c r="HU341">
        <v>0</v>
      </c>
      <c r="HV341">
        <v>0</v>
      </c>
      <c r="HW341">
        <v>0</v>
      </c>
      <c r="HX341">
        <v>0</v>
      </c>
      <c r="HY341" t="s">
        <v>421</v>
      </c>
      <c r="HZ341" t="s">
        <v>422</v>
      </c>
      <c r="IA341" t="s">
        <v>423</v>
      </c>
      <c r="IB341" t="s">
        <v>423</v>
      </c>
      <c r="IC341" t="s">
        <v>423</v>
      </c>
      <c r="ID341" t="s">
        <v>423</v>
      </c>
      <c r="IE341">
        <v>0</v>
      </c>
      <c r="IF341">
        <v>100</v>
      </c>
      <c r="IG341">
        <v>100</v>
      </c>
      <c r="IH341">
        <v>-2.829</v>
      </c>
      <c r="II341">
        <v>-0.0946</v>
      </c>
      <c r="IJ341">
        <v>-1.577111384215205</v>
      </c>
      <c r="IK341">
        <v>-0.002609718516926934</v>
      </c>
      <c r="IL341">
        <v>7.477057286243006E-07</v>
      </c>
      <c r="IM341">
        <v>-2.446628426827821E-10</v>
      </c>
      <c r="IN341">
        <v>-0.2036813970316619</v>
      </c>
      <c r="IO341">
        <v>-0.007460779758470672</v>
      </c>
      <c r="IP341">
        <v>0.0009378809001863145</v>
      </c>
      <c r="IQ341">
        <v>-1.681860573090938E-05</v>
      </c>
      <c r="IR341">
        <v>18</v>
      </c>
      <c r="IS341">
        <v>2242</v>
      </c>
      <c r="IT341">
        <v>1</v>
      </c>
      <c r="IU341">
        <v>24</v>
      </c>
      <c r="IV341">
        <v>2632.6</v>
      </c>
      <c r="IW341">
        <v>2632.6</v>
      </c>
      <c r="IX341">
        <v>1.41479</v>
      </c>
      <c r="IY341">
        <v>2.23022</v>
      </c>
      <c r="IZ341">
        <v>1.39648</v>
      </c>
      <c r="JA341">
        <v>2.33398</v>
      </c>
      <c r="JB341">
        <v>1.49536</v>
      </c>
      <c r="JC341">
        <v>2.39258</v>
      </c>
      <c r="JD341">
        <v>38.8704</v>
      </c>
      <c r="JE341">
        <v>23.9737</v>
      </c>
      <c r="JF341">
        <v>18</v>
      </c>
      <c r="JG341">
        <v>505.893</v>
      </c>
      <c r="JH341">
        <v>429.57</v>
      </c>
      <c r="JI341">
        <v>24.9996</v>
      </c>
      <c r="JJ341">
        <v>26.5718</v>
      </c>
      <c r="JK341">
        <v>29.9997</v>
      </c>
      <c r="JL341">
        <v>26.5804</v>
      </c>
      <c r="JM341">
        <v>26.5263</v>
      </c>
      <c r="JN341">
        <v>28.323</v>
      </c>
      <c r="JO341">
        <v>28.6194</v>
      </c>
      <c r="JP341">
        <v>16.5249</v>
      </c>
      <c r="JQ341">
        <v>25</v>
      </c>
      <c r="JR341">
        <v>620.888</v>
      </c>
      <c r="JS341">
        <v>14.1466</v>
      </c>
      <c r="JT341">
        <v>100.57</v>
      </c>
      <c r="JU341">
        <v>100.652</v>
      </c>
    </row>
    <row r="342" spans="1:281">
      <c r="A342">
        <v>326</v>
      </c>
      <c r="B342">
        <v>1659120520.6</v>
      </c>
      <c r="C342">
        <v>8162.5</v>
      </c>
      <c r="D342" t="s">
        <v>1078</v>
      </c>
      <c r="E342" t="s">
        <v>1079</v>
      </c>
      <c r="F342">
        <v>5</v>
      </c>
      <c r="G342" t="s">
        <v>1005</v>
      </c>
      <c r="H342" t="s">
        <v>416</v>
      </c>
      <c r="I342">
        <v>1659120513.1</v>
      </c>
      <c r="J342">
        <f>(K342)/1000</f>
        <v>0</v>
      </c>
      <c r="K342">
        <f>IF(CZ342, AN342, AH342)</f>
        <v>0</v>
      </c>
      <c r="L342">
        <f>IF(CZ342, AI342, AG342)</f>
        <v>0</v>
      </c>
      <c r="M342">
        <f>DB342 - IF(AU342&gt;1, L342*CV342*100.0/(AW342*DP342), 0)</f>
        <v>0</v>
      </c>
      <c r="N342">
        <f>((T342-J342/2)*M342-L342)/(T342+J342/2)</f>
        <v>0</v>
      </c>
      <c r="O342">
        <f>N342*(DI342+DJ342)/1000.0</f>
        <v>0</v>
      </c>
      <c r="P342">
        <f>(DB342 - IF(AU342&gt;1, L342*CV342*100.0/(AW342*DP342), 0))*(DI342+DJ342)/1000.0</f>
        <v>0</v>
      </c>
      <c r="Q342">
        <f>2.0/((1/S342-1/R342)+SIGN(S342)*SQRT((1/S342-1/R342)*(1/S342-1/R342) + 4*CW342/((CW342+1)*(CW342+1))*(2*1/S342*1/R342-1/R342*1/R342)))</f>
        <v>0</v>
      </c>
      <c r="R342">
        <f>IF(LEFT(CX342,1)&lt;&gt;"0",IF(LEFT(CX342,1)="1",3.0,CY342),$D$5+$E$5*(DP342*DI342/($K$5*1000))+$F$5*(DP342*DI342/($K$5*1000))*MAX(MIN(CV342,$J$5),$I$5)*MAX(MIN(CV342,$J$5),$I$5)+$G$5*MAX(MIN(CV342,$J$5),$I$5)*(DP342*DI342/($K$5*1000))+$H$5*(DP342*DI342/($K$5*1000))*(DP342*DI342/($K$5*1000)))</f>
        <v>0</v>
      </c>
      <c r="S342">
        <f>J342*(1000-(1000*0.61365*exp(17.502*W342/(240.97+W342))/(DI342+DJ342)+DD342)/2)/(1000*0.61365*exp(17.502*W342/(240.97+W342))/(DI342+DJ342)-DD342)</f>
        <v>0</v>
      </c>
      <c r="T342">
        <f>1/((CW342+1)/(Q342/1.6)+1/(R342/1.37)) + CW342/((CW342+1)/(Q342/1.6) + CW342/(R342/1.37))</f>
        <v>0</v>
      </c>
      <c r="U342">
        <f>(CR342*CU342)</f>
        <v>0</v>
      </c>
      <c r="V342">
        <f>(DK342+(U342+2*0.95*5.67E-8*(((DK342+$B$7)+273)^4-(DK342+273)^4)-44100*J342)/(1.84*29.3*R342+8*0.95*5.67E-8*(DK342+273)^3))</f>
        <v>0</v>
      </c>
      <c r="W342">
        <f>($C$7*DL342+$D$7*DM342+$E$7*V342)</f>
        <v>0</v>
      </c>
      <c r="X342">
        <f>0.61365*exp(17.502*W342/(240.97+W342))</f>
        <v>0</v>
      </c>
      <c r="Y342">
        <f>(Z342/AA342*100)</f>
        <v>0</v>
      </c>
      <c r="Z342">
        <f>DD342*(DI342+DJ342)/1000</f>
        <v>0</v>
      </c>
      <c r="AA342">
        <f>0.61365*exp(17.502*DK342/(240.97+DK342))</f>
        <v>0</v>
      </c>
      <c r="AB342">
        <f>(X342-DD342*(DI342+DJ342)/1000)</f>
        <v>0</v>
      </c>
      <c r="AC342">
        <f>(-J342*44100)</f>
        <v>0</v>
      </c>
      <c r="AD342">
        <f>2*29.3*R342*0.92*(DK342-W342)</f>
        <v>0</v>
      </c>
      <c r="AE342">
        <f>2*0.95*5.67E-8*(((DK342+$B$7)+273)^4-(W342+273)^4)</f>
        <v>0</v>
      </c>
      <c r="AF342">
        <f>U342+AE342+AC342+AD342</f>
        <v>0</v>
      </c>
      <c r="AG342">
        <f>DH342*AU342*(DC342-DB342*(1000-AU342*DE342)/(1000-AU342*DD342))/(100*CV342)</f>
        <v>0</v>
      </c>
      <c r="AH342">
        <f>1000*DH342*AU342*(DD342-DE342)/(100*CV342*(1000-AU342*DD342))</f>
        <v>0</v>
      </c>
      <c r="AI342">
        <f>(AJ342 - AK342 - DI342*1E3/(8.314*(DK342+273.15)) * AM342/DH342 * AL342) * DH342/(100*CV342) * (1000 - DE342)/1000</f>
        <v>0</v>
      </c>
      <c r="AJ342">
        <v>618.9777235533493</v>
      </c>
      <c r="AK342">
        <v>575.195412121212</v>
      </c>
      <c r="AL342">
        <v>3.304013530352638</v>
      </c>
      <c r="AM342">
        <v>65.161743348926</v>
      </c>
      <c r="AN342">
        <f>(AP342 - AO342 + DI342*1E3/(8.314*(DK342+273.15)) * AR342/DH342 * AQ342) * DH342/(100*CV342) * 1000/(1000 - AP342)</f>
        <v>0</v>
      </c>
      <c r="AO342">
        <v>14.12497821187111</v>
      </c>
      <c r="AP342">
        <v>21.72456727272728</v>
      </c>
      <c r="AQ342">
        <v>-4.3009378571538E-05</v>
      </c>
      <c r="AR342">
        <v>87.77243361575582</v>
      </c>
      <c r="AS342">
        <v>4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MAX(0,($B$13+$C$13*DP342)/(1+$D$13*DP342)*DI342/(DK342+273)*$E$13)</f>
        <v>0</v>
      </c>
      <c r="AX342" t="s">
        <v>417</v>
      </c>
      <c r="AY342" t="s">
        <v>417</v>
      </c>
      <c r="AZ342">
        <v>0</v>
      </c>
      <c r="BA342">
        <v>0</v>
      </c>
      <c r="BB342">
        <f>1-AZ342/BA342</f>
        <v>0</v>
      </c>
      <c r="BC342">
        <v>0</v>
      </c>
      <c r="BD342" t="s">
        <v>417</v>
      </c>
      <c r="BE342" t="s">
        <v>417</v>
      </c>
      <c r="BF342">
        <v>0</v>
      </c>
      <c r="BG342">
        <v>0</v>
      </c>
      <c r="BH342">
        <f>1-BF342/BG342</f>
        <v>0</v>
      </c>
      <c r="BI342">
        <v>0.5</v>
      </c>
      <c r="BJ342">
        <f>CS342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417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f>$B$11*DQ342+$C$11*DR342+$F$11*EC342*(1-EF342)</f>
        <v>0</v>
      </c>
      <c r="CS342">
        <f>CR342*CT342</f>
        <v>0</v>
      </c>
      <c r="CT342">
        <f>($B$11*$D$9+$C$11*$D$9+$F$11*((EP342+EH342)/MAX(EP342+EH342+EQ342, 0.1)*$I$9+EQ342/MAX(EP342+EH342+EQ342, 0.1)*$J$9))/($B$11+$C$11+$F$11)</f>
        <v>0</v>
      </c>
      <c r="CU342">
        <f>($B$11*$K$9+$C$11*$K$9+$F$11*((EP342+EH342)/MAX(EP342+EH342+EQ342, 0.1)*$P$9+EQ342/MAX(EP342+EH342+EQ342, 0.1)*$Q$9))/($B$11+$C$11+$F$11)</f>
        <v>0</v>
      </c>
      <c r="CV342">
        <v>6</v>
      </c>
      <c r="CW342">
        <v>0.5</v>
      </c>
      <c r="CX342" t="s">
        <v>418</v>
      </c>
      <c r="CY342">
        <v>2</v>
      </c>
      <c r="CZ342" t="b">
        <v>1</v>
      </c>
      <c r="DA342">
        <v>1659120513.1</v>
      </c>
      <c r="DB342">
        <v>540.0935555555556</v>
      </c>
      <c r="DC342">
        <v>594.0611111111111</v>
      </c>
      <c r="DD342">
        <v>21.73188148148148</v>
      </c>
      <c r="DE342">
        <v>14.12829259259259</v>
      </c>
      <c r="DF342">
        <v>542.9062222222223</v>
      </c>
      <c r="DG342">
        <v>21.82649259259259</v>
      </c>
      <c r="DH342">
        <v>500.0541851851853</v>
      </c>
      <c r="DI342">
        <v>90.66134444444445</v>
      </c>
      <c r="DJ342">
        <v>0.09998844814814817</v>
      </c>
      <c r="DK342">
        <v>26.96837777777778</v>
      </c>
      <c r="DL342">
        <v>26.42722222222223</v>
      </c>
      <c r="DM342">
        <v>999.9000000000001</v>
      </c>
      <c r="DN342">
        <v>0</v>
      </c>
      <c r="DO342">
        <v>0</v>
      </c>
      <c r="DP342">
        <v>9997.384074074074</v>
      </c>
      <c r="DQ342">
        <v>0</v>
      </c>
      <c r="DR342">
        <v>8.318720000000003</v>
      </c>
      <c r="DS342">
        <v>-53.96744814814815</v>
      </c>
      <c r="DT342">
        <v>552.0915555555556</v>
      </c>
      <c r="DU342">
        <v>602.5744444444446</v>
      </c>
      <c r="DV342">
        <v>7.603586296296296</v>
      </c>
      <c r="DW342">
        <v>594.0611111111111</v>
      </c>
      <c r="DX342">
        <v>14.12829259259259</v>
      </c>
      <c r="DY342">
        <v>1.970241851851852</v>
      </c>
      <c r="DZ342">
        <v>1.280891111111111</v>
      </c>
      <c r="EA342">
        <v>17.20718888888889</v>
      </c>
      <c r="EB342">
        <v>10.57647777777778</v>
      </c>
      <c r="EC342">
        <v>1999.981851851852</v>
      </c>
      <c r="ED342">
        <v>0.9799947777777779</v>
      </c>
      <c r="EE342">
        <v>0.02000502222222222</v>
      </c>
      <c r="EF342">
        <v>0</v>
      </c>
      <c r="EG342">
        <v>787.588888888889</v>
      </c>
      <c r="EH342">
        <v>5.00097</v>
      </c>
      <c r="EI342">
        <v>15665.65555555556</v>
      </c>
      <c r="EJ342">
        <v>16707.41481481482</v>
      </c>
      <c r="EK342">
        <v>37.562</v>
      </c>
      <c r="EL342">
        <v>38.00459259259259</v>
      </c>
      <c r="EM342">
        <v>37.437</v>
      </c>
      <c r="EN342">
        <v>37.812</v>
      </c>
      <c r="EO342">
        <v>38.25</v>
      </c>
      <c r="EP342">
        <v>1955.070740740741</v>
      </c>
      <c r="EQ342">
        <v>39.9111111111111</v>
      </c>
      <c r="ER342">
        <v>0</v>
      </c>
      <c r="ES342">
        <v>1659120520.4</v>
      </c>
      <c r="ET342">
        <v>0</v>
      </c>
      <c r="EU342">
        <v>787.5452307692308</v>
      </c>
      <c r="EV342">
        <v>23.23015382566727</v>
      </c>
      <c r="EW342">
        <v>479.5179486641709</v>
      </c>
      <c r="EX342">
        <v>15663.65</v>
      </c>
      <c r="EY342">
        <v>15</v>
      </c>
      <c r="EZ342">
        <v>0</v>
      </c>
      <c r="FA342" t="s">
        <v>419</v>
      </c>
      <c r="FB342">
        <v>1658962562</v>
      </c>
      <c r="FC342">
        <v>1658962559</v>
      </c>
      <c r="FD342">
        <v>0</v>
      </c>
      <c r="FE342">
        <v>0.025</v>
      </c>
      <c r="FF342">
        <v>-0.013</v>
      </c>
      <c r="FG342">
        <v>-1.97</v>
      </c>
      <c r="FH342">
        <v>-0.111</v>
      </c>
      <c r="FI342">
        <v>420</v>
      </c>
      <c r="FJ342">
        <v>18</v>
      </c>
      <c r="FK342">
        <v>0.6899999999999999</v>
      </c>
      <c r="FL342">
        <v>0.5</v>
      </c>
      <c r="FM342">
        <v>-53.48985365853659</v>
      </c>
      <c r="FN342">
        <v>-8.233444599303152</v>
      </c>
      <c r="FO342">
        <v>0.8155999790959104</v>
      </c>
      <c r="FP342">
        <v>0</v>
      </c>
      <c r="FQ342">
        <v>786.2305294117648</v>
      </c>
      <c r="FR342">
        <v>25.3985637821111</v>
      </c>
      <c r="FS342">
        <v>2.511910817488814</v>
      </c>
      <c r="FT342">
        <v>0</v>
      </c>
      <c r="FU342">
        <v>7.603261219512196</v>
      </c>
      <c r="FV342">
        <v>-0.01340780487803319</v>
      </c>
      <c r="FW342">
        <v>0.00373738998214582</v>
      </c>
      <c r="FX342">
        <v>1</v>
      </c>
      <c r="FY342">
        <v>1</v>
      </c>
      <c r="FZ342">
        <v>3</v>
      </c>
      <c r="GA342" t="s">
        <v>426</v>
      </c>
      <c r="GB342">
        <v>2.98299</v>
      </c>
      <c r="GC342">
        <v>2.71566</v>
      </c>
      <c r="GD342">
        <v>0.117991</v>
      </c>
      <c r="GE342">
        <v>0.124236</v>
      </c>
      <c r="GF342">
        <v>0.100513</v>
      </c>
      <c r="GG342">
        <v>0.0724514</v>
      </c>
      <c r="GH342">
        <v>27913.1</v>
      </c>
      <c r="GI342">
        <v>27850.6</v>
      </c>
      <c r="GJ342">
        <v>29413</v>
      </c>
      <c r="GK342">
        <v>29410.6</v>
      </c>
      <c r="GL342">
        <v>35040.2</v>
      </c>
      <c r="GM342">
        <v>36275.1</v>
      </c>
      <c r="GN342">
        <v>41421.5</v>
      </c>
      <c r="GO342">
        <v>41909.9</v>
      </c>
      <c r="GP342">
        <v>1.93578</v>
      </c>
      <c r="GQ342">
        <v>1.88425</v>
      </c>
      <c r="GR342">
        <v>0.0778809</v>
      </c>
      <c r="GS342">
        <v>0</v>
      </c>
      <c r="GT342">
        <v>25.1397</v>
      </c>
      <c r="GU342">
        <v>999.9</v>
      </c>
      <c r="GV342">
        <v>37.2</v>
      </c>
      <c r="GW342">
        <v>32.9</v>
      </c>
      <c r="GX342">
        <v>20.6127</v>
      </c>
      <c r="GY342">
        <v>63.4914</v>
      </c>
      <c r="GZ342">
        <v>34.5353</v>
      </c>
      <c r="HA342">
        <v>1</v>
      </c>
      <c r="HB342">
        <v>-0.0623095</v>
      </c>
      <c r="HC342">
        <v>0.264559</v>
      </c>
      <c r="HD342">
        <v>20.3309</v>
      </c>
      <c r="HE342">
        <v>5.21714</v>
      </c>
      <c r="HF342">
        <v>12.0099</v>
      </c>
      <c r="HG342">
        <v>4.98895</v>
      </c>
      <c r="HH342">
        <v>3.28858</v>
      </c>
      <c r="HI342">
        <v>9999</v>
      </c>
      <c r="HJ342">
        <v>9999</v>
      </c>
      <c r="HK342">
        <v>9999</v>
      </c>
      <c r="HL342">
        <v>174.6</v>
      </c>
      <c r="HM342">
        <v>1.86784</v>
      </c>
      <c r="HN342">
        <v>1.86691</v>
      </c>
      <c r="HO342">
        <v>1.8663</v>
      </c>
      <c r="HP342">
        <v>1.86618</v>
      </c>
      <c r="HQ342">
        <v>1.86807</v>
      </c>
      <c r="HR342">
        <v>1.87055</v>
      </c>
      <c r="HS342">
        <v>1.8692</v>
      </c>
      <c r="HT342">
        <v>1.87057</v>
      </c>
      <c r="HU342">
        <v>0</v>
      </c>
      <c r="HV342">
        <v>0</v>
      </c>
      <c r="HW342">
        <v>0</v>
      </c>
      <c r="HX342">
        <v>0</v>
      </c>
      <c r="HY342" t="s">
        <v>421</v>
      </c>
      <c r="HZ342" t="s">
        <v>422</v>
      </c>
      <c r="IA342" t="s">
        <v>423</v>
      </c>
      <c r="IB342" t="s">
        <v>423</v>
      </c>
      <c r="IC342" t="s">
        <v>423</v>
      </c>
      <c r="ID342" t="s">
        <v>423</v>
      </c>
      <c r="IE342">
        <v>0</v>
      </c>
      <c r="IF342">
        <v>100</v>
      </c>
      <c r="IG342">
        <v>100</v>
      </c>
      <c r="IH342">
        <v>-2.861</v>
      </c>
      <c r="II342">
        <v>-0.09470000000000001</v>
      </c>
      <c r="IJ342">
        <v>-1.577111384215205</v>
      </c>
      <c r="IK342">
        <v>-0.002609718516926934</v>
      </c>
      <c r="IL342">
        <v>7.477057286243006E-07</v>
      </c>
      <c r="IM342">
        <v>-2.446628426827821E-10</v>
      </c>
      <c r="IN342">
        <v>-0.2036813970316619</v>
      </c>
      <c r="IO342">
        <v>-0.007460779758470672</v>
      </c>
      <c r="IP342">
        <v>0.0009378809001863145</v>
      </c>
      <c r="IQ342">
        <v>-1.681860573090938E-05</v>
      </c>
      <c r="IR342">
        <v>18</v>
      </c>
      <c r="IS342">
        <v>2242</v>
      </c>
      <c r="IT342">
        <v>1</v>
      </c>
      <c r="IU342">
        <v>24</v>
      </c>
      <c r="IV342">
        <v>2632.6</v>
      </c>
      <c r="IW342">
        <v>2632.7</v>
      </c>
      <c r="IX342">
        <v>1.43921</v>
      </c>
      <c r="IY342">
        <v>2.23511</v>
      </c>
      <c r="IZ342">
        <v>1.39648</v>
      </c>
      <c r="JA342">
        <v>2.33398</v>
      </c>
      <c r="JB342">
        <v>1.49536</v>
      </c>
      <c r="JC342">
        <v>2.30469</v>
      </c>
      <c r="JD342">
        <v>38.8704</v>
      </c>
      <c r="JE342">
        <v>23.9649</v>
      </c>
      <c r="JF342">
        <v>18</v>
      </c>
      <c r="JG342">
        <v>505.658</v>
      </c>
      <c r="JH342">
        <v>429.6</v>
      </c>
      <c r="JI342">
        <v>24.9995</v>
      </c>
      <c r="JJ342">
        <v>26.5683</v>
      </c>
      <c r="JK342">
        <v>29.9998</v>
      </c>
      <c r="JL342">
        <v>26.5772</v>
      </c>
      <c r="JM342">
        <v>26.5224</v>
      </c>
      <c r="JN342">
        <v>28.972</v>
      </c>
      <c r="JO342">
        <v>28.6194</v>
      </c>
      <c r="JP342">
        <v>16.5249</v>
      </c>
      <c r="JQ342">
        <v>25</v>
      </c>
      <c r="JR342">
        <v>640.924</v>
      </c>
      <c r="JS342">
        <v>14.1474</v>
      </c>
      <c r="JT342">
        <v>100.57</v>
      </c>
      <c r="JU342">
        <v>100.654</v>
      </c>
    </row>
    <row r="343" spans="1:281">
      <c r="A343">
        <v>327</v>
      </c>
      <c r="B343">
        <v>1659120525.6</v>
      </c>
      <c r="C343">
        <v>8167.5</v>
      </c>
      <c r="D343" t="s">
        <v>1080</v>
      </c>
      <c r="E343" t="s">
        <v>1081</v>
      </c>
      <c r="F343">
        <v>5</v>
      </c>
      <c r="G343" t="s">
        <v>1005</v>
      </c>
      <c r="H343" t="s">
        <v>416</v>
      </c>
      <c r="I343">
        <v>1659120517.814285</v>
      </c>
      <c r="J343">
        <f>(K343)/1000</f>
        <v>0</v>
      </c>
      <c r="K343">
        <f>IF(CZ343, AN343, AH343)</f>
        <v>0</v>
      </c>
      <c r="L343">
        <f>IF(CZ343, AI343, AG343)</f>
        <v>0</v>
      </c>
      <c r="M343">
        <f>DB343 - IF(AU343&gt;1, L343*CV343*100.0/(AW343*DP343), 0)</f>
        <v>0</v>
      </c>
      <c r="N343">
        <f>((T343-J343/2)*M343-L343)/(T343+J343/2)</f>
        <v>0</v>
      </c>
      <c r="O343">
        <f>N343*(DI343+DJ343)/1000.0</f>
        <v>0</v>
      </c>
      <c r="P343">
        <f>(DB343 - IF(AU343&gt;1, L343*CV343*100.0/(AW343*DP343), 0))*(DI343+DJ343)/1000.0</f>
        <v>0</v>
      </c>
      <c r="Q343">
        <f>2.0/((1/S343-1/R343)+SIGN(S343)*SQRT((1/S343-1/R343)*(1/S343-1/R343) + 4*CW343/((CW343+1)*(CW343+1))*(2*1/S343*1/R343-1/R343*1/R343)))</f>
        <v>0</v>
      </c>
      <c r="R343">
        <f>IF(LEFT(CX343,1)&lt;&gt;"0",IF(LEFT(CX343,1)="1",3.0,CY343),$D$5+$E$5*(DP343*DI343/($K$5*1000))+$F$5*(DP343*DI343/($K$5*1000))*MAX(MIN(CV343,$J$5),$I$5)*MAX(MIN(CV343,$J$5),$I$5)+$G$5*MAX(MIN(CV343,$J$5),$I$5)*(DP343*DI343/($K$5*1000))+$H$5*(DP343*DI343/($K$5*1000))*(DP343*DI343/($K$5*1000)))</f>
        <v>0</v>
      </c>
      <c r="S343">
        <f>J343*(1000-(1000*0.61365*exp(17.502*W343/(240.97+W343))/(DI343+DJ343)+DD343)/2)/(1000*0.61365*exp(17.502*W343/(240.97+W343))/(DI343+DJ343)-DD343)</f>
        <v>0</v>
      </c>
      <c r="T343">
        <f>1/((CW343+1)/(Q343/1.6)+1/(R343/1.37)) + CW343/((CW343+1)/(Q343/1.6) + CW343/(R343/1.37))</f>
        <v>0</v>
      </c>
      <c r="U343">
        <f>(CR343*CU343)</f>
        <v>0</v>
      </c>
      <c r="V343">
        <f>(DK343+(U343+2*0.95*5.67E-8*(((DK343+$B$7)+273)^4-(DK343+273)^4)-44100*J343)/(1.84*29.3*R343+8*0.95*5.67E-8*(DK343+273)^3))</f>
        <v>0</v>
      </c>
      <c r="W343">
        <f>($C$7*DL343+$D$7*DM343+$E$7*V343)</f>
        <v>0</v>
      </c>
      <c r="X343">
        <f>0.61365*exp(17.502*W343/(240.97+W343))</f>
        <v>0</v>
      </c>
      <c r="Y343">
        <f>(Z343/AA343*100)</f>
        <v>0</v>
      </c>
      <c r="Z343">
        <f>DD343*(DI343+DJ343)/1000</f>
        <v>0</v>
      </c>
      <c r="AA343">
        <f>0.61365*exp(17.502*DK343/(240.97+DK343))</f>
        <v>0</v>
      </c>
      <c r="AB343">
        <f>(X343-DD343*(DI343+DJ343)/1000)</f>
        <v>0</v>
      </c>
      <c r="AC343">
        <f>(-J343*44100)</f>
        <v>0</v>
      </c>
      <c r="AD343">
        <f>2*29.3*R343*0.92*(DK343-W343)</f>
        <v>0</v>
      </c>
      <c r="AE343">
        <f>2*0.95*5.67E-8*(((DK343+$B$7)+273)^4-(W343+273)^4)</f>
        <v>0</v>
      </c>
      <c r="AF343">
        <f>U343+AE343+AC343+AD343</f>
        <v>0</v>
      </c>
      <c r="AG343">
        <f>DH343*AU343*(DC343-DB343*(1000-AU343*DE343)/(1000-AU343*DD343))/(100*CV343)</f>
        <v>0</v>
      </c>
      <c r="AH343">
        <f>1000*DH343*AU343*(DD343-DE343)/(100*CV343*(1000-AU343*DD343))</f>
        <v>0</v>
      </c>
      <c r="AI343">
        <f>(AJ343 - AK343 - DI343*1E3/(8.314*(DK343+273.15)) * AM343/DH343 * AL343) * DH343/(100*CV343) * (1000 - DE343)/1000</f>
        <v>0</v>
      </c>
      <c r="AJ343">
        <v>636.0823198052989</v>
      </c>
      <c r="AK343">
        <v>591.7768424242423</v>
      </c>
      <c r="AL343">
        <v>3.325603575505493</v>
      </c>
      <c r="AM343">
        <v>65.161743348926</v>
      </c>
      <c r="AN343">
        <f>(AP343 - AO343 + DI343*1E3/(8.314*(DK343+273.15)) * AR343/DH343 * AQ343) * DH343/(100*CV343) * 1000/(1000 - AP343)</f>
        <v>0</v>
      </c>
      <c r="AO343">
        <v>14.10259113790441</v>
      </c>
      <c r="AP343">
        <v>21.71388787878787</v>
      </c>
      <c r="AQ343">
        <v>-0.0003019589316931484</v>
      </c>
      <c r="AR343">
        <v>87.77243361575582</v>
      </c>
      <c r="AS343">
        <v>4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MAX(0,($B$13+$C$13*DP343)/(1+$D$13*DP343)*DI343/(DK343+273)*$E$13)</f>
        <v>0</v>
      </c>
      <c r="AX343" t="s">
        <v>417</v>
      </c>
      <c r="AY343" t="s">
        <v>417</v>
      </c>
      <c r="AZ343">
        <v>0</v>
      </c>
      <c r="BA343">
        <v>0</v>
      </c>
      <c r="BB343">
        <f>1-AZ343/BA343</f>
        <v>0</v>
      </c>
      <c r="BC343">
        <v>0</v>
      </c>
      <c r="BD343" t="s">
        <v>417</v>
      </c>
      <c r="BE343" t="s">
        <v>417</v>
      </c>
      <c r="BF343">
        <v>0</v>
      </c>
      <c r="BG343">
        <v>0</v>
      </c>
      <c r="BH343">
        <f>1-BF343/BG343</f>
        <v>0</v>
      </c>
      <c r="BI343">
        <v>0.5</v>
      </c>
      <c r="BJ343">
        <f>CS343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417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f>$B$11*DQ343+$C$11*DR343+$F$11*EC343*(1-EF343)</f>
        <v>0</v>
      </c>
      <c r="CS343">
        <f>CR343*CT343</f>
        <v>0</v>
      </c>
      <c r="CT343">
        <f>($B$11*$D$9+$C$11*$D$9+$F$11*((EP343+EH343)/MAX(EP343+EH343+EQ343, 0.1)*$I$9+EQ343/MAX(EP343+EH343+EQ343, 0.1)*$J$9))/($B$11+$C$11+$F$11)</f>
        <v>0</v>
      </c>
      <c r="CU343">
        <f>($B$11*$K$9+$C$11*$K$9+$F$11*((EP343+EH343)/MAX(EP343+EH343+EQ343, 0.1)*$P$9+EQ343/MAX(EP343+EH343+EQ343, 0.1)*$Q$9))/($B$11+$C$11+$F$11)</f>
        <v>0</v>
      </c>
      <c r="CV343">
        <v>6</v>
      </c>
      <c r="CW343">
        <v>0.5</v>
      </c>
      <c r="CX343" t="s">
        <v>418</v>
      </c>
      <c r="CY343">
        <v>2</v>
      </c>
      <c r="CZ343" t="b">
        <v>1</v>
      </c>
      <c r="DA343">
        <v>1659120517.814285</v>
      </c>
      <c r="DB343">
        <v>555.3183571428571</v>
      </c>
      <c r="DC343">
        <v>609.9110714285714</v>
      </c>
      <c r="DD343">
        <v>21.72433214285715</v>
      </c>
      <c r="DE343">
        <v>14.11803571428571</v>
      </c>
      <c r="DF343">
        <v>558.1616071428572</v>
      </c>
      <c r="DG343">
        <v>21.81901071428571</v>
      </c>
      <c r="DH343">
        <v>500.0568571428572</v>
      </c>
      <c r="DI343">
        <v>90.661025</v>
      </c>
      <c r="DJ343">
        <v>0.09999512142857143</v>
      </c>
      <c r="DK343">
        <v>26.96484642857143</v>
      </c>
      <c r="DL343">
        <v>26.41839285714286</v>
      </c>
      <c r="DM343">
        <v>999.9000000000002</v>
      </c>
      <c r="DN343">
        <v>0</v>
      </c>
      <c r="DO343">
        <v>0</v>
      </c>
      <c r="DP343">
        <v>10002.54</v>
      </c>
      <c r="DQ343">
        <v>0</v>
      </c>
      <c r="DR343">
        <v>8.318720000000003</v>
      </c>
      <c r="DS343">
        <v>-54.59266428571429</v>
      </c>
      <c r="DT343">
        <v>567.6501785714285</v>
      </c>
      <c r="DU343">
        <v>618.6449642857142</v>
      </c>
      <c r="DV343">
        <v>7.60628642857143</v>
      </c>
      <c r="DW343">
        <v>609.9110714285714</v>
      </c>
      <c r="DX343">
        <v>14.11803571428571</v>
      </c>
      <c r="DY343">
        <v>1.96955</v>
      </c>
      <c r="DZ343">
        <v>1.279956785714286</v>
      </c>
      <c r="EA343">
        <v>17.20163928571429</v>
      </c>
      <c r="EB343">
        <v>10.56553928571429</v>
      </c>
      <c r="EC343">
        <v>1999.984642857142</v>
      </c>
      <c r="ED343">
        <v>0.9799945000000001</v>
      </c>
      <c r="EE343">
        <v>0.0200053</v>
      </c>
      <c r="EF343">
        <v>0</v>
      </c>
      <c r="EG343">
        <v>789.3700357142859</v>
      </c>
      <c r="EH343">
        <v>5.00097</v>
      </c>
      <c r="EI343">
        <v>15701.21071428571</v>
      </c>
      <c r="EJ343">
        <v>16707.42857142857</v>
      </c>
      <c r="EK343">
        <v>37.562</v>
      </c>
      <c r="EL343">
        <v>38.00221428571428</v>
      </c>
      <c r="EM343">
        <v>37.437</v>
      </c>
      <c r="EN343">
        <v>37.812</v>
      </c>
      <c r="EO343">
        <v>38.25</v>
      </c>
      <c r="EP343">
        <v>1955.072857142857</v>
      </c>
      <c r="EQ343">
        <v>39.91178571428571</v>
      </c>
      <c r="ER343">
        <v>0</v>
      </c>
      <c r="ES343">
        <v>1659120525.8</v>
      </c>
      <c r="ET343">
        <v>0</v>
      </c>
      <c r="EU343">
        <v>789.6704</v>
      </c>
      <c r="EV343">
        <v>21.3606923228389</v>
      </c>
      <c r="EW343">
        <v>425.1307698241385</v>
      </c>
      <c r="EX343">
        <v>15706.612</v>
      </c>
      <c r="EY343">
        <v>15</v>
      </c>
      <c r="EZ343">
        <v>0</v>
      </c>
      <c r="FA343" t="s">
        <v>419</v>
      </c>
      <c r="FB343">
        <v>1658962562</v>
      </c>
      <c r="FC343">
        <v>1658962559</v>
      </c>
      <c r="FD343">
        <v>0</v>
      </c>
      <c r="FE343">
        <v>0.025</v>
      </c>
      <c r="FF343">
        <v>-0.013</v>
      </c>
      <c r="FG343">
        <v>-1.97</v>
      </c>
      <c r="FH343">
        <v>-0.111</v>
      </c>
      <c r="FI343">
        <v>420</v>
      </c>
      <c r="FJ343">
        <v>18</v>
      </c>
      <c r="FK343">
        <v>0.6899999999999999</v>
      </c>
      <c r="FL343">
        <v>0.5</v>
      </c>
      <c r="FM343">
        <v>-54.270415</v>
      </c>
      <c r="FN343">
        <v>-7.952024015009238</v>
      </c>
      <c r="FO343">
        <v>0.7683026817439853</v>
      </c>
      <c r="FP343">
        <v>0</v>
      </c>
      <c r="FQ343">
        <v>788.4312058823531</v>
      </c>
      <c r="FR343">
        <v>22.63640947320267</v>
      </c>
      <c r="FS343">
        <v>2.242612365594717</v>
      </c>
      <c r="FT343">
        <v>0</v>
      </c>
      <c r="FU343">
        <v>7.606664499999999</v>
      </c>
      <c r="FV343">
        <v>0.03164803001875846</v>
      </c>
      <c r="FW343">
        <v>0.006750729942013704</v>
      </c>
      <c r="FX343">
        <v>1</v>
      </c>
      <c r="FY343">
        <v>1</v>
      </c>
      <c r="FZ343">
        <v>3</v>
      </c>
      <c r="GA343" t="s">
        <v>426</v>
      </c>
      <c r="GB343">
        <v>2.9833</v>
      </c>
      <c r="GC343">
        <v>2.71559</v>
      </c>
      <c r="GD343">
        <v>0.12038</v>
      </c>
      <c r="GE343">
        <v>0.126543</v>
      </c>
      <c r="GF343">
        <v>0.100482</v>
      </c>
      <c r="GG343">
        <v>0.0724109</v>
      </c>
      <c r="GH343">
        <v>27837.8</v>
      </c>
      <c r="GI343">
        <v>27777.1</v>
      </c>
      <c r="GJ343">
        <v>29413.3</v>
      </c>
      <c r="GK343">
        <v>29410.4</v>
      </c>
      <c r="GL343">
        <v>35042.1</v>
      </c>
      <c r="GM343">
        <v>36276.8</v>
      </c>
      <c r="GN343">
        <v>41422.3</v>
      </c>
      <c r="GO343">
        <v>41909.9</v>
      </c>
      <c r="GP343">
        <v>1.93613</v>
      </c>
      <c r="GQ343">
        <v>1.8842</v>
      </c>
      <c r="GR343">
        <v>0.0778958</v>
      </c>
      <c r="GS343">
        <v>0</v>
      </c>
      <c r="GT343">
        <v>25.1363</v>
      </c>
      <c r="GU343">
        <v>999.9</v>
      </c>
      <c r="GV343">
        <v>37.2</v>
      </c>
      <c r="GW343">
        <v>32.9</v>
      </c>
      <c r="GX343">
        <v>20.6163</v>
      </c>
      <c r="GY343">
        <v>63.6814</v>
      </c>
      <c r="GZ343">
        <v>34.0184</v>
      </c>
      <c r="HA343">
        <v>1</v>
      </c>
      <c r="HB343">
        <v>-0.0629294</v>
      </c>
      <c r="HC343">
        <v>0.26344</v>
      </c>
      <c r="HD343">
        <v>20.3308</v>
      </c>
      <c r="HE343">
        <v>5.21699</v>
      </c>
      <c r="HF343">
        <v>12.0099</v>
      </c>
      <c r="HG343">
        <v>4.98895</v>
      </c>
      <c r="HH343">
        <v>3.2885</v>
      </c>
      <c r="HI343">
        <v>9999</v>
      </c>
      <c r="HJ343">
        <v>9999</v>
      </c>
      <c r="HK343">
        <v>9999</v>
      </c>
      <c r="HL343">
        <v>174.6</v>
      </c>
      <c r="HM343">
        <v>1.86783</v>
      </c>
      <c r="HN343">
        <v>1.86691</v>
      </c>
      <c r="HO343">
        <v>1.8663</v>
      </c>
      <c r="HP343">
        <v>1.86618</v>
      </c>
      <c r="HQ343">
        <v>1.86809</v>
      </c>
      <c r="HR343">
        <v>1.87055</v>
      </c>
      <c r="HS343">
        <v>1.86918</v>
      </c>
      <c r="HT343">
        <v>1.87057</v>
      </c>
      <c r="HU343">
        <v>0</v>
      </c>
      <c r="HV343">
        <v>0</v>
      </c>
      <c r="HW343">
        <v>0</v>
      </c>
      <c r="HX343">
        <v>0</v>
      </c>
      <c r="HY343" t="s">
        <v>421</v>
      </c>
      <c r="HZ343" t="s">
        <v>422</v>
      </c>
      <c r="IA343" t="s">
        <v>423</v>
      </c>
      <c r="IB343" t="s">
        <v>423</v>
      </c>
      <c r="IC343" t="s">
        <v>423</v>
      </c>
      <c r="ID343" t="s">
        <v>423</v>
      </c>
      <c r="IE343">
        <v>0</v>
      </c>
      <c r="IF343">
        <v>100</v>
      </c>
      <c r="IG343">
        <v>100</v>
      </c>
      <c r="IH343">
        <v>-2.894</v>
      </c>
      <c r="II343">
        <v>-0.0948</v>
      </c>
      <c r="IJ343">
        <v>-1.577111384215205</v>
      </c>
      <c r="IK343">
        <v>-0.002609718516926934</v>
      </c>
      <c r="IL343">
        <v>7.477057286243006E-07</v>
      </c>
      <c r="IM343">
        <v>-2.446628426827821E-10</v>
      </c>
      <c r="IN343">
        <v>-0.2036813970316619</v>
      </c>
      <c r="IO343">
        <v>-0.007460779758470672</v>
      </c>
      <c r="IP343">
        <v>0.0009378809001863145</v>
      </c>
      <c r="IQ343">
        <v>-1.681860573090938E-05</v>
      </c>
      <c r="IR343">
        <v>18</v>
      </c>
      <c r="IS343">
        <v>2242</v>
      </c>
      <c r="IT343">
        <v>1</v>
      </c>
      <c r="IU343">
        <v>24</v>
      </c>
      <c r="IV343">
        <v>2632.7</v>
      </c>
      <c r="IW343">
        <v>2632.8</v>
      </c>
      <c r="IX343">
        <v>1.47583</v>
      </c>
      <c r="IY343">
        <v>2.22412</v>
      </c>
      <c r="IZ343">
        <v>1.39648</v>
      </c>
      <c r="JA343">
        <v>2.33398</v>
      </c>
      <c r="JB343">
        <v>1.49536</v>
      </c>
      <c r="JC343">
        <v>2.35718</v>
      </c>
      <c r="JD343">
        <v>38.8704</v>
      </c>
      <c r="JE343">
        <v>23.9737</v>
      </c>
      <c r="JF343">
        <v>18</v>
      </c>
      <c r="JG343">
        <v>505.851</v>
      </c>
      <c r="JH343">
        <v>429.55</v>
      </c>
      <c r="JI343">
        <v>24.9996</v>
      </c>
      <c r="JJ343">
        <v>26.5649</v>
      </c>
      <c r="JK343">
        <v>29.9997</v>
      </c>
      <c r="JL343">
        <v>26.5737</v>
      </c>
      <c r="JM343">
        <v>26.5196</v>
      </c>
      <c r="JN343">
        <v>29.544</v>
      </c>
      <c r="JO343">
        <v>28.6194</v>
      </c>
      <c r="JP343">
        <v>16.5249</v>
      </c>
      <c r="JQ343">
        <v>25</v>
      </c>
      <c r="JR343">
        <v>654.2809999999999</v>
      </c>
      <c r="JS343">
        <v>14.1474</v>
      </c>
      <c r="JT343">
        <v>100.572</v>
      </c>
      <c r="JU343">
        <v>100.654</v>
      </c>
    </row>
    <row r="344" spans="1:281">
      <c r="A344">
        <v>328</v>
      </c>
      <c r="B344">
        <v>1659120530.6</v>
      </c>
      <c r="C344">
        <v>8172.5</v>
      </c>
      <c r="D344" t="s">
        <v>1082</v>
      </c>
      <c r="E344" t="s">
        <v>1083</v>
      </c>
      <c r="F344">
        <v>5</v>
      </c>
      <c r="G344" t="s">
        <v>1005</v>
      </c>
      <c r="H344" t="s">
        <v>416</v>
      </c>
      <c r="I344">
        <v>1659120523.1</v>
      </c>
      <c r="J344">
        <f>(K344)/1000</f>
        <v>0</v>
      </c>
      <c r="K344">
        <f>IF(CZ344, AN344, AH344)</f>
        <v>0</v>
      </c>
      <c r="L344">
        <f>IF(CZ344, AI344, AG344)</f>
        <v>0</v>
      </c>
      <c r="M344">
        <f>DB344 - IF(AU344&gt;1, L344*CV344*100.0/(AW344*DP344), 0)</f>
        <v>0</v>
      </c>
      <c r="N344">
        <f>((T344-J344/2)*M344-L344)/(T344+J344/2)</f>
        <v>0</v>
      </c>
      <c r="O344">
        <f>N344*(DI344+DJ344)/1000.0</f>
        <v>0</v>
      </c>
      <c r="P344">
        <f>(DB344 - IF(AU344&gt;1, L344*CV344*100.0/(AW344*DP344), 0))*(DI344+DJ344)/1000.0</f>
        <v>0</v>
      </c>
      <c r="Q344">
        <f>2.0/((1/S344-1/R344)+SIGN(S344)*SQRT((1/S344-1/R344)*(1/S344-1/R344) + 4*CW344/((CW344+1)*(CW344+1))*(2*1/S344*1/R344-1/R344*1/R344)))</f>
        <v>0</v>
      </c>
      <c r="R344">
        <f>IF(LEFT(CX344,1)&lt;&gt;"0",IF(LEFT(CX344,1)="1",3.0,CY344),$D$5+$E$5*(DP344*DI344/($K$5*1000))+$F$5*(DP344*DI344/($K$5*1000))*MAX(MIN(CV344,$J$5),$I$5)*MAX(MIN(CV344,$J$5),$I$5)+$G$5*MAX(MIN(CV344,$J$5),$I$5)*(DP344*DI344/($K$5*1000))+$H$5*(DP344*DI344/($K$5*1000))*(DP344*DI344/($K$5*1000)))</f>
        <v>0</v>
      </c>
      <c r="S344">
        <f>J344*(1000-(1000*0.61365*exp(17.502*W344/(240.97+W344))/(DI344+DJ344)+DD344)/2)/(1000*0.61365*exp(17.502*W344/(240.97+W344))/(DI344+DJ344)-DD344)</f>
        <v>0</v>
      </c>
      <c r="T344">
        <f>1/((CW344+1)/(Q344/1.6)+1/(R344/1.37)) + CW344/((CW344+1)/(Q344/1.6) + CW344/(R344/1.37))</f>
        <v>0</v>
      </c>
      <c r="U344">
        <f>(CR344*CU344)</f>
        <v>0</v>
      </c>
      <c r="V344">
        <f>(DK344+(U344+2*0.95*5.67E-8*(((DK344+$B$7)+273)^4-(DK344+273)^4)-44100*J344)/(1.84*29.3*R344+8*0.95*5.67E-8*(DK344+273)^3))</f>
        <v>0</v>
      </c>
      <c r="W344">
        <f>($C$7*DL344+$D$7*DM344+$E$7*V344)</f>
        <v>0</v>
      </c>
      <c r="X344">
        <f>0.61365*exp(17.502*W344/(240.97+W344))</f>
        <v>0</v>
      </c>
      <c r="Y344">
        <f>(Z344/AA344*100)</f>
        <v>0</v>
      </c>
      <c r="Z344">
        <f>DD344*(DI344+DJ344)/1000</f>
        <v>0</v>
      </c>
      <c r="AA344">
        <f>0.61365*exp(17.502*DK344/(240.97+DK344))</f>
        <v>0</v>
      </c>
      <c r="AB344">
        <f>(X344-DD344*(DI344+DJ344)/1000)</f>
        <v>0</v>
      </c>
      <c r="AC344">
        <f>(-J344*44100)</f>
        <v>0</v>
      </c>
      <c r="AD344">
        <f>2*29.3*R344*0.92*(DK344-W344)</f>
        <v>0</v>
      </c>
      <c r="AE344">
        <f>2*0.95*5.67E-8*(((DK344+$B$7)+273)^4-(W344+273)^4)</f>
        <v>0</v>
      </c>
      <c r="AF344">
        <f>U344+AE344+AC344+AD344</f>
        <v>0</v>
      </c>
      <c r="AG344">
        <f>DH344*AU344*(DC344-DB344*(1000-AU344*DE344)/(1000-AU344*DD344))/(100*CV344)</f>
        <v>0</v>
      </c>
      <c r="AH344">
        <f>1000*DH344*AU344*(DD344-DE344)/(100*CV344*(1000-AU344*DD344))</f>
        <v>0</v>
      </c>
      <c r="AI344">
        <f>(AJ344 - AK344 - DI344*1E3/(8.314*(DK344+273.15)) * AM344/DH344 * AL344) * DH344/(100*CV344) * (1000 - DE344)/1000</f>
        <v>0</v>
      </c>
      <c r="AJ344">
        <v>652.9317962602095</v>
      </c>
      <c r="AK344">
        <v>608.2523515151512</v>
      </c>
      <c r="AL344">
        <v>3.293868153696403</v>
      </c>
      <c r="AM344">
        <v>65.161743348926</v>
      </c>
      <c r="AN344">
        <f>(AP344 - AO344 + DI344*1E3/(8.314*(DK344+273.15)) * AR344/DH344 * AQ344) * DH344/(100*CV344) * 1000/(1000 - AP344)</f>
        <v>0</v>
      </c>
      <c r="AO344">
        <v>14.09748646898769</v>
      </c>
      <c r="AP344">
        <v>21.71141393939394</v>
      </c>
      <c r="AQ344">
        <v>4.080380478233087E-05</v>
      </c>
      <c r="AR344">
        <v>87.77243361575582</v>
      </c>
      <c r="AS344">
        <v>4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MAX(0,($B$13+$C$13*DP344)/(1+$D$13*DP344)*DI344/(DK344+273)*$E$13)</f>
        <v>0</v>
      </c>
      <c r="AX344" t="s">
        <v>417</v>
      </c>
      <c r="AY344" t="s">
        <v>417</v>
      </c>
      <c r="AZ344">
        <v>0</v>
      </c>
      <c r="BA344">
        <v>0</v>
      </c>
      <c r="BB344">
        <f>1-AZ344/BA344</f>
        <v>0</v>
      </c>
      <c r="BC344">
        <v>0</v>
      </c>
      <c r="BD344" t="s">
        <v>417</v>
      </c>
      <c r="BE344" t="s">
        <v>417</v>
      </c>
      <c r="BF344">
        <v>0</v>
      </c>
      <c r="BG344">
        <v>0</v>
      </c>
      <c r="BH344">
        <f>1-BF344/BG344</f>
        <v>0</v>
      </c>
      <c r="BI344">
        <v>0.5</v>
      </c>
      <c r="BJ344">
        <f>CS344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417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f>$B$11*DQ344+$C$11*DR344+$F$11*EC344*(1-EF344)</f>
        <v>0</v>
      </c>
      <c r="CS344">
        <f>CR344*CT344</f>
        <v>0</v>
      </c>
      <c r="CT344">
        <f>($B$11*$D$9+$C$11*$D$9+$F$11*((EP344+EH344)/MAX(EP344+EH344+EQ344, 0.1)*$I$9+EQ344/MAX(EP344+EH344+EQ344, 0.1)*$J$9))/($B$11+$C$11+$F$11)</f>
        <v>0</v>
      </c>
      <c r="CU344">
        <f>($B$11*$K$9+$C$11*$K$9+$F$11*((EP344+EH344)/MAX(EP344+EH344+EQ344, 0.1)*$P$9+EQ344/MAX(EP344+EH344+EQ344, 0.1)*$Q$9))/($B$11+$C$11+$F$11)</f>
        <v>0</v>
      </c>
      <c r="CV344">
        <v>6</v>
      </c>
      <c r="CW344">
        <v>0.5</v>
      </c>
      <c r="CX344" t="s">
        <v>418</v>
      </c>
      <c r="CY344">
        <v>2</v>
      </c>
      <c r="CZ344" t="b">
        <v>1</v>
      </c>
      <c r="DA344">
        <v>1659120523.1</v>
      </c>
      <c r="DB344">
        <v>572.4155925925926</v>
      </c>
      <c r="DC344">
        <v>627.6623333333334</v>
      </c>
      <c r="DD344">
        <v>21.71904444444444</v>
      </c>
      <c r="DE344">
        <v>14.10691481481482</v>
      </c>
      <c r="DF344">
        <v>575.2931111111111</v>
      </c>
      <c r="DG344">
        <v>21.81376666666667</v>
      </c>
      <c r="DH344">
        <v>500.064</v>
      </c>
      <c r="DI344">
        <v>90.65970740740742</v>
      </c>
      <c r="DJ344">
        <v>0.09999338888888891</v>
      </c>
      <c r="DK344">
        <v>26.96175185185186</v>
      </c>
      <c r="DL344">
        <v>26.41344074074075</v>
      </c>
      <c r="DM344">
        <v>999.9000000000001</v>
      </c>
      <c r="DN344">
        <v>0</v>
      </c>
      <c r="DO344">
        <v>0</v>
      </c>
      <c r="DP344">
        <v>10000.54666666667</v>
      </c>
      <c r="DQ344">
        <v>0</v>
      </c>
      <c r="DR344">
        <v>8.318720000000003</v>
      </c>
      <c r="DS344">
        <v>-55.24677777777778</v>
      </c>
      <c r="DT344">
        <v>585.123925925926</v>
      </c>
      <c r="DU344">
        <v>636.6432962962963</v>
      </c>
      <c r="DV344">
        <v>7.61211925925926</v>
      </c>
      <c r="DW344">
        <v>627.6623333333334</v>
      </c>
      <c r="DX344">
        <v>14.10691481481482</v>
      </c>
      <c r="DY344">
        <v>1.969041111111111</v>
      </c>
      <c r="DZ344">
        <v>1.278929259259259</v>
      </c>
      <c r="EA344">
        <v>17.19755925925926</v>
      </c>
      <c r="EB344">
        <v>10.5535</v>
      </c>
      <c r="EC344">
        <v>2000.013703703704</v>
      </c>
      <c r="ED344">
        <v>0.9799946666666668</v>
      </c>
      <c r="EE344">
        <v>0.02000513333333333</v>
      </c>
      <c r="EF344">
        <v>0</v>
      </c>
      <c r="EG344">
        <v>791.2184444444443</v>
      </c>
      <c r="EH344">
        <v>5.00097</v>
      </c>
      <c r="EI344">
        <v>15737.30740740741</v>
      </c>
      <c r="EJ344">
        <v>16707.66296296296</v>
      </c>
      <c r="EK344">
        <v>37.54592592592593</v>
      </c>
      <c r="EL344">
        <v>38</v>
      </c>
      <c r="EM344">
        <v>37.437</v>
      </c>
      <c r="EN344">
        <v>37.812</v>
      </c>
      <c r="EO344">
        <v>38.25</v>
      </c>
      <c r="EP344">
        <v>1955.101851851851</v>
      </c>
      <c r="EQ344">
        <v>39.91185185185185</v>
      </c>
      <c r="ER344">
        <v>0</v>
      </c>
      <c r="ES344">
        <v>1659120530.6</v>
      </c>
      <c r="ET344">
        <v>0</v>
      </c>
      <c r="EU344">
        <v>791.2944799999999</v>
      </c>
      <c r="EV344">
        <v>19.13376925129733</v>
      </c>
      <c r="EW344">
        <v>380.076923645736</v>
      </c>
      <c r="EX344">
        <v>15738.76</v>
      </c>
      <c r="EY344">
        <v>15</v>
      </c>
      <c r="EZ344">
        <v>0</v>
      </c>
      <c r="FA344" t="s">
        <v>419</v>
      </c>
      <c r="FB344">
        <v>1658962562</v>
      </c>
      <c r="FC344">
        <v>1658962559</v>
      </c>
      <c r="FD344">
        <v>0</v>
      </c>
      <c r="FE344">
        <v>0.025</v>
      </c>
      <c r="FF344">
        <v>-0.013</v>
      </c>
      <c r="FG344">
        <v>-1.97</v>
      </c>
      <c r="FH344">
        <v>-0.111</v>
      </c>
      <c r="FI344">
        <v>420</v>
      </c>
      <c r="FJ344">
        <v>18</v>
      </c>
      <c r="FK344">
        <v>0.6899999999999999</v>
      </c>
      <c r="FL344">
        <v>0.5</v>
      </c>
      <c r="FM344">
        <v>-54.89066749999999</v>
      </c>
      <c r="FN344">
        <v>-7.461855534709206</v>
      </c>
      <c r="FO344">
        <v>0.7233476305993884</v>
      </c>
      <c r="FP344">
        <v>0</v>
      </c>
      <c r="FQ344">
        <v>790.1676176470587</v>
      </c>
      <c r="FR344">
        <v>20.51283421031227</v>
      </c>
      <c r="FS344">
        <v>2.033801222496866</v>
      </c>
      <c r="FT344">
        <v>0</v>
      </c>
      <c r="FU344">
        <v>7.608851</v>
      </c>
      <c r="FV344">
        <v>0.07376127579735547</v>
      </c>
      <c r="FW344">
        <v>0.008046007643545962</v>
      </c>
      <c r="FX344">
        <v>1</v>
      </c>
      <c r="FY344">
        <v>1</v>
      </c>
      <c r="FZ344">
        <v>3</v>
      </c>
      <c r="GA344" t="s">
        <v>426</v>
      </c>
      <c r="GB344">
        <v>2.98325</v>
      </c>
      <c r="GC344">
        <v>2.71557</v>
      </c>
      <c r="GD344">
        <v>0.122723</v>
      </c>
      <c r="GE344">
        <v>0.128869</v>
      </c>
      <c r="GF344">
        <v>0.100468</v>
      </c>
      <c r="GG344">
        <v>0.0723948</v>
      </c>
      <c r="GH344">
        <v>27763.5</v>
      </c>
      <c r="GI344">
        <v>27703.2</v>
      </c>
      <c r="GJ344">
        <v>29413.1</v>
      </c>
      <c r="GK344">
        <v>29410.5</v>
      </c>
      <c r="GL344">
        <v>35042.8</v>
      </c>
      <c r="GM344">
        <v>36277.4</v>
      </c>
      <c r="GN344">
        <v>41422.4</v>
      </c>
      <c r="GO344">
        <v>41909.9</v>
      </c>
      <c r="GP344">
        <v>1.93603</v>
      </c>
      <c r="GQ344">
        <v>1.88437</v>
      </c>
      <c r="GR344">
        <v>0.07781390000000001</v>
      </c>
      <c r="GS344">
        <v>0</v>
      </c>
      <c r="GT344">
        <v>25.1336</v>
      </c>
      <c r="GU344">
        <v>999.9</v>
      </c>
      <c r="GV344">
        <v>37.1</v>
      </c>
      <c r="GW344">
        <v>32.9</v>
      </c>
      <c r="GX344">
        <v>20.5602</v>
      </c>
      <c r="GY344">
        <v>63.3014</v>
      </c>
      <c r="GZ344">
        <v>33.9623</v>
      </c>
      <c r="HA344">
        <v>1</v>
      </c>
      <c r="HB344">
        <v>-0.0630589</v>
      </c>
      <c r="HC344">
        <v>0.261923</v>
      </c>
      <c r="HD344">
        <v>20.3308</v>
      </c>
      <c r="HE344">
        <v>5.21669</v>
      </c>
      <c r="HF344">
        <v>12.0099</v>
      </c>
      <c r="HG344">
        <v>4.98895</v>
      </c>
      <c r="HH344">
        <v>3.2885</v>
      </c>
      <c r="HI344">
        <v>9999</v>
      </c>
      <c r="HJ344">
        <v>9999</v>
      </c>
      <c r="HK344">
        <v>9999</v>
      </c>
      <c r="HL344">
        <v>174.6</v>
      </c>
      <c r="HM344">
        <v>1.86783</v>
      </c>
      <c r="HN344">
        <v>1.86691</v>
      </c>
      <c r="HO344">
        <v>1.8663</v>
      </c>
      <c r="HP344">
        <v>1.8662</v>
      </c>
      <c r="HQ344">
        <v>1.86809</v>
      </c>
      <c r="HR344">
        <v>1.87056</v>
      </c>
      <c r="HS344">
        <v>1.86919</v>
      </c>
      <c r="HT344">
        <v>1.87058</v>
      </c>
      <c r="HU344">
        <v>0</v>
      </c>
      <c r="HV344">
        <v>0</v>
      </c>
      <c r="HW344">
        <v>0</v>
      </c>
      <c r="HX344">
        <v>0</v>
      </c>
      <c r="HY344" t="s">
        <v>421</v>
      </c>
      <c r="HZ344" t="s">
        <v>422</v>
      </c>
      <c r="IA344" t="s">
        <v>423</v>
      </c>
      <c r="IB344" t="s">
        <v>423</v>
      </c>
      <c r="IC344" t="s">
        <v>423</v>
      </c>
      <c r="ID344" t="s">
        <v>423</v>
      </c>
      <c r="IE344">
        <v>0</v>
      </c>
      <c r="IF344">
        <v>100</v>
      </c>
      <c r="IG344">
        <v>100</v>
      </c>
      <c r="IH344">
        <v>-2.926</v>
      </c>
      <c r="II344">
        <v>-0.0948</v>
      </c>
      <c r="IJ344">
        <v>-1.577111384215205</v>
      </c>
      <c r="IK344">
        <v>-0.002609718516926934</v>
      </c>
      <c r="IL344">
        <v>7.477057286243006E-07</v>
      </c>
      <c r="IM344">
        <v>-2.446628426827821E-10</v>
      </c>
      <c r="IN344">
        <v>-0.2036813970316619</v>
      </c>
      <c r="IO344">
        <v>-0.007460779758470672</v>
      </c>
      <c r="IP344">
        <v>0.0009378809001863145</v>
      </c>
      <c r="IQ344">
        <v>-1.681860573090938E-05</v>
      </c>
      <c r="IR344">
        <v>18</v>
      </c>
      <c r="IS344">
        <v>2242</v>
      </c>
      <c r="IT344">
        <v>1</v>
      </c>
      <c r="IU344">
        <v>24</v>
      </c>
      <c r="IV344">
        <v>2632.8</v>
      </c>
      <c r="IW344">
        <v>2632.9</v>
      </c>
      <c r="IX344">
        <v>1.50879</v>
      </c>
      <c r="IY344">
        <v>2.2229</v>
      </c>
      <c r="IZ344">
        <v>1.39648</v>
      </c>
      <c r="JA344">
        <v>2.33521</v>
      </c>
      <c r="JB344">
        <v>1.49536</v>
      </c>
      <c r="JC344">
        <v>2.43042</v>
      </c>
      <c r="JD344">
        <v>38.8704</v>
      </c>
      <c r="JE344">
        <v>23.9737</v>
      </c>
      <c r="JF344">
        <v>18</v>
      </c>
      <c r="JG344">
        <v>505.759</v>
      </c>
      <c r="JH344">
        <v>429.628</v>
      </c>
      <c r="JI344">
        <v>24.9996</v>
      </c>
      <c r="JJ344">
        <v>26.5615</v>
      </c>
      <c r="JK344">
        <v>29.9998</v>
      </c>
      <c r="JL344">
        <v>26.5705</v>
      </c>
      <c r="JM344">
        <v>26.5163</v>
      </c>
      <c r="JN344">
        <v>30.189</v>
      </c>
      <c r="JO344">
        <v>28.6194</v>
      </c>
      <c r="JP344">
        <v>16.1444</v>
      </c>
      <c r="JQ344">
        <v>25</v>
      </c>
      <c r="JR344">
        <v>674.343</v>
      </c>
      <c r="JS344">
        <v>14.1474</v>
      </c>
      <c r="JT344">
        <v>100.571</v>
      </c>
      <c r="JU344">
        <v>100.654</v>
      </c>
    </row>
    <row r="345" spans="1:281">
      <c r="A345">
        <v>329</v>
      </c>
      <c r="B345">
        <v>1659120535.6</v>
      </c>
      <c r="C345">
        <v>8177.5</v>
      </c>
      <c r="D345" t="s">
        <v>1084</v>
      </c>
      <c r="E345" t="s">
        <v>1085</v>
      </c>
      <c r="F345">
        <v>5</v>
      </c>
      <c r="G345" t="s">
        <v>1005</v>
      </c>
      <c r="H345" t="s">
        <v>416</v>
      </c>
      <c r="I345">
        <v>1659120527.814285</v>
      </c>
      <c r="J345">
        <f>(K345)/1000</f>
        <v>0</v>
      </c>
      <c r="K345">
        <f>IF(CZ345, AN345, AH345)</f>
        <v>0</v>
      </c>
      <c r="L345">
        <f>IF(CZ345, AI345, AG345)</f>
        <v>0</v>
      </c>
      <c r="M345">
        <f>DB345 - IF(AU345&gt;1, L345*CV345*100.0/(AW345*DP345), 0)</f>
        <v>0</v>
      </c>
      <c r="N345">
        <f>((T345-J345/2)*M345-L345)/(T345+J345/2)</f>
        <v>0</v>
      </c>
      <c r="O345">
        <f>N345*(DI345+DJ345)/1000.0</f>
        <v>0</v>
      </c>
      <c r="P345">
        <f>(DB345 - IF(AU345&gt;1, L345*CV345*100.0/(AW345*DP345), 0))*(DI345+DJ345)/1000.0</f>
        <v>0</v>
      </c>
      <c r="Q345">
        <f>2.0/((1/S345-1/R345)+SIGN(S345)*SQRT((1/S345-1/R345)*(1/S345-1/R345) + 4*CW345/((CW345+1)*(CW345+1))*(2*1/S345*1/R345-1/R345*1/R345)))</f>
        <v>0</v>
      </c>
      <c r="R345">
        <f>IF(LEFT(CX345,1)&lt;&gt;"0",IF(LEFT(CX345,1)="1",3.0,CY345),$D$5+$E$5*(DP345*DI345/($K$5*1000))+$F$5*(DP345*DI345/($K$5*1000))*MAX(MIN(CV345,$J$5),$I$5)*MAX(MIN(CV345,$J$5),$I$5)+$G$5*MAX(MIN(CV345,$J$5),$I$5)*(DP345*DI345/($K$5*1000))+$H$5*(DP345*DI345/($K$5*1000))*(DP345*DI345/($K$5*1000)))</f>
        <v>0</v>
      </c>
      <c r="S345">
        <f>J345*(1000-(1000*0.61365*exp(17.502*W345/(240.97+W345))/(DI345+DJ345)+DD345)/2)/(1000*0.61365*exp(17.502*W345/(240.97+W345))/(DI345+DJ345)-DD345)</f>
        <v>0</v>
      </c>
      <c r="T345">
        <f>1/((CW345+1)/(Q345/1.6)+1/(R345/1.37)) + CW345/((CW345+1)/(Q345/1.6) + CW345/(R345/1.37))</f>
        <v>0</v>
      </c>
      <c r="U345">
        <f>(CR345*CU345)</f>
        <v>0</v>
      </c>
      <c r="V345">
        <f>(DK345+(U345+2*0.95*5.67E-8*(((DK345+$B$7)+273)^4-(DK345+273)^4)-44100*J345)/(1.84*29.3*R345+8*0.95*5.67E-8*(DK345+273)^3))</f>
        <v>0</v>
      </c>
      <c r="W345">
        <f>($C$7*DL345+$D$7*DM345+$E$7*V345)</f>
        <v>0</v>
      </c>
      <c r="X345">
        <f>0.61365*exp(17.502*W345/(240.97+W345))</f>
        <v>0</v>
      </c>
      <c r="Y345">
        <f>(Z345/AA345*100)</f>
        <v>0</v>
      </c>
      <c r="Z345">
        <f>DD345*(DI345+DJ345)/1000</f>
        <v>0</v>
      </c>
      <c r="AA345">
        <f>0.61365*exp(17.502*DK345/(240.97+DK345))</f>
        <v>0</v>
      </c>
      <c r="AB345">
        <f>(X345-DD345*(DI345+DJ345)/1000)</f>
        <v>0</v>
      </c>
      <c r="AC345">
        <f>(-J345*44100)</f>
        <v>0</v>
      </c>
      <c r="AD345">
        <f>2*29.3*R345*0.92*(DK345-W345)</f>
        <v>0</v>
      </c>
      <c r="AE345">
        <f>2*0.95*5.67E-8*(((DK345+$B$7)+273)^4-(W345+273)^4)</f>
        <v>0</v>
      </c>
      <c r="AF345">
        <f>U345+AE345+AC345+AD345</f>
        <v>0</v>
      </c>
      <c r="AG345">
        <f>DH345*AU345*(DC345-DB345*(1000-AU345*DE345)/(1000-AU345*DD345))/(100*CV345)</f>
        <v>0</v>
      </c>
      <c r="AH345">
        <f>1000*DH345*AU345*(DD345-DE345)/(100*CV345*(1000-AU345*DD345))</f>
        <v>0</v>
      </c>
      <c r="AI345">
        <f>(AJ345 - AK345 - DI345*1E3/(8.314*(DK345+273.15)) * AM345/DH345 * AL345) * DH345/(100*CV345) * (1000 - DE345)/1000</f>
        <v>0</v>
      </c>
      <c r="AJ345">
        <v>670.0788208467366</v>
      </c>
      <c r="AK345">
        <v>625.0015999999999</v>
      </c>
      <c r="AL345">
        <v>3.330215365677712</v>
      </c>
      <c r="AM345">
        <v>65.161743348926</v>
      </c>
      <c r="AN345">
        <f>(AP345 - AO345 + DI345*1E3/(8.314*(DK345+273.15)) * AR345/DH345 * AQ345) * DH345/(100*CV345) * 1000/(1000 - AP345)</f>
        <v>0</v>
      </c>
      <c r="AO345">
        <v>14.09394590165857</v>
      </c>
      <c r="AP345">
        <v>21.71139575757575</v>
      </c>
      <c r="AQ345">
        <v>2.107911786973369E-05</v>
      </c>
      <c r="AR345">
        <v>87.77243361575582</v>
      </c>
      <c r="AS345">
        <v>4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MAX(0,($B$13+$C$13*DP345)/(1+$D$13*DP345)*DI345/(DK345+273)*$E$13)</f>
        <v>0</v>
      </c>
      <c r="AX345" t="s">
        <v>417</v>
      </c>
      <c r="AY345" t="s">
        <v>417</v>
      </c>
      <c r="AZ345">
        <v>0</v>
      </c>
      <c r="BA345">
        <v>0</v>
      </c>
      <c r="BB345">
        <f>1-AZ345/BA345</f>
        <v>0</v>
      </c>
      <c r="BC345">
        <v>0</v>
      </c>
      <c r="BD345" t="s">
        <v>417</v>
      </c>
      <c r="BE345" t="s">
        <v>417</v>
      </c>
      <c r="BF345">
        <v>0</v>
      </c>
      <c r="BG345">
        <v>0</v>
      </c>
      <c r="BH345">
        <f>1-BF345/BG345</f>
        <v>0</v>
      </c>
      <c r="BI345">
        <v>0.5</v>
      </c>
      <c r="BJ345">
        <f>CS345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417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f>$B$11*DQ345+$C$11*DR345+$F$11*EC345*(1-EF345)</f>
        <v>0</v>
      </c>
      <c r="CS345">
        <f>CR345*CT345</f>
        <v>0</v>
      </c>
      <c r="CT345">
        <f>($B$11*$D$9+$C$11*$D$9+$F$11*((EP345+EH345)/MAX(EP345+EH345+EQ345, 0.1)*$I$9+EQ345/MAX(EP345+EH345+EQ345, 0.1)*$J$9))/($B$11+$C$11+$F$11)</f>
        <v>0</v>
      </c>
      <c r="CU345">
        <f>($B$11*$K$9+$C$11*$K$9+$F$11*((EP345+EH345)/MAX(EP345+EH345+EQ345, 0.1)*$P$9+EQ345/MAX(EP345+EH345+EQ345, 0.1)*$Q$9))/($B$11+$C$11+$F$11)</f>
        <v>0</v>
      </c>
      <c r="CV345">
        <v>6</v>
      </c>
      <c r="CW345">
        <v>0.5</v>
      </c>
      <c r="CX345" t="s">
        <v>418</v>
      </c>
      <c r="CY345">
        <v>2</v>
      </c>
      <c r="CZ345" t="b">
        <v>1</v>
      </c>
      <c r="DA345">
        <v>1659120527.814285</v>
      </c>
      <c r="DB345">
        <v>587.7200357142857</v>
      </c>
      <c r="DC345">
        <v>643.5000357142857</v>
      </c>
      <c r="DD345">
        <v>21.71442142857143</v>
      </c>
      <c r="DE345">
        <v>14.09741428571428</v>
      </c>
      <c r="DF345">
        <v>590.6279999999999</v>
      </c>
      <c r="DG345">
        <v>21.80917857142857</v>
      </c>
      <c r="DH345">
        <v>500.0740714285716</v>
      </c>
      <c r="DI345">
        <v>90.65838571428571</v>
      </c>
      <c r="DJ345">
        <v>0.100044325</v>
      </c>
      <c r="DK345">
        <v>26.95993214285714</v>
      </c>
      <c r="DL345">
        <v>26.41006071428572</v>
      </c>
      <c r="DM345">
        <v>999.9000000000002</v>
      </c>
      <c r="DN345">
        <v>0</v>
      </c>
      <c r="DO345">
        <v>0</v>
      </c>
      <c r="DP345">
        <v>9997.475</v>
      </c>
      <c r="DQ345">
        <v>0</v>
      </c>
      <c r="DR345">
        <v>8.318720000000003</v>
      </c>
      <c r="DS345">
        <v>-55.77999642857143</v>
      </c>
      <c r="DT345">
        <v>600.7652499999998</v>
      </c>
      <c r="DU345">
        <v>652.7013571428571</v>
      </c>
      <c r="DV345">
        <v>7.617002857142857</v>
      </c>
      <c r="DW345">
        <v>643.5000357142857</v>
      </c>
      <c r="DX345">
        <v>14.09741428571428</v>
      </c>
      <c r="DY345">
        <v>1.968593214285714</v>
      </c>
      <c r="DZ345">
        <v>1.278048928571428</v>
      </c>
      <c r="EA345">
        <v>17.193975</v>
      </c>
      <c r="EB345">
        <v>10.54316785714286</v>
      </c>
      <c r="EC345">
        <v>2000.028928571429</v>
      </c>
      <c r="ED345">
        <v>0.9799946071428572</v>
      </c>
      <c r="EE345">
        <v>0.02000519285714286</v>
      </c>
      <c r="EF345">
        <v>0</v>
      </c>
      <c r="EG345">
        <v>792.6222857142857</v>
      </c>
      <c r="EH345">
        <v>5.00097</v>
      </c>
      <c r="EI345">
        <v>15765.50357142857</v>
      </c>
      <c r="EJ345">
        <v>16707.78928571428</v>
      </c>
      <c r="EK345">
        <v>37.53321428571428</v>
      </c>
      <c r="EL345">
        <v>38</v>
      </c>
      <c r="EM345">
        <v>37.43478571428572</v>
      </c>
      <c r="EN345">
        <v>37.812</v>
      </c>
      <c r="EO345">
        <v>38.25</v>
      </c>
      <c r="EP345">
        <v>1955.116785714286</v>
      </c>
      <c r="EQ345">
        <v>39.91214285714285</v>
      </c>
      <c r="ER345">
        <v>0</v>
      </c>
      <c r="ES345">
        <v>1659120535.4</v>
      </c>
      <c r="ET345">
        <v>0</v>
      </c>
      <c r="EU345">
        <v>792.7371199999999</v>
      </c>
      <c r="EV345">
        <v>16.57723072919763</v>
      </c>
      <c r="EW345">
        <v>334.3384610215082</v>
      </c>
      <c r="EX345">
        <v>15767.316</v>
      </c>
      <c r="EY345">
        <v>15</v>
      </c>
      <c r="EZ345">
        <v>0</v>
      </c>
      <c r="FA345" t="s">
        <v>419</v>
      </c>
      <c r="FB345">
        <v>1658962562</v>
      </c>
      <c r="FC345">
        <v>1658962559</v>
      </c>
      <c r="FD345">
        <v>0</v>
      </c>
      <c r="FE345">
        <v>0.025</v>
      </c>
      <c r="FF345">
        <v>-0.013</v>
      </c>
      <c r="FG345">
        <v>-1.97</v>
      </c>
      <c r="FH345">
        <v>-0.111</v>
      </c>
      <c r="FI345">
        <v>420</v>
      </c>
      <c r="FJ345">
        <v>18</v>
      </c>
      <c r="FK345">
        <v>0.6899999999999999</v>
      </c>
      <c r="FL345">
        <v>0.5</v>
      </c>
      <c r="FM345">
        <v>-55.38214000000001</v>
      </c>
      <c r="FN345">
        <v>-6.84375534709186</v>
      </c>
      <c r="FO345">
        <v>0.6632482988293296</v>
      </c>
      <c r="FP345">
        <v>0</v>
      </c>
      <c r="FQ345">
        <v>791.5012941176471</v>
      </c>
      <c r="FR345">
        <v>18.88528647760161</v>
      </c>
      <c r="FS345">
        <v>1.875460626233895</v>
      </c>
      <c r="FT345">
        <v>0</v>
      </c>
      <c r="FU345">
        <v>7.612058999999999</v>
      </c>
      <c r="FV345">
        <v>0.06029831144463866</v>
      </c>
      <c r="FW345">
        <v>0.007232529571318782</v>
      </c>
      <c r="FX345">
        <v>1</v>
      </c>
      <c r="FY345">
        <v>1</v>
      </c>
      <c r="FZ345">
        <v>3</v>
      </c>
      <c r="GA345" t="s">
        <v>426</v>
      </c>
      <c r="GB345">
        <v>2.98308</v>
      </c>
      <c r="GC345">
        <v>2.71565</v>
      </c>
      <c r="GD345">
        <v>0.125069</v>
      </c>
      <c r="GE345">
        <v>0.131135</v>
      </c>
      <c r="GF345">
        <v>0.100469</v>
      </c>
      <c r="GG345">
        <v>0.0723517</v>
      </c>
      <c r="GH345">
        <v>27689.1</v>
      </c>
      <c r="GI345">
        <v>27631.4</v>
      </c>
      <c r="GJ345">
        <v>29412.9</v>
      </c>
      <c r="GK345">
        <v>29410.8</v>
      </c>
      <c r="GL345">
        <v>35042.2</v>
      </c>
      <c r="GM345">
        <v>36279.6</v>
      </c>
      <c r="GN345">
        <v>41421.7</v>
      </c>
      <c r="GO345">
        <v>41910.3</v>
      </c>
      <c r="GP345">
        <v>1.93617</v>
      </c>
      <c r="GQ345">
        <v>1.88415</v>
      </c>
      <c r="GR345">
        <v>0.0777766</v>
      </c>
      <c r="GS345">
        <v>0</v>
      </c>
      <c r="GT345">
        <v>25.1312</v>
      </c>
      <c r="GU345">
        <v>999.9</v>
      </c>
      <c r="GV345">
        <v>37.1</v>
      </c>
      <c r="GW345">
        <v>32.9</v>
      </c>
      <c r="GX345">
        <v>20.5581</v>
      </c>
      <c r="GY345">
        <v>63.6114</v>
      </c>
      <c r="GZ345">
        <v>34.391</v>
      </c>
      <c r="HA345">
        <v>1</v>
      </c>
      <c r="HB345">
        <v>-0.0634705</v>
      </c>
      <c r="HC345">
        <v>0.261234</v>
      </c>
      <c r="HD345">
        <v>20.3308</v>
      </c>
      <c r="HE345">
        <v>5.21654</v>
      </c>
      <c r="HF345">
        <v>12.0099</v>
      </c>
      <c r="HG345">
        <v>4.98915</v>
      </c>
      <c r="HH345">
        <v>3.28845</v>
      </c>
      <c r="HI345">
        <v>9999</v>
      </c>
      <c r="HJ345">
        <v>9999</v>
      </c>
      <c r="HK345">
        <v>9999</v>
      </c>
      <c r="HL345">
        <v>174.6</v>
      </c>
      <c r="HM345">
        <v>1.86784</v>
      </c>
      <c r="HN345">
        <v>1.86691</v>
      </c>
      <c r="HO345">
        <v>1.8663</v>
      </c>
      <c r="HP345">
        <v>1.86621</v>
      </c>
      <c r="HQ345">
        <v>1.8681</v>
      </c>
      <c r="HR345">
        <v>1.87055</v>
      </c>
      <c r="HS345">
        <v>1.86919</v>
      </c>
      <c r="HT345">
        <v>1.87058</v>
      </c>
      <c r="HU345">
        <v>0</v>
      </c>
      <c r="HV345">
        <v>0</v>
      </c>
      <c r="HW345">
        <v>0</v>
      </c>
      <c r="HX345">
        <v>0</v>
      </c>
      <c r="HY345" t="s">
        <v>421</v>
      </c>
      <c r="HZ345" t="s">
        <v>422</v>
      </c>
      <c r="IA345" t="s">
        <v>423</v>
      </c>
      <c r="IB345" t="s">
        <v>423</v>
      </c>
      <c r="IC345" t="s">
        <v>423</v>
      </c>
      <c r="ID345" t="s">
        <v>423</v>
      </c>
      <c r="IE345">
        <v>0</v>
      </c>
      <c r="IF345">
        <v>100</v>
      </c>
      <c r="IG345">
        <v>100</v>
      </c>
      <c r="IH345">
        <v>-2.958</v>
      </c>
      <c r="II345">
        <v>-0.0948</v>
      </c>
      <c r="IJ345">
        <v>-1.577111384215205</v>
      </c>
      <c r="IK345">
        <v>-0.002609718516926934</v>
      </c>
      <c r="IL345">
        <v>7.477057286243006E-07</v>
      </c>
      <c r="IM345">
        <v>-2.446628426827821E-10</v>
      </c>
      <c r="IN345">
        <v>-0.2036813970316619</v>
      </c>
      <c r="IO345">
        <v>-0.007460779758470672</v>
      </c>
      <c r="IP345">
        <v>0.0009378809001863145</v>
      </c>
      <c r="IQ345">
        <v>-1.681860573090938E-05</v>
      </c>
      <c r="IR345">
        <v>18</v>
      </c>
      <c r="IS345">
        <v>2242</v>
      </c>
      <c r="IT345">
        <v>1</v>
      </c>
      <c r="IU345">
        <v>24</v>
      </c>
      <c r="IV345">
        <v>2632.9</v>
      </c>
      <c r="IW345">
        <v>2632.9</v>
      </c>
      <c r="IX345">
        <v>1.53442</v>
      </c>
      <c r="IY345">
        <v>2.229</v>
      </c>
      <c r="IZ345">
        <v>1.39648</v>
      </c>
      <c r="JA345">
        <v>2.33398</v>
      </c>
      <c r="JB345">
        <v>1.49536</v>
      </c>
      <c r="JC345">
        <v>2.37671</v>
      </c>
      <c r="JD345">
        <v>38.8704</v>
      </c>
      <c r="JE345">
        <v>23.9737</v>
      </c>
      <c r="JF345">
        <v>18</v>
      </c>
      <c r="JG345">
        <v>505.829</v>
      </c>
      <c r="JH345">
        <v>429.47</v>
      </c>
      <c r="JI345">
        <v>24.9997</v>
      </c>
      <c r="JJ345">
        <v>26.5576</v>
      </c>
      <c r="JK345">
        <v>29.9998</v>
      </c>
      <c r="JL345">
        <v>26.5675</v>
      </c>
      <c r="JM345">
        <v>26.513</v>
      </c>
      <c r="JN345">
        <v>30.7508</v>
      </c>
      <c r="JO345">
        <v>28.6194</v>
      </c>
      <c r="JP345">
        <v>16.1444</v>
      </c>
      <c r="JQ345">
        <v>25</v>
      </c>
      <c r="JR345">
        <v>687.704</v>
      </c>
      <c r="JS345">
        <v>14.1474</v>
      </c>
      <c r="JT345">
        <v>100.57</v>
      </c>
      <c r="JU345">
        <v>100.655</v>
      </c>
    </row>
    <row r="346" spans="1:281">
      <c r="A346">
        <v>330</v>
      </c>
      <c r="B346">
        <v>1659120540.6</v>
      </c>
      <c r="C346">
        <v>8182.5</v>
      </c>
      <c r="D346" t="s">
        <v>1086</v>
      </c>
      <c r="E346" t="s">
        <v>1087</v>
      </c>
      <c r="F346">
        <v>5</v>
      </c>
      <c r="G346" t="s">
        <v>1005</v>
      </c>
      <c r="H346" t="s">
        <v>416</v>
      </c>
      <c r="I346">
        <v>1659120533.1</v>
      </c>
      <c r="J346">
        <f>(K346)/1000</f>
        <v>0</v>
      </c>
      <c r="K346">
        <f>IF(CZ346, AN346, AH346)</f>
        <v>0</v>
      </c>
      <c r="L346">
        <f>IF(CZ346, AI346, AG346)</f>
        <v>0</v>
      </c>
      <c r="M346">
        <f>DB346 - IF(AU346&gt;1, L346*CV346*100.0/(AW346*DP346), 0)</f>
        <v>0</v>
      </c>
      <c r="N346">
        <f>((T346-J346/2)*M346-L346)/(T346+J346/2)</f>
        <v>0</v>
      </c>
      <c r="O346">
        <f>N346*(DI346+DJ346)/1000.0</f>
        <v>0</v>
      </c>
      <c r="P346">
        <f>(DB346 - IF(AU346&gt;1, L346*CV346*100.0/(AW346*DP346), 0))*(DI346+DJ346)/1000.0</f>
        <v>0</v>
      </c>
      <c r="Q346">
        <f>2.0/((1/S346-1/R346)+SIGN(S346)*SQRT((1/S346-1/R346)*(1/S346-1/R346) + 4*CW346/((CW346+1)*(CW346+1))*(2*1/S346*1/R346-1/R346*1/R346)))</f>
        <v>0</v>
      </c>
      <c r="R346">
        <f>IF(LEFT(CX346,1)&lt;&gt;"0",IF(LEFT(CX346,1)="1",3.0,CY346),$D$5+$E$5*(DP346*DI346/($K$5*1000))+$F$5*(DP346*DI346/($K$5*1000))*MAX(MIN(CV346,$J$5),$I$5)*MAX(MIN(CV346,$J$5),$I$5)+$G$5*MAX(MIN(CV346,$J$5),$I$5)*(DP346*DI346/($K$5*1000))+$H$5*(DP346*DI346/($K$5*1000))*(DP346*DI346/($K$5*1000)))</f>
        <v>0</v>
      </c>
      <c r="S346">
        <f>J346*(1000-(1000*0.61365*exp(17.502*W346/(240.97+W346))/(DI346+DJ346)+DD346)/2)/(1000*0.61365*exp(17.502*W346/(240.97+W346))/(DI346+DJ346)-DD346)</f>
        <v>0</v>
      </c>
      <c r="T346">
        <f>1/((CW346+1)/(Q346/1.6)+1/(R346/1.37)) + CW346/((CW346+1)/(Q346/1.6) + CW346/(R346/1.37))</f>
        <v>0</v>
      </c>
      <c r="U346">
        <f>(CR346*CU346)</f>
        <v>0</v>
      </c>
      <c r="V346">
        <f>(DK346+(U346+2*0.95*5.67E-8*(((DK346+$B$7)+273)^4-(DK346+273)^4)-44100*J346)/(1.84*29.3*R346+8*0.95*5.67E-8*(DK346+273)^3))</f>
        <v>0</v>
      </c>
      <c r="W346">
        <f>($C$7*DL346+$D$7*DM346+$E$7*V346)</f>
        <v>0</v>
      </c>
      <c r="X346">
        <f>0.61365*exp(17.502*W346/(240.97+W346))</f>
        <v>0</v>
      </c>
      <c r="Y346">
        <f>(Z346/AA346*100)</f>
        <v>0</v>
      </c>
      <c r="Z346">
        <f>DD346*(DI346+DJ346)/1000</f>
        <v>0</v>
      </c>
      <c r="AA346">
        <f>0.61365*exp(17.502*DK346/(240.97+DK346))</f>
        <v>0</v>
      </c>
      <c r="AB346">
        <f>(X346-DD346*(DI346+DJ346)/1000)</f>
        <v>0</v>
      </c>
      <c r="AC346">
        <f>(-J346*44100)</f>
        <v>0</v>
      </c>
      <c r="AD346">
        <f>2*29.3*R346*0.92*(DK346-W346)</f>
        <v>0</v>
      </c>
      <c r="AE346">
        <f>2*0.95*5.67E-8*(((DK346+$B$7)+273)^4-(W346+273)^4)</f>
        <v>0</v>
      </c>
      <c r="AF346">
        <f>U346+AE346+AC346+AD346</f>
        <v>0</v>
      </c>
      <c r="AG346">
        <f>DH346*AU346*(DC346-DB346*(1000-AU346*DE346)/(1000-AU346*DD346))/(100*CV346)</f>
        <v>0</v>
      </c>
      <c r="AH346">
        <f>1000*DH346*AU346*(DD346-DE346)/(100*CV346*(1000-AU346*DD346))</f>
        <v>0</v>
      </c>
      <c r="AI346">
        <f>(AJ346 - AK346 - DI346*1E3/(8.314*(DK346+273.15)) * AM346/DH346 * AL346) * DH346/(100*CV346) * (1000 - DE346)/1000</f>
        <v>0</v>
      </c>
      <c r="AJ346">
        <v>687.0032946864087</v>
      </c>
      <c r="AK346">
        <v>641.567</v>
      </c>
      <c r="AL346">
        <v>3.310304101224752</v>
      </c>
      <c r="AM346">
        <v>65.161743348926</v>
      </c>
      <c r="AN346">
        <f>(AP346 - AO346 + DI346*1E3/(8.314*(DK346+273.15)) * AR346/DH346 * AQ346) * DH346/(100*CV346) * 1000/(1000 - AP346)</f>
        <v>0</v>
      </c>
      <c r="AO346">
        <v>14.07732712133823</v>
      </c>
      <c r="AP346">
        <v>21.70461636363636</v>
      </c>
      <c r="AQ346">
        <v>-6.837156129991929E-05</v>
      </c>
      <c r="AR346">
        <v>87.77243361575582</v>
      </c>
      <c r="AS346">
        <v>4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MAX(0,($B$13+$C$13*DP346)/(1+$D$13*DP346)*DI346/(DK346+273)*$E$13)</f>
        <v>0</v>
      </c>
      <c r="AX346" t="s">
        <v>417</v>
      </c>
      <c r="AY346" t="s">
        <v>417</v>
      </c>
      <c r="AZ346">
        <v>0</v>
      </c>
      <c r="BA346">
        <v>0</v>
      </c>
      <c r="BB346">
        <f>1-AZ346/BA346</f>
        <v>0</v>
      </c>
      <c r="BC346">
        <v>0</v>
      </c>
      <c r="BD346" t="s">
        <v>417</v>
      </c>
      <c r="BE346" t="s">
        <v>417</v>
      </c>
      <c r="BF346">
        <v>0</v>
      </c>
      <c r="BG346">
        <v>0</v>
      </c>
      <c r="BH346">
        <f>1-BF346/BG346</f>
        <v>0</v>
      </c>
      <c r="BI346">
        <v>0.5</v>
      </c>
      <c r="BJ346">
        <f>CS346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417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f>$B$11*DQ346+$C$11*DR346+$F$11*EC346*(1-EF346)</f>
        <v>0</v>
      </c>
      <c r="CS346">
        <f>CR346*CT346</f>
        <v>0</v>
      </c>
      <c r="CT346">
        <f>($B$11*$D$9+$C$11*$D$9+$F$11*((EP346+EH346)/MAX(EP346+EH346+EQ346, 0.1)*$I$9+EQ346/MAX(EP346+EH346+EQ346, 0.1)*$J$9))/($B$11+$C$11+$F$11)</f>
        <v>0</v>
      </c>
      <c r="CU346">
        <f>($B$11*$K$9+$C$11*$K$9+$F$11*((EP346+EH346)/MAX(EP346+EH346+EQ346, 0.1)*$P$9+EQ346/MAX(EP346+EH346+EQ346, 0.1)*$Q$9))/($B$11+$C$11+$F$11)</f>
        <v>0</v>
      </c>
      <c r="CV346">
        <v>6</v>
      </c>
      <c r="CW346">
        <v>0.5</v>
      </c>
      <c r="CX346" t="s">
        <v>418</v>
      </c>
      <c r="CY346">
        <v>2</v>
      </c>
      <c r="CZ346" t="b">
        <v>1</v>
      </c>
      <c r="DA346">
        <v>1659120533.1</v>
      </c>
      <c r="DB346">
        <v>604.8962962962962</v>
      </c>
      <c r="DC346">
        <v>661.213962962963</v>
      </c>
      <c r="DD346">
        <v>21.71023333333333</v>
      </c>
      <c r="DE346">
        <v>14.08836296296296</v>
      </c>
      <c r="DF346">
        <v>607.8383333333333</v>
      </c>
      <c r="DG346">
        <v>21.80503333333333</v>
      </c>
      <c r="DH346">
        <v>500.0672222222223</v>
      </c>
      <c r="DI346">
        <v>90.65780000000001</v>
      </c>
      <c r="DJ346">
        <v>0.1000003259259259</v>
      </c>
      <c r="DK346">
        <v>26.95834814814815</v>
      </c>
      <c r="DL346">
        <v>26.40922962962963</v>
      </c>
      <c r="DM346">
        <v>999.9000000000001</v>
      </c>
      <c r="DN346">
        <v>0</v>
      </c>
      <c r="DO346">
        <v>0</v>
      </c>
      <c r="DP346">
        <v>9999.745185185186</v>
      </c>
      <c r="DQ346">
        <v>0</v>
      </c>
      <c r="DR346">
        <v>8.318720000000003</v>
      </c>
      <c r="DS346">
        <v>-56.31761481481482</v>
      </c>
      <c r="DT346">
        <v>618.3202592592592</v>
      </c>
      <c r="DU346">
        <v>670.6623703703705</v>
      </c>
      <c r="DV346">
        <v>7.621870370370369</v>
      </c>
      <c r="DW346">
        <v>661.213962962963</v>
      </c>
      <c r="DX346">
        <v>14.08836296296296</v>
      </c>
      <c r="DY346">
        <v>1.968201111111111</v>
      </c>
      <c r="DZ346">
        <v>1.27722037037037</v>
      </c>
      <c r="EA346">
        <v>17.19082592592592</v>
      </c>
      <c r="EB346">
        <v>10.53342592592593</v>
      </c>
      <c r="EC346">
        <v>2000.004444444445</v>
      </c>
      <c r="ED346">
        <v>0.9799944444444445</v>
      </c>
      <c r="EE346">
        <v>0.02000535555555556</v>
      </c>
      <c r="EF346">
        <v>0</v>
      </c>
      <c r="EG346">
        <v>794.0261111111113</v>
      </c>
      <c r="EH346">
        <v>5.00097</v>
      </c>
      <c r="EI346">
        <v>15792.9962962963</v>
      </c>
      <c r="EJ346">
        <v>16707.57407407407</v>
      </c>
      <c r="EK346">
        <v>37.51837037037038</v>
      </c>
      <c r="EL346">
        <v>38</v>
      </c>
      <c r="EM346">
        <v>37.43011111111111</v>
      </c>
      <c r="EN346">
        <v>37.812</v>
      </c>
      <c r="EO346">
        <v>38.25</v>
      </c>
      <c r="EP346">
        <v>1955.092962962963</v>
      </c>
      <c r="EQ346">
        <v>39.91148148148148</v>
      </c>
      <c r="ER346">
        <v>0</v>
      </c>
      <c r="ES346">
        <v>1659120540.8</v>
      </c>
      <c r="ET346">
        <v>0</v>
      </c>
      <c r="EU346">
        <v>794.0673846153846</v>
      </c>
      <c r="EV346">
        <v>14.9018119610142</v>
      </c>
      <c r="EW346">
        <v>288.0000002319417</v>
      </c>
      <c r="EX346">
        <v>15793.49230769231</v>
      </c>
      <c r="EY346">
        <v>15</v>
      </c>
      <c r="EZ346">
        <v>0</v>
      </c>
      <c r="FA346" t="s">
        <v>419</v>
      </c>
      <c r="FB346">
        <v>1658962562</v>
      </c>
      <c r="FC346">
        <v>1658962559</v>
      </c>
      <c r="FD346">
        <v>0</v>
      </c>
      <c r="FE346">
        <v>0.025</v>
      </c>
      <c r="FF346">
        <v>-0.013</v>
      </c>
      <c r="FG346">
        <v>-1.97</v>
      </c>
      <c r="FH346">
        <v>-0.111</v>
      </c>
      <c r="FI346">
        <v>420</v>
      </c>
      <c r="FJ346">
        <v>18</v>
      </c>
      <c r="FK346">
        <v>0.6899999999999999</v>
      </c>
      <c r="FL346">
        <v>0.5</v>
      </c>
      <c r="FM346">
        <v>-55.95592439024389</v>
      </c>
      <c r="FN346">
        <v>-6.200803484320675</v>
      </c>
      <c r="FO346">
        <v>0.6160944007411755</v>
      </c>
      <c r="FP346">
        <v>0</v>
      </c>
      <c r="FQ346">
        <v>793.0837647058825</v>
      </c>
      <c r="FR346">
        <v>16.32253628863589</v>
      </c>
      <c r="FS346">
        <v>1.625195735882542</v>
      </c>
      <c r="FT346">
        <v>0</v>
      </c>
      <c r="FU346">
        <v>7.619471219512194</v>
      </c>
      <c r="FV346">
        <v>0.05165581881532962</v>
      </c>
      <c r="FW346">
        <v>0.006206871956823336</v>
      </c>
      <c r="FX346">
        <v>1</v>
      </c>
      <c r="FY346">
        <v>1</v>
      </c>
      <c r="FZ346">
        <v>3</v>
      </c>
      <c r="GA346" t="s">
        <v>426</v>
      </c>
      <c r="GB346">
        <v>2.98316</v>
      </c>
      <c r="GC346">
        <v>2.71577</v>
      </c>
      <c r="GD346">
        <v>0.127357</v>
      </c>
      <c r="GE346">
        <v>0.13338</v>
      </c>
      <c r="GF346">
        <v>0.100452</v>
      </c>
      <c r="GG346">
        <v>0.07231410000000001</v>
      </c>
      <c r="GH346">
        <v>27616.8</v>
      </c>
      <c r="GI346">
        <v>27560.5</v>
      </c>
      <c r="GJ346">
        <v>29413</v>
      </c>
      <c r="GK346">
        <v>29411.2</v>
      </c>
      <c r="GL346">
        <v>35042.9</v>
      </c>
      <c r="GM346">
        <v>36281.6</v>
      </c>
      <c r="GN346">
        <v>41421.7</v>
      </c>
      <c r="GO346">
        <v>41910.9</v>
      </c>
      <c r="GP346">
        <v>1.93613</v>
      </c>
      <c r="GQ346">
        <v>1.8845</v>
      </c>
      <c r="GR346">
        <v>0.07807459999999999</v>
      </c>
      <c r="GS346">
        <v>0</v>
      </c>
      <c r="GT346">
        <v>25.1304</v>
      </c>
      <c r="GU346">
        <v>999.9</v>
      </c>
      <c r="GV346">
        <v>37.1</v>
      </c>
      <c r="GW346">
        <v>32.9</v>
      </c>
      <c r="GX346">
        <v>20.5588</v>
      </c>
      <c r="GY346">
        <v>63.6514</v>
      </c>
      <c r="GZ346">
        <v>34.5032</v>
      </c>
      <c r="HA346">
        <v>1</v>
      </c>
      <c r="HB346">
        <v>-0.0638923</v>
      </c>
      <c r="HC346">
        <v>0.260395</v>
      </c>
      <c r="HD346">
        <v>20.3309</v>
      </c>
      <c r="HE346">
        <v>5.21699</v>
      </c>
      <c r="HF346">
        <v>12.0098</v>
      </c>
      <c r="HG346">
        <v>4.98885</v>
      </c>
      <c r="HH346">
        <v>3.28845</v>
      </c>
      <c r="HI346">
        <v>9999</v>
      </c>
      <c r="HJ346">
        <v>9999</v>
      </c>
      <c r="HK346">
        <v>9999</v>
      </c>
      <c r="HL346">
        <v>174.6</v>
      </c>
      <c r="HM346">
        <v>1.86783</v>
      </c>
      <c r="HN346">
        <v>1.86691</v>
      </c>
      <c r="HO346">
        <v>1.8663</v>
      </c>
      <c r="HP346">
        <v>1.86621</v>
      </c>
      <c r="HQ346">
        <v>1.86808</v>
      </c>
      <c r="HR346">
        <v>1.87054</v>
      </c>
      <c r="HS346">
        <v>1.86919</v>
      </c>
      <c r="HT346">
        <v>1.87062</v>
      </c>
      <c r="HU346">
        <v>0</v>
      </c>
      <c r="HV346">
        <v>0</v>
      </c>
      <c r="HW346">
        <v>0</v>
      </c>
      <c r="HX346">
        <v>0</v>
      </c>
      <c r="HY346" t="s">
        <v>421</v>
      </c>
      <c r="HZ346" t="s">
        <v>422</v>
      </c>
      <c r="IA346" t="s">
        <v>423</v>
      </c>
      <c r="IB346" t="s">
        <v>423</v>
      </c>
      <c r="IC346" t="s">
        <v>423</v>
      </c>
      <c r="ID346" t="s">
        <v>423</v>
      </c>
      <c r="IE346">
        <v>0</v>
      </c>
      <c r="IF346">
        <v>100</v>
      </c>
      <c r="IG346">
        <v>100</v>
      </c>
      <c r="IH346">
        <v>-2.99</v>
      </c>
      <c r="II346">
        <v>-0.0949</v>
      </c>
      <c r="IJ346">
        <v>-1.577111384215205</v>
      </c>
      <c r="IK346">
        <v>-0.002609718516926934</v>
      </c>
      <c r="IL346">
        <v>7.477057286243006E-07</v>
      </c>
      <c r="IM346">
        <v>-2.446628426827821E-10</v>
      </c>
      <c r="IN346">
        <v>-0.2036813970316619</v>
      </c>
      <c r="IO346">
        <v>-0.007460779758470672</v>
      </c>
      <c r="IP346">
        <v>0.0009378809001863145</v>
      </c>
      <c r="IQ346">
        <v>-1.681860573090938E-05</v>
      </c>
      <c r="IR346">
        <v>18</v>
      </c>
      <c r="IS346">
        <v>2242</v>
      </c>
      <c r="IT346">
        <v>1</v>
      </c>
      <c r="IU346">
        <v>24</v>
      </c>
      <c r="IV346">
        <v>2633</v>
      </c>
      <c r="IW346">
        <v>2633</v>
      </c>
      <c r="IX346">
        <v>1.5686</v>
      </c>
      <c r="IY346">
        <v>2.23145</v>
      </c>
      <c r="IZ346">
        <v>1.39648</v>
      </c>
      <c r="JA346">
        <v>2.33398</v>
      </c>
      <c r="JB346">
        <v>1.49536</v>
      </c>
      <c r="JC346">
        <v>2.27417</v>
      </c>
      <c r="JD346">
        <v>38.8704</v>
      </c>
      <c r="JE346">
        <v>23.9737</v>
      </c>
      <c r="JF346">
        <v>18</v>
      </c>
      <c r="JG346">
        <v>505.765</v>
      </c>
      <c r="JH346">
        <v>429.652</v>
      </c>
      <c r="JI346">
        <v>24.9997</v>
      </c>
      <c r="JJ346">
        <v>26.5548</v>
      </c>
      <c r="JK346">
        <v>29.9997</v>
      </c>
      <c r="JL346">
        <v>26.5638</v>
      </c>
      <c r="JM346">
        <v>26.5097</v>
      </c>
      <c r="JN346">
        <v>31.3918</v>
      </c>
      <c r="JO346">
        <v>28.6194</v>
      </c>
      <c r="JP346">
        <v>16.1444</v>
      </c>
      <c r="JQ346">
        <v>25</v>
      </c>
      <c r="JR346">
        <v>707.7380000000001</v>
      </c>
      <c r="JS346">
        <v>14.1474</v>
      </c>
      <c r="JT346">
        <v>100.57</v>
      </c>
      <c r="JU346">
        <v>100.656</v>
      </c>
    </row>
    <row r="347" spans="1:281">
      <c r="A347">
        <v>331</v>
      </c>
      <c r="B347">
        <v>1659120545.6</v>
      </c>
      <c r="C347">
        <v>8187.5</v>
      </c>
      <c r="D347" t="s">
        <v>1088</v>
      </c>
      <c r="E347" t="s">
        <v>1089</v>
      </c>
      <c r="F347">
        <v>5</v>
      </c>
      <c r="G347" t="s">
        <v>1005</v>
      </c>
      <c r="H347" t="s">
        <v>416</v>
      </c>
      <c r="I347">
        <v>1659120537.814285</v>
      </c>
      <c r="J347">
        <f>(K347)/1000</f>
        <v>0</v>
      </c>
      <c r="K347">
        <f>IF(CZ347, AN347, AH347)</f>
        <v>0</v>
      </c>
      <c r="L347">
        <f>IF(CZ347, AI347, AG347)</f>
        <v>0</v>
      </c>
      <c r="M347">
        <f>DB347 - IF(AU347&gt;1, L347*CV347*100.0/(AW347*DP347), 0)</f>
        <v>0</v>
      </c>
      <c r="N347">
        <f>((T347-J347/2)*M347-L347)/(T347+J347/2)</f>
        <v>0</v>
      </c>
      <c r="O347">
        <f>N347*(DI347+DJ347)/1000.0</f>
        <v>0</v>
      </c>
      <c r="P347">
        <f>(DB347 - IF(AU347&gt;1, L347*CV347*100.0/(AW347*DP347), 0))*(DI347+DJ347)/1000.0</f>
        <v>0</v>
      </c>
      <c r="Q347">
        <f>2.0/((1/S347-1/R347)+SIGN(S347)*SQRT((1/S347-1/R347)*(1/S347-1/R347) + 4*CW347/((CW347+1)*(CW347+1))*(2*1/S347*1/R347-1/R347*1/R347)))</f>
        <v>0</v>
      </c>
      <c r="R347">
        <f>IF(LEFT(CX347,1)&lt;&gt;"0",IF(LEFT(CX347,1)="1",3.0,CY347),$D$5+$E$5*(DP347*DI347/($K$5*1000))+$F$5*(DP347*DI347/($K$5*1000))*MAX(MIN(CV347,$J$5),$I$5)*MAX(MIN(CV347,$J$5),$I$5)+$G$5*MAX(MIN(CV347,$J$5),$I$5)*(DP347*DI347/($K$5*1000))+$H$5*(DP347*DI347/($K$5*1000))*(DP347*DI347/($K$5*1000)))</f>
        <v>0</v>
      </c>
      <c r="S347">
        <f>J347*(1000-(1000*0.61365*exp(17.502*W347/(240.97+W347))/(DI347+DJ347)+DD347)/2)/(1000*0.61365*exp(17.502*W347/(240.97+W347))/(DI347+DJ347)-DD347)</f>
        <v>0</v>
      </c>
      <c r="T347">
        <f>1/((CW347+1)/(Q347/1.6)+1/(R347/1.37)) + CW347/((CW347+1)/(Q347/1.6) + CW347/(R347/1.37))</f>
        <v>0</v>
      </c>
      <c r="U347">
        <f>(CR347*CU347)</f>
        <v>0</v>
      </c>
      <c r="V347">
        <f>(DK347+(U347+2*0.95*5.67E-8*(((DK347+$B$7)+273)^4-(DK347+273)^4)-44100*J347)/(1.84*29.3*R347+8*0.95*5.67E-8*(DK347+273)^3))</f>
        <v>0</v>
      </c>
      <c r="W347">
        <f>($C$7*DL347+$D$7*DM347+$E$7*V347)</f>
        <v>0</v>
      </c>
      <c r="X347">
        <f>0.61365*exp(17.502*W347/(240.97+W347))</f>
        <v>0</v>
      </c>
      <c r="Y347">
        <f>(Z347/AA347*100)</f>
        <v>0</v>
      </c>
      <c r="Z347">
        <f>DD347*(DI347+DJ347)/1000</f>
        <v>0</v>
      </c>
      <c r="AA347">
        <f>0.61365*exp(17.502*DK347/(240.97+DK347))</f>
        <v>0</v>
      </c>
      <c r="AB347">
        <f>(X347-DD347*(DI347+DJ347)/1000)</f>
        <v>0</v>
      </c>
      <c r="AC347">
        <f>(-J347*44100)</f>
        <v>0</v>
      </c>
      <c r="AD347">
        <f>2*29.3*R347*0.92*(DK347-W347)</f>
        <v>0</v>
      </c>
      <c r="AE347">
        <f>2*0.95*5.67E-8*(((DK347+$B$7)+273)^4-(W347+273)^4)</f>
        <v>0</v>
      </c>
      <c r="AF347">
        <f>U347+AE347+AC347+AD347</f>
        <v>0</v>
      </c>
      <c r="AG347">
        <f>DH347*AU347*(DC347-DB347*(1000-AU347*DE347)/(1000-AU347*DD347))/(100*CV347)</f>
        <v>0</v>
      </c>
      <c r="AH347">
        <f>1000*DH347*AU347*(DD347-DE347)/(100*CV347*(1000-AU347*DD347))</f>
        <v>0</v>
      </c>
      <c r="AI347">
        <f>(AJ347 - AK347 - DI347*1E3/(8.314*(DK347+273.15)) * AM347/DH347 * AL347) * DH347/(100*CV347) * (1000 - DE347)/1000</f>
        <v>0</v>
      </c>
      <c r="AJ347">
        <v>704.0690784292631</v>
      </c>
      <c r="AK347">
        <v>658.2128242424243</v>
      </c>
      <c r="AL347">
        <v>3.322168461620045</v>
      </c>
      <c r="AM347">
        <v>65.161743348926</v>
      </c>
      <c r="AN347">
        <f>(AP347 - AO347 + DI347*1E3/(8.314*(DK347+273.15)) * AR347/DH347 * AQ347) * DH347/(100*CV347) * 1000/(1000 - AP347)</f>
        <v>0</v>
      </c>
      <c r="AO347">
        <v>14.07285214051023</v>
      </c>
      <c r="AP347">
        <v>21.70154787878787</v>
      </c>
      <c r="AQ347">
        <v>-1.978208806263351E-05</v>
      </c>
      <c r="AR347">
        <v>87.77243361575582</v>
      </c>
      <c r="AS347">
        <v>4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MAX(0,($B$13+$C$13*DP347)/(1+$D$13*DP347)*DI347/(DK347+273)*$E$13)</f>
        <v>0</v>
      </c>
      <c r="AX347" t="s">
        <v>417</v>
      </c>
      <c r="AY347" t="s">
        <v>417</v>
      </c>
      <c r="AZ347">
        <v>0</v>
      </c>
      <c r="BA347">
        <v>0</v>
      </c>
      <c r="BB347">
        <f>1-AZ347/BA347</f>
        <v>0</v>
      </c>
      <c r="BC347">
        <v>0</v>
      </c>
      <c r="BD347" t="s">
        <v>417</v>
      </c>
      <c r="BE347" t="s">
        <v>417</v>
      </c>
      <c r="BF347">
        <v>0</v>
      </c>
      <c r="BG347">
        <v>0</v>
      </c>
      <c r="BH347">
        <f>1-BF347/BG347</f>
        <v>0</v>
      </c>
      <c r="BI347">
        <v>0.5</v>
      </c>
      <c r="BJ347">
        <f>CS347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417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f>$B$11*DQ347+$C$11*DR347+$F$11*EC347*(1-EF347)</f>
        <v>0</v>
      </c>
      <c r="CS347">
        <f>CR347*CT347</f>
        <v>0</v>
      </c>
      <c r="CT347">
        <f>($B$11*$D$9+$C$11*$D$9+$F$11*((EP347+EH347)/MAX(EP347+EH347+EQ347, 0.1)*$I$9+EQ347/MAX(EP347+EH347+EQ347, 0.1)*$J$9))/($B$11+$C$11+$F$11)</f>
        <v>0</v>
      </c>
      <c r="CU347">
        <f>($B$11*$K$9+$C$11*$K$9+$F$11*((EP347+EH347)/MAX(EP347+EH347+EQ347, 0.1)*$P$9+EQ347/MAX(EP347+EH347+EQ347, 0.1)*$Q$9))/($B$11+$C$11+$F$11)</f>
        <v>0</v>
      </c>
      <c r="CV347">
        <v>6</v>
      </c>
      <c r="CW347">
        <v>0.5</v>
      </c>
      <c r="CX347" t="s">
        <v>418</v>
      </c>
      <c r="CY347">
        <v>2</v>
      </c>
      <c r="CZ347" t="b">
        <v>1</v>
      </c>
      <c r="DA347">
        <v>1659120537.814285</v>
      </c>
      <c r="DB347">
        <v>620.2416428571429</v>
      </c>
      <c r="DC347">
        <v>677.0527857142857</v>
      </c>
      <c r="DD347">
        <v>21.70688214285714</v>
      </c>
      <c r="DE347">
        <v>14.08066428571429</v>
      </c>
      <c r="DF347">
        <v>623.2138214285715</v>
      </c>
      <c r="DG347">
        <v>21.80170714285714</v>
      </c>
      <c r="DH347">
        <v>500.0724642857143</v>
      </c>
      <c r="DI347">
        <v>90.65736428571428</v>
      </c>
      <c r="DJ347">
        <v>0.1000144285714286</v>
      </c>
      <c r="DK347">
        <v>26.95640714285714</v>
      </c>
      <c r="DL347">
        <v>26.40737142857143</v>
      </c>
      <c r="DM347">
        <v>999.9000000000002</v>
      </c>
      <c r="DN347">
        <v>0</v>
      </c>
      <c r="DO347">
        <v>0</v>
      </c>
      <c r="DP347">
        <v>10002.20714285714</v>
      </c>
      <c r="DQ347">
        <v>0</v>
      </c>
      <c r="DR347">
        <v>8.318720000000003</v>
      </c>
      <c r="DS347">
        <v>-56.81112142857142</v>
      </c>
      <c r="DT347">
        <v>634.0038571428571</v>
      </c>
      <c r="DU347">
        <v>686.7221785714286</v>
      </c>
      <c r="DV347">
        <v>7.6262125</v>
      </c>
      <c r="DW347">
        <v>677.0527857142857</v>
      </c>
      <c r="DX347">
        <v>14.08066428571429</v>
      </c>
      <c r="DY347">
        <v>1.967887857142857</v>
      </c>
      <c r="DZ347">
        <v>1.276516428571429</v>
      </c>
      <c r="EA347">
        <v>17.18830357142857</v>
      </c>
      <c r="EB347">
        <v>10.52515</v>
      </c>
      <c r="EC347">
        <v>1999.995714285714</v>
      </c>
      <c r="ED347">
        <v>0.9799945000000001</v>
      </c>
      <c r="EE347">
        <v>0.0200053</v>
      </c>
      <c r="EF347">
        <v>0</v>
      </c>
      <c r="EG347">
        <v>795.0772142857141</v>
      </c>
      <c r="EH347">
        <v>5.00097</v>
      </c>
      <c r="EI347">
        <v>15814.03571428571</v>
      </c>
      <c r="EJ347">
        <v>16707.50714285714</v>
      </c>
      <c r="EK347">
        <v>37.51771428571429</v>
      </c>
      <c r="EL347">
        <v>38</v>
      </c>
      <c r="EM347">
        <v>37.4215</v>
      </c>
      <c r="EN347">
        <v>37.80757142857142</v>
      </c>
      <c r="EO347">
        <v>38.25</v>
      </c>
      <c r="EP347">
        <v>1955.085</v>
      </c>
      <c r="EQ347">
        <v>39.91071428571428</v>
      </c>
      <c r="ER347">
        <v>0</v>
      </c>
      <c r="ES347">
        <v>1659120545.6</v>
      </c>
      <c r="ET347">
        <v>0</v>
      </c>
      <c r="EU347">
        <v>795.1261153846154</v>
      </c>
      <c r="EV347">
        <v>12.83230769118816</v>
      </c>
      <c r="EW347">
        <v>249.0940171639836</v>
      </c>
      <c r="EX347">
        <v>15814.9923076923</v>
      </c>
      <c r="EY347">
        <v>15</v>
      </c>
      <c r="EZ347">
        <v>0</v>
      </c>
      <c r="FA347" t="s">
        <v>419</v>
      </c>
      <c r="FB347">
        <v>1658962562</v>
      </c>
      <c r="FC347">
        <v>1658962559</v>
      </c>
      <c r="FD347">
        <v>0</v>
      </c>
      <c r="FE347">
        <v>0.025</v>
      </c>
      <c r="FF347">
        <v>-0.013</v>
      </c>
      <c r="FG347">
        <v>-1.97</v>
      </c>
      <c r="FH347">
        <v>-0.111</v>
      </c>
      <c r="FI347">
        <v>420</v>
      </c>
      <c r="FJ347">
        <v>18</v>
      </c>
      <c r="FK347">
        <v>0.6899999999999999</v>
      </c>
      <c r="FL347">
        <v>0.5</v>
      </c>
      <c r="FM347">
        <v>-56.5497575</v>
      </c>
      <c r="FN347">
        <v>-6.220305816135078</v>
      </c>
      <c r="FO347">
        <v>0.6023751949107392</v>
      </c>
      <c r="FP347">
        <v>0</v>
      </c>
      <c r="FQ347">
        <v>794.4444411764706</v>
      </c>
      <c r="FR347">
        <v>13.75188693053041</v>
      </c>
      <c r="FS347">
        <v>1.368320636468975</v>
      </c>
      <c r="FT347">
        <v>0</v>
      </c>
      <c r="FU347">
        <v>7.623963000000001</v>
      </c>
      <c r="FV347">
        <v>0.06540495309566854</v>
      </c>
      <c r="FW347">
        <v>0.006965725446785871</v>
      </c>
      <c r="FX347">
        <v>1</v>
      </c>
      <c r="FY347">
        <v>1</v>
      </c>
      <c r="FZ347">
        <v>3</v>
      </c>
      <c r="GA347" t="s">
        <v>426</v>
      </c>
      <c r="GB347">
        <v>2.98323</v>
      </c>
      <c r="GC347">
        <v>2.71561</v>
      </c>
      <c r="GD347">
        <v>0.129632</v>
      </c>
      <c r="GE347">
        <v>0.135595</v>
      </c>
      <c r="GF347">
        <v>0.100444</v>
      </c>
      <c r="GG347">
        <v>0.07230780000000001</v>
      </c>
      <c r="GH347">
        <v>27544.9</v>
      </c>
      <c r="GI347">
        <v>27489.6</v>
      </c>
      <c r="GJ347">
        <v>29413</v>
      </c>
      <c r="GK347">
        <v>29410.7</v>
      </c>
      <c r="GL347">
        <v>35043.4</v>
      </c>
      <c r="GM347">
        <v>36281.5</v>
      </c>
      <c r="GN347">
        <v>41421.9</v>
      </c>
      <c r="GO347">
        <v>41910.4</v>
      </c>
      <c r="GP347">
        <v>1.93595</v>
      </c>
      <c r="GQ347">
        <v>1.88447</v>
      </c>
      <c r="GR347">
        <v>0.0777468</v>
      </c>
      <c r="GS347">
        <v>0</v>
      </c>
      <c r="GT347">
        <v>25.1291</v>
      </c>
      <c r="GU347">
        <v>999.9</v>
      </c>
      <c r="GV347">
        <v>37.1</v>
      </c>
      <c r="GW347">
        <v>32.9</v>
      </c>
      <c r="GX347">
        <v>20.5609</v>
      </c>
      <c r="GY347">
        <v>63.5414</v>
      </c>
      <c r="GZ347">
        <v>33.9543</v>
      </c>
      <c r="HA347">
        <v>1</v>
      </c>
      <c r="HB347">
        <v>-0.06406000000000001</v>
      </c>
      <c r="HC347">
        <v>0.260485</v>
      </c>
      <c r="HD347">
        <v>20.3309</v>
      </c>
      <c r="HE347">
        <v>5.21654</v>
      </c>
      <c r="HF347">
        <v>12.0099</v>
      </c>
      <c r="HG347">
        <v>4.98895</v>
      </c>
      <c r="HH347">
        <v>3.28845</v>
      </c>
      <c r="HI347">
        <v>9999</v>
      </c>
      <c r="HJ347">
        <v>9999</v>
      </c>
      <c r="HK347">
        <v>9999</v>
      </c>
      <c r="HL347">
        <v>174.6</v>
      </c>
      <c r="HM347">
        <v>1.86784</v>
      </c>
      <c r="HN347">
        <v>1.86691</v>
      </c>
      <c r="HO347">
        <v>1.8663</v>
      </c>
      <c r="HP347">
        <v>1.8662</v>
      </c>
      <c r="HQ347">
        <v>1.86811</v>
      </c>
      <c r="HR347">
        <v>1.87055</v>
      </c>
      <c r="HS347">
        <v>1.86919</v>
      </c>
      <c r="HT347">
        <v>1.87066</v>
      </c>
      <c r="HU347">
        <v>0</v>
      </c>
      <c r="HV347">
        <v>0</v>
      </c>
      <c r="HW347">
        <v>0</v>
      </c>
      <c r="HX347">
        <v>0</v>
      </c>
      <c r="HY347" t="s">
        <v>421</v>
      </c>
      <c r="HZ347" t="s">
        <v>422</v>
      </c>
      <c r="IA347" t="s">
        <v>423</v>
      </c>
      <c r="IB347" t="s">
        <v>423</v>
      </c>
      <c r="IC347" t="s">
        <v>423</v>
      </c>
      <c r="ID347" t="s">
        <v>423</v>
      </c>
      <c r="IE347">
        <v>0</v>
      </c>
      <c r="IF347">
        <v>100</v>
      </c>
      <c r="IG347">
        <v>100</v>
      </c>
      <c r="IH347">
        <v>-3.022</v>
      </c>
      <c r="II347">
        <v>-0.0949</v>
      </c>
      <c r="IJ347">
        <v>-1.577111384215205</v>
      </c>
      <c r="IK347">
        <v>-0.002609718516926934</v>
      </c>
      <c r="IL347">
        <v>7.477057286243006E-07</v>
      </c>
      <c r="IM347">
        <v>-2.446628426827821E-10</v>
      </c>
      <c r="IN347">
        <v>-0.2036813970316619</v>
      </c>
      <c r="IO347">
        <v>-0.007460779758470672</v>
      </c>
      <c r="IP347">
        <v>0.0009378809001863145</v>
      </c>
      <c r="IQ347">
        <v>-1.681860573090938E-05</v>
      </c>
      <c r="IR347">
        <v>18</v>
      </c>
      <c r="IS347">
        <v>2242</v>
      </c>
      <c r="IT347">
        <v>1</v>
      </c>
      <c r="IU347">
        <v>24</v>
      </c>
      <c r="IV347">
        <v>2633.1</v>
      </c>
      <c r="IW347">
        <v>2633.1</v>
      </c>
      <c r="IX347">
        <v>1.59668</v>
      </c>
      <c r="IY347">
        <v>2.2168</v>
      </c>
      <c r="IZ347">
        <v>1.39648</v>
      </c>
      <c r="JA347">
        <v>2.33521</v>
      </c>
      <c r="JB347">
        <v>1.49536</v>
      </c>
      <c r="JC347">
        <v>2.38403</v>
      </c>
      <c r="JD347">
        <v>38.8704</v>
      </c>
      <c r="JE347">
        <v>23.9824</v>
      </c>
      <c r="JF347">
        <v>18</v>
      </c>
      <c r="JG347">
        <v>505.627</v>
      </c>
      <c r="JH347">
        <v>429.612</v>
      </c>
      <c r="JI347">
        <v>24.9999</v>
      </c>
      <c r="JJ347">
        <v>26.5508</v>
      </c>
      <c r="JK347">
        <v>29.9999</v>
      </c>
      <c r="JL347">
        <v>26.5608</v>
      </c>
      <c r="JM347">
        <v>26.5063</v>
      </c>
      <c r="JN347">
        <v>31.9508</v>
      </c>
      <c r="JO347">
        <v>28.3463</v>
      </c>
      <c r="JP347">
        <v>15.7723</v>
      </c>
      <c r="JQ347">
        <v>25</v>
      </c>
      <c r="JR347">
        <v>721.097</v>
      </c>
      <c r="JS347">
        <v>14.1474</v>
      </c>
      <c r="JT347">
        <v>100.571</v>
      </c>
      <c r="JU347">
        <v>100.655</v>
      </c>
    </row>
    <row r="348" spans="1:281">
      <c r="A348">
        <v>332</v>
      </c>
      <c r="B348">
        <v>1659120550.6</v>
      </c>
      <c r="C348">
        <v>8192.5</v>
      </c>
      <c r="D348" t="s">
        <v>1090</v>
      </c>
      <c r="E348" t="s">
        <v>1091</v>
      </c>
      <c r="F348">
        <v>5</v>
      </c>
      <c r="G348" t="s">
        <v>1005</v>
      </c>
      <c r="H348" t="s">
        <v>416</v>
      </c>
      <c r="I348">
        <v>1659120543.1</v>
      </c>
      <c r="J348">
        <f>(K348)/1000</f>
        <v>0</v>
      </c>
      <c r="K348">
        <f>IF(CZ348, AN348, AH348)</f>
        <v>0</v>
      </c>
      <c r="L348">
        <f>IF(CZ348, AI348, AG348)</f>
        <v>0</v>
      </c>
      <c r="M348">
        <f>DB348 - IF(AU348&gt;1, L348*CV348*100.0/(AW348*DP348), 0)</f>
        <v>0</v>
      </c>
      <c r="N348">
        <f>((T348-J348/2)*M348-L348)/(T348+J348/2)</f>
        <v>0</v>
      </c>
      <c r="O348">
        <f>N348*(DI348+DJ348)/1000.0</f>
        <v>0</v>
      </c>
      <c r="P348">
        <f>(DB348 - IF(AU348&gt;1, L348*CV348*100.0/(AW348*DP348), 0))*(DI348+DJ348)/1000.0</f>
        <v>0</v>
      </c>
      <c r="Q348">
        <f>2.0/((1/S348-1/R348)+SIGN(S348)*SQRT((1/S348-1/R348)*(1/S348-1/R348) + 4*CW348/((CW348+1)*(CW348+1))*(2*1/S348*1/R348-1/R348*1/R348)))</f>
        <v>0</v>
      </c>
      <c r="R348">
        <f>IF(LEFT(CX348,1)&lt;&gt;"0",IF(LEFT(CX348,1)="1",3.0,CY348),$D$5+$E$5*(DP348*DI348/($K$5*1000))+$F$5*(DP348*DI348/($K$5*1000))*MAX(MIN(CV348,$J$5),$I$5)*MAX(MIN(CV348,$J$5),$I$5)+$G$5*MAX(MIN(CV348,$J$5),$I$5)*(DP348*DI348/($K$5*1000))+$H$5*(DP348*DI348/($K$5*1000))*(DP348*DI348/($K$5*1000)))</f>
        <v>0</v>
      </c>
      <c r="S348">
        <f>J348*(1000-(1000*0.61365*exp(17.502*W348/(240.97+W348))/(DI348+DJ348)+DD348)/2)/(1000*0.61365*exp(17.502*W348/(240.97+W348))/(DI348+DJ348)-DD348)</f>
        <v>0</v>
      </c>
      <c r="T348">
        <f>1/((CW348+1)/(Q348/1.6)+1/(R348/1.37)) + CW348/((CW348+1)/(Q348/1.6) + CW348/(R348/1.37))</f>
        <v>0</v>
      </c>
      <c r="U348">
        <f>(CR348*CU348)</f>
        <v>0</v>
      </c>
      <c r="V348">
        <f>(DK348+(U348+2*0.95*5.67E-8*(((DK348+$B$7)+273)^4-(DK348+273)^4)-44100*J348)/(1.84*29.3*R348+8*0.95*5.67E-8*(DK348+273)^3))</f>
        <v>0</v>
      </c>
      <c r="W348">
        <f>($C$7*DL348+$D$7*DM348+$E$7*V348)</f>
        <v>0</v>
      </c>
      <c r="X348">
        <f>0.61365*exp(17.502*W348/(240.97+W348))</f>
        <v>0</v>
      </c>
      <c r="Y348">
        <f>(Z348/AA348*100)</f>
        <v>0</v>
      </c>
      <c r="Z348">
        <f>DD348*(DI348+DJ348)/1000</f>
        <v>0</v>
      </c>
      <c r="AA348">
        <f>0.61365*exp(17.502*DK348/(240.97+DK348))</f>
        <v>0</v>
      </c>
      <c r="AB348">
        <f>(X348-DD348*(DI348+DJ348)/1000)</f>
        <v>0</v>
      </c>
      <c r="AC348">
        <f>(-J348*44100)</f>
        <v>0</v>
      </c>
      <c r="AD348">
        <f>2*29.3*R348*0.92*(DK348-W348)</f>
        <v>0</v>
      </c>
      <c r="AE348">
        <f>2*0.95*5.67E-8*(((DK348+$B$7)+273)^4-(W348+273)^4)</f>
        <v>0</v>
      </c>
      <c r="AF348">
        <f>U348+AE348+AC348+AD348</f>
        <v>0</v>
      </c>
      <c r="AG348">
        <f>DH348*AU348*(DC348-DB348*(1000-AU348*DE348)/(1000-AU348*DD348))/(100*CV348)</f>
        <v>0</v>
      </c>
      <c r="AH348">
        <f>1000*DH348*AU348*(DD348-DE348)/(100*CV348*(1000-AU348*DD348))</f>
        <v>0</v>
      </c>
      <c r="AI348">
        <f>(AJ348 - AK348 - DI348*1E3/(8.314*(DK348+273.15)) * AM348/DH348 * AL348) * DH348/(100*CV348) * (1000 - DE348)/1000</f>
        <v>0</v>
      </c>
      <c r="AJ348">
        <v>721.0119407819539</v>
      </c>
      <c r="AK348">
        <v>674.9063454545454</v>
      </c>
      <c r="AL348">
        <v>3.329322708513929</v>
      </c>
      <c r="AM348">
        <v>65.161743348926</v>
      </c>
      <c r="AN348">
        <f>(AP348 - AO348 + DI348*1E3/(8.314*(DK348+273.15)) * AR348/DH348 * AQ348) * DH348/(100*CV348) * 1000/(1000 - AP348)</f>
        <v>0</v>
      </c>
      <c r="AO348">
        <v>14.07867817037249</v>
      </c>
      <c r="AP348">
        <v>21.70199757575757</v>
      </c>
      <c r="AQ348">
        <v>-3.785849562677269E-05</v>
      </c>
      <c r="AR348">
        <v>87.77243361575582</v>
      </c>
      <c r="AS348">
        <v>4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MAX(0,($B$13+$C$13*DP348)/(1+$D$13*DP348)*DI348/(DK348+273)*$E$13)</f>
        <v>0</v>
      </c>
      <c r="AX348" t="s">
        <v>417</v>
      </c>
      <c r="AY348" t="s">
        <v>417</v>
      </c>
      <c r="AZ348">
        <v>0</v>
      </c>
      <c r="BA348">
        <v>0</v>
      </c>
      <c r="BB348">
        <f>1-AZ348/BA348</f>
        <v>0</v>
      </c>
      <c r="BC348">
        <v>0</v>
      </c>
      <c r="BD348" t="s">
        <v>417</v>
      </c>
      <c r="BE348" t="s">
        <v>417</v>
      </c>
      <c r="BF348">
        <v>0</v>
      </c>
      <c r="BG348">
        <v>0</v>
      </c>
      <c r="BH348">
        <f>1-BF348/BG348</f>
        <v>0</v>
      </c>
      <c r="BI348">
        <v>0.5</v>
      </c>
      <c r="BJ348">
        <f>CS348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417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f>$B$11*DQ348+$C$11*DR348+$F$11*EC348*(1-EF348)</f>
        <v>0</v>
      </c>
      <c r="CS348">
        <f>CR348*CT348</f>
        <v>0</v>
      </c>
      <c r="CT348">
        <f>($B$11*$D$9+$C$11*$D$9+$F$11*((EP348+EH348)/MAX(EP348+EH348+EQ348, 0.1)*$I$9+EQ348/MAX(EP348+EH348+EQ348, 0.1)*$J$9))/($B$11+$C$11+$F$11)</f>
        <v>0</v>
      </c>
      <c r="CU348">
        <f>($B$11*$K$9+$C$11*$K$9+$F$11*((EP348+EH348)/MAX(EP348+EH348+EQ348, 0.1)*$P$9+EQ348/MAX(EP348+EH348+EQ348, 0.1)*$Q$9))/($B$11+$C$11+$F$11)</f>
        <v>0</v>
      </c>
      <c r="CV348">
        <v>6</v>
      </c>
      <c r="CW348">
        <v>0.5</v>
      </c>
      <c r="CX348" t="s">
        <v>418</v>
      </c>
      <c r="CY348">
        <v>2</v>
      </c>
      <c r="CZ348" t="b">
        <v>1</v>
      </c>
      <c r="DA348">
        <v>1659120543.1</v>
      </c>
      <c r="DB348">
        <v>637.4481481481482</v>
      </c>
      <c r="DC348">
        <v>694.7537407407408</v>
      </c>
      <c r="DD348">
        <v>21.70361851851852</v>
      </c>
      <c r="DE348">
        <v>14.07686666666667</v>
      </c>
      <c r="DF348">
        <v>640.4541111111112</v>
      </c>
      <c r="DG348">
        <v>21.79847407407408</v>
      </c>
      <c r="DH348">
        <v>500.0707037037037</v>
      </c>
      <c r="DI348">
        <v>90.65834814814815</v>
      </c>
      <c r="DJ348">
        <v>0.09998321481481481</v>
      </c>
      <c r="DK348">
        <v>26.95509259259259</v>
      </c>
      <c r="DL348">
        <v>26.40808888888889</v>
      </c>
      <c r="DM348">
        <v>999.9000000000001</v>
      </c>
      <c r="DN348">
        <v>0</v>
      </c>
      <c r="DO348">
        <v>0</v>
      </c>
      <c r="DP348">
        <v>10004.9462962963</v>
      </c>
      <c r="DQ348">
        <v>0</v>
      </c>
      <c r="DR348">
        <v>8.318720000000003</v>
      </c>
      <c r="DS348">
        <v>-57.30562962962962</v>
      </c>
      <c r="DT348">
        <v>651.59</v>
      </c>
      <c r="DU348">
        <v>704.6734814814814</v>
      </c>
      <c r="DV348">
        <v>7.626740740740741</v>
      </c>
      <c r="DW348">
        <v>694.7537407407408</v>
      </c>
      <c r="DX348">
        <v>14.07686666666667</v>
      </c>
      <c r="DY348">
        <v>1.967612962962963</v>
      </c>
      <c r="DZ348">
        <v>1.276185555555555</v>
      </c>
      <c r="EA348">
        <v>17.18608888888889</v>
      </c>
      <c r="EB348">
        <v>10.52127037037037</v>
      </c>
      <c r="EC348">
        <v>1999.982222222222</v>
      </c>
      <c r="ED348">
        <v>0.9799942222222223</v>
      </c>
      <c r="EE348">
        <v>0.02000557777777778</v>
      </c>
      <c r="EF348">
        <v>0</v>
      </c>
      <c r="EG348">
        <v>796.0839999999999</v>
      </c>
      <c r="EH348">
        <v>5.00097</v>
      </c>
      <c r="EI348">
        <v>15834.17037037037</v>
      </c>
      <c r="EJ348">
        <v>16707.38888888889</v>
      </c>
      <c r="EK348">
        <v>37.51148148148148</v>
      </c>
      <c r="EL348">
        <v>38</v>
      </c>
      <c r="EM348">
        <v>37.41633333333333</v>
      </c>
      <c r="EN348">
        <v>37.80740740740741</v>
      </c>
      <c r="EO348">
        <v>38.25</v>
      </c>
      <c r="EP348">
        <v>1955.071481481481</v>
      </c>
      <c r="EQ348">
        <v>39.91074074074074</v>
      </c>
      <c r="ER348">
        <v>0</v>
      </c>
      <c r="ES348">
        <v>1659120550.4</v>
      </c>
      <c r="ET348">
        <v>0</v>
      </c>
      <c r="EU348">
        <v>796.0286153846154</v>
      </c>
      <c r="EV348">
        <v>10.09647862649508</v>
      </c>
      <c r="EW348">
        <v>209.2170939365411</v>
      </c>
      <c r="EX348">
        <v>15833.31538461538</v>
      </c>
      <c r="EY348">
        <v>15</v>
      </c>
      <c r="EZ348">
        <v>0</v>
      </c>
      <c r="FA348" t="s">
        <v>419</v>
      </c>
      <c r="FB348">
        <v>1658962562</v>
      </c>
      <c r="FC348">
        <v>1658962559</v>
      </c>
      <c r="FD348">
        <v>0</v>
      </c>
      <c r="FE348">
        <v>0.025</v>
      </c>
      <c r="FF348">
        <v>-0.013</v>
      </c>
      <c r="FG348">
        <v>-1.97</v>
      </c>
      <c r="FH348">
        <v>-0.111</v>
      </c>
      <c r="FI348">
        <v>420</v>
      </c>
      <c r="FJ348">
        <v>18</v>
      </c>
      <c r="FK348">
        <v>0.6899999999999999</v>
      </c>
      <c r="FL348">
        <v>0.5</v>
      </c>
      <c r="FM348">
        <v>-57.04391499999999</v>
      </c>
      <c r="FN348">
        <v>-5.684201876172521</v>
      </c>
      <c r="FO348">
        <v>0.5484726755044416</v>
      </c>
      <c r="FP348">
        <v>0</v>
      </c>
      <c r="FQ348">
        <v>795.538088235294</v>
      </c>
      <c r="FR348">
        <v>11.39274253868444</v>
      </c>
      <c r="FS348">
        <v>1.144050167751475</v>
      </c>
      <c r="FT348">
        <v>0</v>
      </c>
      <c r="FU348">
        <v>7.624799</v>
      </c>
      <c r="FV348">
        <v>0.006603827392099329</v>
      </c>
      <c r="FW348">
        <v>0.00703775063496852</v>
      </c>
      <c r="FX348">
        <v>1</v>
      </c>
      <c r="FY348">
        <v>1</v>
      </c>
      <c r="FZ348">
        <v>3</v>
      </c>
      <c r="GA348" t="s">
        <v>426</v>
      </c>
      <c r="GB348">
        <v>2.98312</v>
      </c>
      <c r="GC348">
        <v>2.71552</v>
      </c>
      <c r="GD348">
        <v>0.131884</v>
      </c>
      <c r="GE348">
        <v>0.137797</v>
      </c>
      <c r="GF348">
        <v>0.100451</v>
      </c>
      <c r="GG348">
        <v>0.0723864</v>
      </c>
      <c r="GH348">
        <v>27473.5</v>
      </c>
      <c r="GI348">
        <v>27419.8</v>
      </c>
      <c r="GJ348">
        <v>29412.9</v>
      </c>
      <c r="GK348">
        <v>29411</v>
      </c>
      <c r="GL348">
        <v>35042.8</v>
      </c>
      <c r="GM348">
        <v>36278.6</v>
      </c>
      <c r="GN348">
        <v>41421.5</v>
      </c>
      <c r="GO348">
        <v>41910.6</v>
      </c>
      <c r="GP348">
        <v>1.9363</v>
      </c>
      <c r="GQ348">
        <v>1.88445</v>
      </c>
      <c r="GR348">
        <v>0.07795920000000001</v>
      </c>
      <c r="GS348">
        <v>0</v>
      </c>
      <c r="GT348">
        <v>25.1278</v>
      </c>
      <c r="GU348">
        <v>999.9</v>
      </c>
      <c r="GV348">
        <v>37</v>
      </c>
      <c r="GW348">
        <v>32.9</v>
      </c>
      <c r="GX348">
        <v>20.5039</v>
      </c>
      <c r="GY348">
        <v>63.1614</v>
      </c>
      <c r="GZ348">
        <v>33.9824</v>
      </c>
      <c r="HA348">
        <v>1</v>
      </c>
      <c r="HB348">
        <v>-0.0642353</v>
      </c>
      <c r="HC348">
        <v>0.25979</v>
      </c>
      <c r="HD348">
        <v>20.3309</v>
      </c>
      <c r="HE348">
        <v>5.21789</v>
      </c>
      <c r="HF348">
        <v>12.0098</v>
      </c>
      <c r="HG348">
        <v>4.98925</v>
      </c>
      <c r="HH348">
        <v>3.28855</v>
      </c>
      <c r="HI348">
        <v>9999</v>
      </c>
      <c r="HJ348">
        <v>9999</v>
      </c>
      <c r="HK348">
        <v>9999</v>
      </c>
      <c r="HL348">
        <v>174.6</v>
      </c>
      <c r="HM348">
        <v>1.86784</v>
      </c>
      <c r="HN348">
        <v>1.86691</v>
      </c>
      <c r="HO348">
        <v>1.8663</v>
      </c>
      <c r="HP348">
        <v>1.86623</v>
      </c>
      <c r="HQ348">
        <v>1.8681</v>
      </c>
      <c r="HR348">
        <v>1.87057</v>
      </c>
      <c r="HS348">
        <v>1.8692</v>
      </c>
      <c r="HT348">
        <v>1.87062</v>
      </c>
      <c r="HU348">
        <v>0</v>
      </c>
      <c r="HV348">
        <v>0</v>
      </c>
      <c r="HW348">
        <v>0</v>
      </c>
      <c r="HX348">
        <v>0</v>
      </c>
      <c r="HY348" t="s">
        <v>421</v>
      </c>
      <c r="HZ348" t="s">
        <v>422</v>
      </c>
      <c r="IA348" t="s">
        <v>423</v>
      </c>
      <c r="IB348" t="s">
        <v>423</v>
      </c>
      <c r="IC348" t="s">
        <v>423</v>
      </c>
      <c r="ID348" t="s">
        <v>423</v>
      </c>
      <c r="IE348">
        <v>0</v>
      </c>
      <c r="IF348">
        <v>100</v>
      </c>
      <c r="IG348">
        <v>100</v>
      </c>
      <c r="IH348">
        <v>-3.054</v>
      </c>
      <c r="II348">
        <v>-0.0949</v>
      </c>
      <c r="IJ348">
        <v>-1.577111384215205</v>
      </c>
      <c r="IK348">
        <v>-0.002609718516926934</v>
      </c>
      <c r="IL348">
        <v>7.477057286243006E-07</v>
      </c>
      <c r="IM348">
        <v>-2.446628426827821E-10</v>
      </c>
      <c r="IN348">
        <v>-0.2036813970316619</v>
      </c>
      <c r="IO348">
        <v>-0.007460779758470672</v>
      </c>
      <c r="IP348">
        <v>0.0009378809001863145</v>
      </c>
      <c r="IQ348">
        <v>-1.681860573090938E-05</v>
      </c>
      <c r="IR348">
        <v>18</v>
      </c>
      <c r="IS348">
        <v>2242</v>
      </c>
      <c r="IT348">
        <v>1</v>
      </c>
      <c r="IU348">
        <v>24</v>
      </c>
      <c r="IV348">
        <v>2633.1</v>
      </c>
      <c r="IW348">
        <v>2633.2</v>
      </c>
      <c r="IX348">
        <v>1.61987</v>
      </c>
      <c r="IY348">
        <v>2.21558</v>
      </c>
      <c r="IZ348">
        <v>1.39648</v>
      </c>
      <c r="JA348">
        <v>2.33398</v>
      </c>
      <c r="JB348">
        <v>1.49536</v>
      </c>
      <c r="JC348">
        <v>2.41577</v>
      </c>
      <c r="JD348">
        <v>38.8704</v>
      </c>
      <c r="JE348">
        <v>23.9737</v>
      </c>
      <c r="JF348">
        <v>18</v>
      </c>
      <c r="JG348">
        <v>505.819</v>
      </c>
      <c r="JH348">
        <v>429.572</v>
      </c>
      <c r="JI348">
        <v>24.9998</v>
      </c>
      <c r="JJ348">
        <v>26.5481</v>
      </c>
      <c r="JK348">
        <v>29.9998</v>
      </c>
      <c r="JL348">
        <v>26.5571</v>
      </c>
      <c r="JM348">
        <v>26.503</v>
      </c>
      <c r="JN348">
        <v>32.5867</v>
      </c>
      <c r="JO348">
        <v>28.3463</v>
      </c>
      <c r="JP348">
        <v>15.7723</v>
      </c>
      <c r="JQ348">
        <v>25</v>
      </c>
      <c r="JR348">
        <v>741.1319999999999</v>
      </c>
      <c r="JS348">
        <v>14.1474</v>
      </c>
      <c r="JT348">
        <v>100.57</v>
      </c>
      <c r="JU348">
        <v>100.656</v>
      </c>
    </row>
    <row r="349" spans="1:281">
      <c r="A349">
        <v>333</v>
      </c>
      <c r="B349">
        <v>1659120555.6</v>
      </c>
      <c r="C349">
        <v>8197.5</v>
      </c>
      <c r="D349" t="s">
        <v>1092</v>
      </c>
      <c r="E349" t="s">
        <v>1093</v>
      </c>
      <c r="F349">
        <v>5</v>
      </c>
      <c r="G349" t="s">
        <v>1005</v>
      </c>
      <c r="H349" t="s">
        <v>416</v>
      </c>
      <c r="I349">
        <v>1659120547.814285</v>
      </c>
      <c r="J349">
        <f>(K349)/1000</f>
        <v>0</v>
      </c>
      <c r="K349">
        <f>IF(CZ349, AN349, AH349)</f>
        <v>0</v>
      </c>
      <c r="L349">
        <f>IF(CZ349, AI349, AG349)</f>
        <v>0</v>
      </c>
      <c r="M349">
        <f>DB349 - IF(AU349&gt;1, L349*CV349*100.0/(AW349*DP349), 0)</f>
        <v>0</v>
      </c>
      <c r="N349">
        <f>((T349-J349/2)*M349-L349)/(T349+J349/2)</f>
        <v>0</v>
      </c>
      <c r="O349">
        <f>N349*(DI349+DJ349)/1000.0</f>
        <v>0</v>
      </c>
      <c r="P349">
        <f>(DB349 - IF(AU349&gt;1, L349*CV349*100.0/(AW349*DP349), 0))*(DI349+DJ349)/1000.0</f>
        <v>0</v>
      </c>
      <c r="Q349">
        <f>2.0/((1/S349-1/R349)+SIGN(S349)*SQRT((1/S349-1/R349)*(1/S349-1/R349) + 4*CW349/((CW349+1)*(CW349+1))*(2*1/S349*1/R349-1/R349*1/R349)))</f>
        <v>0</v>
      </c>
      <c r="R349">
        <f>IF(LEFT(CX349,1)&lt;&gt;"0",IF(LEFT(CX349,1)="1",3.0,CY349),$D$5+$E$5*(DP349*DI349/($K$5*1000))+$F$5*(DP349*DI349/($K$5*1000))*MAX(MIN(CV349,$J$5),$I$5)*MAX(MIN(CV349,$J$5),$I$5)+$G$5*MAX(MIN(CV349,$J$5),$I$5)*(DP349*DI349/($K$5*1000))+$H$5*(DP349*DI349/($K$5*1000))*(DP349*DI349/($K$5*1000)))</f>
        <v>0</v>
      </c>
      <c r="S349">
        <f>J349*(1000-(1000*0.61365*exp(17.502*W349/(240.97+W349))/(DI349+DJ349)+DD349)/2)/(1000*0.61365*exp(17.502*W349/(240.97+W349))/(DI349+DJ349)-DD349)</f>
        <v>0</v>
      </c>
      <c r="T349">
        <f>1/((CW349+1)/(Q349/1.6)+1/(R349/1.37)) + CW349/((CW349+1)/(Q349/1.6) + CW349/(R349/1.37))</f>
        <v>0</v>
      </c>
      <c r="U349">
        <f>(CR349*CU349)</f>
        <v>0</v>
      </c>
      <c r="V349">
        <f>(DK349+(U349+2*0.95*5.67E-8*(((DK349+$B$7)+273)^4-(DK349+273)^4)-44100*J349)/(1.84*29.3*R349+8*0.95*5.67E-8*(DK349+273)^3))</f>
        <v>0</v>
      </c>
      <c r="W349">
        <f>($C$7*DL349+$D$7*DM349+$E$7*V349)</f>
        <v>0</v>
      </c>
      <c r="X349">
        <f>0.61365*exp(17.502*W349/(240.97+W349))</f>
        <v>0</v>
      </c>
      <c r="Y349">
        <f>(Z349/AA349*100)</f>
        <v>0</v>
      </c>
      <c r="Z349">
        <f>DD349*(DI349+DJ349)/1000</f>
        <v>0</v>
      </c>
      <c r="AA349">
        <f>0.61365*exp(17.502*DK349/(240.97+DK349))</f>
        <v>0</v>
      </c>
      <c r="AB349">
        <f>(X349-DD349*(DI349+DJ349)/1000)</f>
        <v>0</v>
      </c>
      <c r="AC349">
        <f>(-J349*44100)</f>
        <v>0</v>
      </c>
      <c r="AD349">
        <f>2*29.3*R349*0.92*(DK349-W349)</f>
        <v>0</v>
      </c>
      <c r="AE349">
        <f>2*0.95*5.67E-8*(((DK349+$B$7)+273)^4-(W349+273)^4)</f>
        <v>0</v>
      </c>
      <c r="AF349">
        <f>U349+AE349+AC349+AD349</f>
        <v>0</v>
      </c>
      <c r="AG349">
        <f>DH349*AU349*(DC349-DB349*(1000-AU349*DE349)/(1000-AU349*DD349))/(100*CV349)</f>
        <v>0</v>
      </c>
      <c r="AH349">
        <f>1000*DH349*AU349*(DD349-DE349)/(100*CV349*(1000-AU349*DD349))</f>
        <v>0</v>
      </c>
      <c r="AI349">
        <f>(AJ349 - AK349 - DI349*1E3/(8.314*(DK349+273.15)) * AM349/DH349 * AL349) * DH349/(100*CV349) * (1000 - DE349)/1000</f>
        <v>0</v>
      </c>
      <c r="AJ349">
        <v>738.0391436293122</v>
      </c>
      <c r="AK349">
        <v>691.5572060606061</v>
      </c>
      <c r="AL349">
        <v>3.342040074723504</v>
      </c>
      <c r="AM349">
        <v>65.161743348926</v>
      </c>
      <c r="AN349">
        <f>(AP349 - AO349 + DI349*1E3/(8.314*(DK349+273.15)) * AR349/DH349 * AQ349) * DH349/(100*CV349) * 1000/(1000 - AP349)</f>
        <v>0</v>
      </c>
      <c r="AO349">
        <v>14.09224583152207</v>
      </c>
      <c r="AP349">
        <v>21.71309393939393</v>
      </c>
      <c r="AQ349">
        <v>0.0001217091870301818</v>
      </c>
      <c r="AR349">
        <v>87.77243361575582</v>
      </c>
      <c r="AS349">
        <v>4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MAX(0,($B$13+$C$13*DP349)/(1+$D$13*DP349)*DI349/(DK349+273)*$E$13)</f>
        <v>0</v>
      </c>
      <c r="AX349" t="s">
        <v>417</v>
      </c>
      <c r="AY349" t="s">
        <v>417</v>
      </c>
      <c r="AZ349">
        <v>0</v>
      </c>
      <c r="BA349">
        <v>0</v>
      </c>
      <c r="BB349">
        <f>1-AZ349/BA349</f>
        <v>0</v>
      </c>
      <c r="BC349">
        <v>0</v>
      </c>
      <c r="BD349" t="s">
        <v>417</v>
      </c>
      <c r="BE349" t="s">
        <v>417</v>
      </c>
      <c r="BF349">
        <v>0</v>
      </c>
      <c r="BG349">
        <v>0</v>
      </c>
      <c r="BH349">
        <f>1-BF349/BG349</f>
        <v>0</v>
      </c>
      <c r="BI349">
        <v>0.5</v>
      </c>
      <c r="BJ349">
        <f>CS349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417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f>$B$11*DQ349+$C$11*DR349+$F$11*EC349*(1-EF349)</f>
        <v>0</v>
      </c>
      <c r="CS349">
        <f>CR349*CT349</f>
        <v>0</v>
      </c>
      <c r="CT349">
        <f>($B$11*$D$9+$C$11*$D$9+$F$11*((EP349+EH349)/MAX(EP349+EH349+EQ349, 0.1)*$I$9+EQ349/MAX(EP349+EH349+EQ349, 0.1)*$J$9))/($B$11+$C$11+$F$11)</f>
        <v>0</v>
      </c>
      <c r="CU349">
        <f>($B$11*$K$9+$C$11*$K$9+$F$11*((EP349+EH349)/MAX(EP349+EH349+EQ349, 0.1)*$P$9+EQ349/MAX(EP349+EH349+EQ349, 0.1)*$Q$9))/($B$11+$C$11+$F$11)</f>
        <v>0</v>
      </c>
      <c r="CV349">
        <v>6</v>
      </c>
      <c r="CW349">
        <v>0.5</v>
      </c>
      <c r="CX349" t="s">
        <v>418</v>
      </c>
      <c r="CY349">
        <v>2</v>
      </c>
      <c r="CZ349" t="b">
        <v>1</v>
      </c>
      <c r="DA349">
        <v>1659120547.814285</v>
      </c>
      <c r="DB349">
        <v>652.79525</v>
      </c>
      <c r="DC349">
        <v>710.5472142857143</v>
      </c>
      <c r="DD349">
        <v>21.70454285714286</v>
      </c>
      <c r="DE349">
        <v>14.08170714285714</v>
      </c>
      <c r="DF349">
        <v>655.8311785714286</v>
      </c>
      <c r="DG349">
        <v>21.79939285714286</v>
      </c>
      <c r="DH349">
        <v>500.0747500000001</v>
      </c>
      <c r="DI349">
        <v>90.6591785714286</v>
      </c>
      <c r="DJ349">
        <v>0.1000075821428572</v>
      </c>
      <c r="DK349">
        <v>26.95417857142857</v>
      </c>
      <c r="DL349">
        <v>26.40717857142857</v>
      </c>
      <c r="DM349">
        <v>999.9000000000002</v>
      </c>
      <c r="DN349">
        <v>0</v>
      </c>
      <c r="DO349">
        <v>0</v>
      </c>
      <c r="DP349">
        <v>9995.953214285715</v>
      </c>
      <c r="DQ349">
        <v>0</v>
      </c>
      <c r="DR349">
        <v>8.318720000000003</v>
      </c>
      <c r="DS349">
        <v>-57.75201785714285</v>
      </c>
      <c r="DT349">
        <v>667.2782142857142</v>
      </c>
      <c r="DU349">
        <v>720.6960357142858</v>
      </c>
      <c r="DV349">
        <v>7.622828571428572</v>
      </c>
      <c r="DW349">
        <v>710.5472142857143</v>
      </c>
      <c r="DX349">
        <v>14.08170714285714</v>
      </c>
      <c r="DY349">
        <v>1.967715357142857</v>
      </c>
      <c r="DZ349">
        <v>1.276635714285714</v>
      </c>
      <c r="EA349">
        <v>17.18691428571429</v>
      </c>
      <c r="EB349">
        <v>10.52656785714286</v>
      </c>
      <c r="EC349">
        <v>2000.008571428571</v>
      </c>
      <c r="ED349">
        <v>0.9799942857142858</v>
      </c>
      <c r="EE349">
        <v>0.02000551428571428</v>
      </c>
      <c r="EF349">
        <v>0</v>
      </c>
      <c r="EG349">
        <v>796.8037142857141</v>
      </c>
      <c r="EH349">
        <v>5.00097</v>
      </c>
      <c r="EI349">
        <v>15849.05714285715</v>
      </c>
      <c r="EJ349">
        <v>16707.62142857143</v>
      </c>
      <c r="EK349">
        <v>37.50664285714286</v>
      </c>
      <c r="EL349">
        <v>38</v>
      </c>
      <c r="EM349">
        <v>37.40157142857142</v>
      </c>
      <c r="EN349">
        <v>37.80757142857143</v>
      </c>
      <c r="EO349">
        <v>38.25</v>
      </c>
      <c r="EP349">
        <v>1955.0975</v>
      </c>
      <c r="EQ349">
        <v>39.91107142857143</v>
      </c>
      <c r="ER349">
        <v>0</v>
      </c>
      <c r="ES349">
        <v>1659120555.8</v>
      </c>
      <c r="ET349">
        <v>0</v>
      </c>
      <c r="EU349">
        <v>796.8930000000001</v>
      </c>
      <c r="EV349">
        <v>8.20600001486898</v>
      </c>
      <c r="EW349">
        <v>161.2076924592722</v>
      </c>
      <c r="EX349">
        <v>15851.128</v>
      </c>
      <c r="EY349">
        <v>15</v>
      </c>
      <c r="EZ349">
        <v>0</v>
      </c>
      <c r="FA349" t="s">
        <v>419</v>
      </c>
      <c r="FB349">
        <v>1658962562</v>
      </c>
      <c r="FC349">
        <v>1658962559</v>
      </c>
      <c r="FD349">
        <v>0</v>
      </c>
      <c r="FE349">
        <v>0.025</v>
      </c>
      <c r="FF349">
        <v>-0.013</v>
      </c>
      <c r="FG349">
        <v>-1.97</v>
      </c>
      <c r="FH349">
        <v>-0.111</v>
      </c>
      <c r="FI349">
        <v>420</v>
      </c>
      <c r="FJ349">
        <v>18</v>
      </c>
      <c r="FK349">
        <v>0.6899999999999999</v>
      </c>
      <c r="FL349">
        <v>0.5</v>
      </c>
      <c r="FM349">
        <v>-57.42673749999999</v>
      </c>
      <c r="FN349">
        <v>-5.772208255159379</v>
      </c>
      <c r="FO349">
        <v>0.5563083756728369</v>
      </c>
      <c r="FP349">
        <v>0</v>
      </c>
      <c r="FQ349">
        <v>796.1914705882352</v>
      </c>
      <c r="FR349">
        <v>9.633613443163973</v>
      </c>
      <c r="FS349">
        <v>0.9669615003983371</v>
      </c>
      <c r="FT349">
        <v>0</v>
      </c>
      <c r="FU349">
        <v>7.62471875</v>
      </c>
      <c r="FV349">
        <v>-0.05463996247657014</v>
      </c>
      <c r="FW349">
        <v>0.007179730909825253</v>
      </c>
      <c r="FX349">
        <v>1</v>
      </c>
      <c r="FY349">
        <v>1</v>
      </c>
      <c r="FZ349">
        <v>3</v>
      </c>
      <c r="GA349" t="s">
        <v>426</v>
      </c>
      <c r="GB349">
        <v>2.98302</v>
      </c>
      <c r="GC349">
        <v>2.71545</v>
      </c>
      <c r="GD349">
        <v>0.134107</v>
      </c>
      <c r="GE349">
        <v>0.139922</v>
      </c>
      <c r="GF349">
        <v>0.100483</v>
      </c>
      <c r="GG349">
        <v>0.0723892</v>
      </c>
      <c r="GH349">
        <v>27403.7</v>
      </c>
      <c r="GI349">
        <v>27352.8</v>
      </c>
      <c r="GJ349">
        <v>29413.4</v>
      </c>
      <c r="GK349">
        <v>29411.5</v>
      </c>
      <c r="GL349">
        <v>35042.4</v>
      </c>
      <c r="GM349">
        <v>36279.1</v>
      </c>
      <c r="GN349">
        <v>41422.5</v>
      </c>
      <c r="GO349">
        <v>41911.3</v>
      </c>
      <c r="GP349">
        <v>1.93597</v>
      </c>
      <c r="GQ349">
        <v>1.8846</v>
      </c>
      <c r="GR349">
        <v>0.0784695</v>
      </c>
      <c r="GS349">
        <v>0</v>
      </c>
      <c r="GT349">
        <v>25.1278</v>
      </c>
      <c r="GU349">
        <v>999.9</v>
      </c>
      <c r="GV349">
        <v>37</v>
      </c>
      <c r="GW349">
        <v>32.9</v>
      </c>
      <c r="GX349">
        <v>20.5057</v>
      </c>
      <c r="GY349">
        <v>63.5914</v>
      </c>
      <c r="GZ349">
        <v>34.1026</v>
      </c>
      <c r="HA349">
        <v>1</v>
      </c>
      <c r="HB349">
        <v>-0.064779</v>
      </c>
      <c r="HC349">
        <v>0.258851</v>
      </c>
      <c r="HD349">
        <v>20.3308</v>
      </c>
      <c r="HE349">
        <v>5.21594</v>
      </c>
      <c r="HF349">
        <v>12.0099</v>
      </c>
      <c r="HG349">
        <v>4.98845</v>
      </c>
      <c r="HH349">
        <v>3.28828</v>
      </c>
      <c r="HI349">
        <v>9999</v>
      </c>
      <c r="HJ349">
        <v>9999</v>
      </c>
      <c r="HK349">
        <v>9999</v>
      </c>
      <c r="HL349">
        <v>174.6</v>
      </c>
      <c r="HM349">
        <v>1.86784</v>
      </c>
      <c r="HN349">
        <v>1.86691</v>
      </c>
      <c r="HO349">
        <v>1.8663</v>
      </c>
      <c r="HP349">
        <v>1.86623</v>
      </c>
      <c r="HQ349">
        <v>1.86811</v>
      </c>
      <c r="HR349">
        <v>1.87055</v>
      </c>
      <c r="HS349">
        <v>1.86919</v>
      </c>
      <c r="HT349">
        <v>1.87062</v>
      </c>
      <c r="HU349">
        <v>0</v>
      </c>
      <c r="HV349">
        <v>0</v>
      </c>
      <c r="HW349">
        <v>0</v>
      </c>
      <c r="HX349">
        <v>0</v>
      </c>
      <c r="HY349" t="s">
        <v>421</v>
      </c>
      <c r="HZ349" t="s">
        <v>422</v>
      </c>
      <c r="IA349" t="s">
        <v>423</v>
      </c>
      <c r="IB349" t="s">
        <v>423</v>
      </c>
      <c r="IC349" t="s">
        <v>423</v>
      </c>
      <c r="ID349" t="s">
        <v>423</v>
      </c>
      <c r="IE349">
        <v>0</v>
      </c>
      <c r="IF349">
        <v>100</v>
      </c>
      <c r="IG349">
        <v>100</v>
      </c>
      <c r="IH349">
        <v>-3.086</v>
      </c>
      <c r="II349">
        <v>-0.0948</v>
      </c>
      <c r="IJ349">
        <v>-1.577111384215205</v>
      </c>
      <c r="IK349">
        <v>-0.002609718516926934</v>
      </c>
      <c r="IL349">
        <v>7.477057286243006E-07</v>
      </c>
      <c r="IM349">
        <v>-2.446628426827821E-10</v>
      </c>
      <c r="IN349">
        <v>-0.2036813970316619</v>
      </c>
      <c r="IO349">
        <v>-0.007460779758470672</v>
      </c>
      <c r="IP349">
        <v>0.0009378809001863145</v>
      </c>
      <c r="IQ349">
        <v>-1.681860573090938E-05</v>
      </c>
      <c r="IR349">
        <v>18</v>
      </c>
      <c r="IS349">
        <v>2242</v>
      </c>
      <c r="IT349">
        <v>1</v>
      </c>
      <c r="IU349">
        <v>24</v>
      </c>
      <c r="IV349">
        <v>2633.2</v>
      </c>
      <c r="IW349">
        <v>2633.3</v>
      </c>
      <c r="IX349">
        <v>1.65527</v>
      </c>
      <c r="IY349">
        <v>2.22046</v>
      </c>
      <c r="IZ349">
        <v>1.39648</v>
      </c>
      <c r="JA349">
        <v>2.33398</v>
      </c>
      <c r="JB349">
        <v>1.49536</v>
      </c>
      <c r="JC349">
        <v>2.3999</v>
      </c>
      <c r="JD349">
        <v>38.8704</v>
      </c>
      <c r="JE349">
        <v>23.9737</v>
      </c>
      <c r="JF349">
        <v>18</v>
      </c>
      <c r="JG349">
        <v>505.585</v>
      </c>
      <c r="JH349">
        <v>429.636</v>
      </c>
      <c r="JI349">
        <v>24.9998</v>
      </c>
      <c r="JJ349">
        <v>26.5441</v>
      </c>
      <c r="JK349">
        <v>29.9998</v>
      </c>
      <c r="JL349">
        <v>26.5541</v>
      </c>
      <c r="JM349">
        <v>26.4997</v>
      </c>
      <c r="JN349">
        <v>33.1263</v>
      </c>
      <c r="JO349">
        <v>28.3463</v>
      </c>
      <c r="JP349">
        <v>15.7723</v>
      </c>
      <c r="JQ349">
        <v>25</v>
      </c>
      <c r="JR349">
        <v>754.4930000000001</v>
      </c>
      <c r="JS349">
        <v>14.0212</v>
      </c>
      <c r="JT349">
        <v>100.572</v>
      </c>
      <c r="JU349">
        <v>100.657</v>
      </c>
    </row>
    <row r="350" spans="1:281">
      <c r="A350">
        <v>334</v>
      </c>
      <c r="B350">
        <v>1659120560.6</v>
      </c>
      <c r="C350">
        <v>8202.5</v>
      </c>
      <c r="D350" t="s">
        <v>1094</v>
      </c>
      <c r="E350" t="s">
        <v>1095</v>
      </c>
      <c r="F350">
        <v>5</v>
      </c>
      <c r="G350" t="s">
        <v>1005</v>
      </c>
      <c r="H350" t="s">
        <v>416</v>
      </c>
      <c r="I350">
        <v>1659120553.1</v>
      </c>
      <c r="J350">
        <f>(K350)/1000</f>
        <v>0</v>
      </c>
      <c r="K350">
        <f>IF(CZ350, AN350, AH350)</f>
        <v>0</v>
      </c>
      <c r="L350">
        <f>IF(CZ350, AI350, AG350)</f>
        <v>0</v>
      </c>
      <c r="M350">
        <f>DB350 - IF(AU350&gt;1, L350*CV350*100.0/(AW350*DP350), 0)</f>
        <v>0</v>
      </c>
      <c r="N350">
        <f>((T350-J350/2)*M350-L350)/(T350+J350/2)</f>
        <v>0</v>
      </c>
      <c r="O350">
        <f>N350*(DI350+DJ350)/1000.0</f>
        <v>0</v>
      </c>
      <c r="P350">
        <f>(DB350 - IF(AU350&gt;1, L350*CV350*100.0/(AW350*DP350), 0))*(DI350+DJ350)/1000.0</f>
        <v>0</v>
      </c>
      <c r="Q350">
        <f>2.0/((1/S350-1/R350)+SIGN(S350)*SQRT((1/S350-1/R350)*(1/S350-1/R350) + 4*CW350/((CW350+1)*(CW350+1))*(2*1/S350*1/R350-1/R350*1/R350)))</f>
        <v>0</v>
      </c>
      <c r="R350">
        <f>IF(LEFT(CX350,1)&lt;&gt;"0",IF(LEFT(CX350,1)="1",3.0,CY350),$D$5+$E$5*(DP350*DI350/($K$5*1000))+$F$5*(DP350*DI350/($K$5*1000))*MAX(MIN(CV350,$J$5),$I$5)*MAX(MIN(CV350,$J$5),$I$5)+$G$5*MAX(MIN(CV350,$J$5),$I$5)*(DP350*DI350/($K$5*1000))+$H$5*(DP350*DI350/($K$5*1000))*(DP350*DI350/($K$5*1000)))</f>
        <v>0</v>
      </c>
      <c r="S350">
        <f>J350*(1000-(1000*0.61365*exp(17.502*W350/(240.97+W350))/(DI350+DJ350)+DD350)/2)/(1000*0.61365*exp(17.502*W350/(240.97+W350))/(DI350+DJ350)-DD350)</f>
        <v>0</v>
      </c>
      <c r="T350">
        <f>1/((CW350+1)/(Q350/1.6)+1/(R350/1.37)) + CW350/((CW350+1)/(Q350/1.6) + CW350/(R350/1.37))</f>
        <v>0</v>
      </c>
      <c r="U350">
        <f>(CR350*CU350)</f>
        <v>0</v>
      </c>
      <c r="V350">
        <f>(DK350+(U350+2*0.95*5.67E-8*(((DK350+$B$7)+273)^4-(DK350+273)^4)-44100*J350)/(1.84*29.3*R350+8*0.95*5.67E-8*(DK350+273)^3))</f>
        <v>0</v>
      </c>
      <c r="W350">
        <f>($C$7*DL350+$D$7*DM350+$E$7*V350)</f>
        <v>0</v>
      </c>
      <c r="X350">
        <f>0.61365*exp(17.502*W350/(240.97+W350))</f>
        <v>0</v>
      </c>
      <c r="Y350">
        <f>(Z350/AA350*100)</f>
        <v>0</v>
      </c>
      <c r="Z350">
        <f>DD350*(DI350+DJ350)/1000</f>
        <v>0</v>
      </c>
      <c r="AA350">
        <f>0.61365*exp(17.502*DK350/(240.97+DK350))</f>
        <v>0</v>
      </c>
      <c r="AB350">
        <f>(X350-DD350*(DI350+DJ350)/1000)</f>
        <v>0</v>
      </c>
      <c r="AC350">
        <f>(-J350*44100)</f>
        <v>0</v>
      </c>
      <c r="AD350">
        <f>2*29.3*R350*0.92*(DK350-W350)</f>
        <v>0</v>
      </c>
      <c r="AE350">
        <f>2*0.95*5.67E-8*(((DK350+$B$7)+273)^4-(W350+273)^4)</f>
        <v>0</v>
      </c>
      <c r="AF350">
        <f>U350+AE350+AC350+AD350</f>
        <v>0</v>
      </c>
      <c r="AG350">
        <f>DH350*AU350*(DC350-DB350*(1000-AU350*DE350)/(1000-AU350*DD350))/(100*CV350)</f>
        <v>0</v>
      </c>
      <c r="AH350">
        <f>1000*DH350*AU350*(DD350-DE350)/(100*CV350*(1000-AU350*DD350))</f>
        <v>0</v>
      </c>
      <c r="AI350">
        <f>(AJ350 - AK350 - DI350*1E3/(8.314*(DK350+273.15)) * AM350/DH350 * AL350) * DH350/(100*CV350) * (1000 - DE350)/1000</f>
        <v>0</v>
      </c>
      <c r="AJ350">
        <v>754.4563072059788</v>
      </c>
      <c r="AK350">
        <v>708.1308181818182</v>
      </c>
      <c r="AL350">
        <v>3.287946378338297</v>
      </c>
      <c r="AM350">
        <v>65.161743348926</v>
      </c>
      <c r="AN350">
        <f>(AP350 - AO350 + DI350*1E3/(8.314*(DK350+273.15)) * AR350/DH350 * AQ350) * DH350/(100*CV350) * 1000/(1000 - AP350)</f>
        <v>0</v>
      </c>
      <c r="AO350">
        <v>14.09193840665633</v>
      </c>
      <c r="AP350">
        <v>21.71706606060606</v>
      </c>
      <c r="AQ350">
        <v>3.226690647888099E-05</v>
      </c>
      <c r="AR350">
        <v>87.77243361575582</v>
      </c>
      <c r="AS350">
        <v>4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MAX(0,($B$13+$C$13*DP350)/(1+$D$13*DP350)*DI350/(DK350+273)*$E$13)</f>
        <v>0</v>
      </c>
      <c r="AX350" t="s">
        <v>417</v>
      </c>
      <c r="AY350" t="s">
        <v>417</v>
      </c>
      <c r="AZ350">
        <v>0</v>
      </c>
      <c r="BA350">
        <v>0</v>
      </c>
      <c r="BB350">
        <f>1-AZ350/BA350</f>
        <v>0</v>
      </c>
      <c r="BC350">
        <v>0</v>
      </c>
      <c r="BD350" t="s">
        <v>417</v>
      </c>
      <c r="BE350" t="s">
        <v>417</v>
      </c>
      <c r="BF350">
        <v>0</v>
      </c>
      <c r="BG350">
        <v>0</v>
      </c>
      <c r="BH350">
        <f>1-BF350/BG350</f>
        <v>0</v>
      </c>
      <c r="BI350">
        <v>0.5</v>
      </c>
      <c r="BJ350">
        <f>CS350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417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f>$B$11*DQ350+$C$11*DR350+$F$11*EC350*(1-EF350)</f>
        <v>0</v>
      </c>
      <c r="CS350">
        <f>CR350*CT350</f>
        <v>0</v>
      </c>
      <c r="CT350">
        <f>($B$11*$D$9+$C$11*$D$9+$F$11*((EP350+EH350)/MAX(EP350+EH350+EQ350, 0.1)*$I$9+EQ350/MAX(EP350+EH350+EQ350, 0.1)*$J$9))/($B$11+$C$11+$F$11)</f>
        <v>0</v>
      </c>
      <c r="CU350">
        <f>($B$11*$K$9+$C$11*$K$9+$F$11*((EP350+EH350)/MAX(EP350+EH350+EQ350, 0.1)*$P$9+EQ350/MAX(EP350+EH350+EQ350, 0.1)*$Q$9))/($B$11+$C$11+$F$11)</f>
        <v>0</v>
      </c>
      <c r="CV350">
        <v>6</v>
      </c>
      <c r="CW350">
        <v>0.5</v>
      </c>
      <c r="CX350" t="s">
        <v>418</v>
      </c>
      <c r="CY350">
        <v>2</v>
      </c>
      <c r="CZ350" t="b">
        <v>1</v>
      </c>
      <c r="DA350">
        <v>1659120553.1</v>
      </c>
      <c r="DB350">
        <v>670.0251481481481</v>
      </c>
      <c r="DC350">
        <v>728.0997777777779</v>
      </c>
      <c r="DD350">
        <v>21.7084</v>
      </c>
      <c r="DE350">
        <v>14.0885962962963</v>
      </c>
      <c r="DF350">
        <v>673.0946296296296</v>
      </c>
      <c r="DG350">
        <v>21.80322592592593</v>
      </c>
      <c r="DH350">
        <v>500.0581851851852</v>
      </c>
      <c r="DI350">
        <v>90.66020740740741</v>
      </c>
      <c r="DJ350">
        <v>0.1000023259259259</v>
      </c>
      <c r="DK350">
        <v>26.95464814814815</v>
      </c>
      <c r="DL350">
        <v>26.40848888888889</v>
      </c>
      <c r="DM350">
        <v>999.9000000000001</v>
      </c>
      <c r="DN350">
        <v>0</v>
      </c>
      <c r="DO350">
        <v>0</v>
      </c>
      <c r="DP350">
        <v>9995.830000000002</v>
      </c>
      <c r="DQ350">
        <v>0</v>
      </c>
      <c r="DR350">
        <v>8.318720000000003</v>
      </c>
      <c r="DS350">
        <v>-58.07461851851853</v>
      </c>
      <c r="DT350">
        <v>684.8932222222221</v>
      </c>
      <c r="DU350">
        <v>738.5044074074074</v>
      </c>
      <c r="DV350">
        <v>7.619805925925926</v>
      </c>
      <c r="DW350">
        <v>728.0997777777779</v>
      </c>
      <c r="DX350">
        <v>14.0885962962963</v>
      </c>
      <c r="DY350">
        <v>1.968088518518519</v>
      </c>
      <c r="DZ350">
        <v>1.277274814814815</v>
      </c>
      <c r="EA350">
        <v>17.18991481481481</v>
      </c>
      <c r="EB350">
        <v>10.53407037037037</v>
      </c>
      <c r="EC350">
        <v>2000.015555555555</v>
      </c>
      <c r="ED350">
        <v>0.9799942222222223</v>
      </c>
      <c r="EE350">
        <v>0.02000557777777778</v>
      </c>
      <c r="EF350">
        <v>0</v>
      </c>
      <c r="EG350">
        <v>797.5137407407406</v>
      </c>
      <c r="EH350">
        <v>5.00097</v>
      </c>
      <c r="EI350">
        <v>15862.58148148148</v>
      </c>
      <c r="EJ350">
        <v>16707.68148148148</v>
      </c>
      <c r="EK350">
        <v>37.5</v>
      </c>
      <c r="EL350">
        <v>38</v>
      </c>
      <c r="EM350">
        <v>37.38877777777778</v>
      </c>
      <c r="EN350">
        <v>37.79592592592593</v>
      </c>
      <c r="EO350">
        <v>38.24299999999999</v>
      </c>
      <c r="EP350">
        <v>1955.104444444444</v>
      </c>
      <c r="EQ350">
        <v>39.9111111111111</v>
      </c>
      <c r="ER350">
        <v>0</v>
      </c>
      <c r="ES350">
        <v>1659120560.6</v>
      </c>
      <c r="ET350">
        <v>0</v>
      </c>
      <c r="EU350">
        <v>797.50292</v>
      </c>
      <c r="EV350">
        <v>6.992923087692064</v>
      </c>
      <c r="EW350">
        <v>134.1538462270921</v>
      </c>
      <c r="EX350">
        <v>15863.088</v>
      </c>
      <c r="EY350">
        <v>15</v>
      </c>
      <c r="EZ350">
        <v>0</v>
      </c>
      <c r="FA350" t="s">
        <v>419</v>
      </c>
      <c r="FB350">
        <v>1658962562</v>
      </c>
      <c r="FC350">
        <v>1658962559</v>
      </c>
      <c r="FD350">
        <v>0</v>
      </c>
      <c r="FE350">
        <v>0.025</v>
      </c>
      <c r="FF350">
        <v>-0.013</v>
      </c>
      <c r="FG350">
        <v>-1.97</v>
      </c>
      <c r="FH350">
        <v>-0.111</v>
      </c>
      <c r="FI350">
        <v>420</v>
      </c>
      <c r="FJ350">
        <v>18</v>
      </c>
      <c r="FK350">
        <v>0.6899999999999999</v>
      </c>
      <c r="FL350">
        <v>0.5</v>
      </c>
      <c r="FM350">
        <v>-57.81363414634146</v>
      </c>
      <c r="FN350">
        <v>-4.009306620209072</v>
      </c>
      <c r="FO350">
        <v>0.4210196783592596</v>
      </c>
      <c r="FP350">
        <v>0</v>
      </c>
      <c r="FQ350">
        <v>797.0176176470588</v>
      </c>
      <c r="FR350">
        <v>8.037906791549815</v>
      </c>
      <c r="FS350">
        <v>0.807628737314143</v>
      </c>
      <c r="FT350">
        <v>0</v>
      </c>
      <c r="FU350">
        <v>7.623064634146342</v>
      </c>
      <c r="FV350">
        <v>-0.03836006968640256</v>
      </c>
      <c r="FW350">
        <v>0.006654726579038461</v>
      </c>
      <c r="FX350">
        <v>1</v>
      </c>
      <c r="FY350">
        <v>1</v>
      </c>
      <c r="FZ350">
        <v>3</v>
      </c>
      <c r="GA350" t="s">
        <v>426</v>
      </c>
      <c r="GB350">
        <v>2.98299</v>
      </c>
      <c r="GC350">
        <v>2.71564</v>
      </c>
      <c r="GD350">
        <v>0.136282</v>
      </c>
      <c r="GE350">
        <v>0.142068</v>
      </c>
      <c r="GF350">
        <v>0.100497</v>
      </c>
      <c r="GG350">
        <v>0.07238799999999999</v>
      </c>
      <c r="GH350">
        <v>27335.3</v>
      </c>
      <c r="GI350">
        <v>27284.5</v>
      </c>
      <c r="GJ350">
        <v>29413.9</v>
      </c>
      <c r="GK350">
        <v>29411.4</v>
      </c>
      <c r="GL350">
        <v>35042.5</v>
      </c>
      <c r="GM350">
        <v>36279.1</v>
      </c>
      <c r="GN350">
        <v>41423.2</v>
      </c>
      <c r="GO350">
        <v>41911.2</v>
      </c>
      <c r="GP350">
        <v>1.93607</v>
      </c>
      <c r="GQ350">
        <v>1.8846</v>
      </c>
      <c r="GR350">
        <v>0.0780597</v>
      </c>
      <c r="GS350">
        <v>0</v>
      </c>
      <c r="GT350">
        <v>25.1291</v>
      </c>
      <c r="GU350">
        <v>999.9</v>
      </c>
      <c r="GV350">
        <v>37</v>
      </c>
      <c r="GW350">
        <v>32.9</v>
      </c>
      <c r="GX350">
        <v>20.5035</v>
      </c>
      <c r="GY350">
        <v>63.7814</v>
      </c>
      <c r="GZ350">
        <v>34.5673</v>
      </c>
      <c r="HA350">
        <v>1</v>
      </c>
      <c r="HB350">
        <v>-0.06507110000000001</v>
      </c>
      <c r="HC350">
        <v>0.258521</v>
      </c>
      <c r="HD350">
        <v>20.3309</v>
      </c>
      <c r="HE350">
        <v>5.21774</v>
      </c>
      <c r="HF350">
        <v>12.0099</v>
      </c>
      <c r="HG350">
        <v>4.98925</v>
      </c>
      <c r="HH350">
        <v>3.28865</v>
      </c>
      <c r="HI350">
        <v>9999</v>
      </c>
      <c r="HJ350">
        <v>9999</v>
      </c>
      <c r="HK350">
        <v>9999</v>
      </c>
      <c r="HL350">
        <v>174.6</v>
      </c>
      <c r="HM350">
        <v>1.86783</v>
      </c>
      <c r="HN350">
        <v>1.86691</v>
      </c>
      <c r="HO350">
        <v>1.8663</v>
      </c>
      <c r="HP350">
        <v>1.86623</v>
      </c>
      <c r="HQ350">
        <v>1.86808</v>
      </c>
      <c r="HR350">
        <v>1.87057</v>
      </c>
      <c r="HS350">
        <v>1.86919</v>
      </c>
      <c r="HT350">
        <v>1.87061</v>
      </c>
      <c r="HU350">
        <v>0</v>
      </c>
      <c r="HV350">
        <v>0</v>
      </c>
      <c r="HW350">
        <v>0</v>
      </c>
      <c r="HX350">
        <v>0</v>
      </c>
      <c r="HY350" t="s">
        <v>421</v>
      </c>
      <c r="HZ350" t="s">
        <v>422</v>
      </c>
      <c r="IA350" t="s">
        <v>423</v>
      </c>
      <c r="IB350" t="s">
        <v>423</v>
      </c>
      <c r="IC350" t="s">
        <v>423</v>
      </c>
      <c r="ID350" t="s">
        <v>423</v>
      </c>
      <c r="IE350">
        <v>0</v>
      </c>
      <c r="IF350">
        <v>100</v>
      </c>
      <c r="IG350">
        <v>100</v>
      </c>
      <c r="IH350">
        <v>-3.117</v>
      </c>
      <c r="II350">
        <v>-0.09470000000000001</v>
      </c>
      <c r="IJ350">
        <v>-1.577111384215205</v>
      </c>
      <c r="IK350">
        <v>-0.002609718516926934</v>
      </c>
      <c r="IL350">
        <v>7.477057286243006E-07</v>
      </c>
      <c r="IM350">
        <v>-2.446628426827821E-10</v>
      </c>
      <c r="IN350">
        <v>-0.2036813970316619</v>
      </c>
      <c r="IO350">
        <v>-0.007460779758470672</v>
      </c>
      <c r="IP350">
        <v>0.0009378809001863145</v>
      </c>
      <c r="IQ350">
        <v>-1.681860573090938E-05</v>
      </c>
      <c r="IR350">
        <v>18</v>
      </c>
      <c r="IS350">
        <v>2242</v>
      </c>
      <c r="IT350">
        <v>1</v>
      </c>
      <c r="IU350">
        <v>24</v>
      </c>
      <c r="IV350">
        <v>2633.3</v>
      </c>
      <c r="IW350">
        <v>2633.4</v>
      </c>
      <c r="IX350">
        <v>1.68701</v>
      </c>
      <c r="IY350">
        <v>2.2229</v>
      </c>
      <c r="IZ350">
        <v>1.39648</v>
      </c>
      <c r="JA350">
        <v>2.33398</v>
      </c>
      <c r="JB350">
        <v>1.49536</v>
      </c>
      <c r="JC350">
        <v>2.35107</v>
      </c>
      <c r="JD350">
        <v>38.8704</v>
      </c>
      <c r="JE350">
        <v>23.9737</v>
      </c>
      <c r="JF350">
        <v>18</v>
      </c>
      <c r="JG350">
        <v>505.62</v>
      </c>
      <c r="JH350">
        <v>429.615</v>
      </c>
      <c r="JI350">
        <v>24.9998</v>
      </c>
      <c r="JJ350">
        <v>26.5408</v>
      </c>
      <c r="JK350">
        <v>29.9998</v>
      </c>
      <c r="JL350">
        <v>26.5508</v>
      </c>
      <c r="JM350">
        <v>26.4969</v>
      </c>
      <c r="JN350">
        <v>33.7683</v>
      </c>
      <c r="JO350">
        <v>28.6202</v>
      </c>
      <c r="JP350">
        <v>15.3883</v>
      </c>
      <c r="JQ350">
        <v>25</v>
      </c>
      <c r="JR350">
        <v>774.53</v>
      </c>
      <c r="JS350">
        <v>13.9651</v>
      </c>
      <c r="JT350">
        <v>100.574</v>
      </c>
      <c r="JU350">
        <v>100.657</v>
      </c>
    </row>
    <row r="351" spans="1:281">
      <c r="A351">
        <v>335</v>
      </c>
      <c r="B351">
        <v>1659120565.6</v>
      </c>
      <c r="C351">
        <v>8207.5</v>
      </c>
      <c r="D351" t="s">
        <v>1096</v>
      </c>
      <c r="E351" t="s">
        <v>1097</v>
      </c>
      <c r="F351">
        <v>5</v>
      </c>
      <c r="G351" t="s">
        <v>1005</v>
      </c>
      <c r="H351" t="s">
        <v>416</v>
      </c>
      <c r="I351">
        <v>1659120557.814285</v>
      </c>
      <c r="J351">
        <f>(K351)/1000</f>
        <v>0</v>
      </c>
      <c r="K351">
        <f>IF(CZ351, AN351, AH351)</f>
        <v>0</v>
      </c>
      <c r="L351">
        <f>IF(CZ351, AI351, AG351)</f>
        <v>0</v>
      </c>
      <c r="M351">
        <f>DB351 - IF(AU351&gt;1, L351*CV351*100.0/(AW351*DP351), 0)</f>
        <v>0</v>
      </c>
      <c r="N351">
        <f>((T351-J351/2)*M351-L351)/(T351+J351/2)</f>
        <v>0</v>
      </c>
      <c r="O351">
        <f>N351*(DI351+DJ351)/1000.0</f>
        <v>0</v>
      </c>
      <c r="P351">
        <f>(DB351 - IF(AU351&gt;1, L351*CV351*100.0/(AW351*DP351), 0))*(DI351+DJ351)/1000.0</f>
        <v>0</v>
      </c>
      <c r="Q351">
        <f>2.0/((1/S351-1/R351)+SIGN(S351)*SQRT((1/S351-1/R351)*(1/S351-1/R351) + 4*CW351/((CW351+1)*(CW351+1))*(2*1/S351*1/R351-1/R351*1/R351)))</f>
        <v>0</v>
      </c>
      <c r="R351">
        <f>IF(LEFT(CX351,1)&lt;&gt;"0",IF(LEFT(CX351,1)="1",3.0,CY351),$D$5+$E$5*(DP351*DI351/($K$5*1000))+$F$5*(DP351*DI351/($K$5*1000))*MAX(MIN(CV351,$J$5),$I$5)*MAX(MIN(CV351,$J$5),$I$5)+$G$5*MAX(MIN(CV351,$J$5),$I$5)*(DP351*DI351/($K$5*1000))+$H$5*(DP351*DI351/($K$5*1000))*(DP351*DI351/($K$5*1000)))</f>
        <v>0</v>
      </c>
      <c r="S351">
        <f>J351*(1000-(1000*0.61365*exp(17.502*W351/(240.97+W351))/(DI351+DJ351)+DD351)/2)/(1000*0.61365*exp(17.502*W351/(240.97+W351))/(DI351+DJ351)-DD351)</f>
        <v>0</v>
      </c>
      <c r="T351">
        <f>1/((CW351+1)/(Q351/1.6)+1/(R351/1.37)) + CW351/((CW351+1)/(Q351/1.6) + CW351/(R351/1.37))</f>
        <v>0</v>
      </c>
      <c r="U351">
        <f>(CR351*CU351)</f>
        <v>0</v>
      </c>
      <c r="V351">
        <f>(DK351+(U351+2*0.95*5.67E-8*(((DK351+$B$7)+273)^4-(DK351+273)^4)-44100*J351)/(1.84*29.3*R351+8*0.95*5.67E-8*(DK351+273)^3))</f>
        <v>0</v>
      </c>
      <c r="W351">
        <f>($C$7*DL351+$D$7*DM351+$E$7*V351)</f>
        <v>0</v>
      </c>
      <c r="X351">
        <f>0.61365*exp(17.502*W351/(240.97+W351))</f>
        <v>0</v>
      </c>
      <c r="Y351">
        <f>(Z351/AA351*100)</f>
        <v>0</v>
      </c>
      <c r="Z351">
        <f>DD351*(DI351+DJ351)/1000</f>
        <v>0</v>
      </c>
      <c r="AA351">
        <f>0.61365*exp(17.502*DK351/(240.97+DK351))</f>
        <v>0</v>
      </c>
      <c r="AB351">
        <f>(X351-DD351*(DI351+DJ351)/1000)</f>
        <v>0</v>
      </c>
      <c r="AC351">
        <f>(-J351*44100)</f>
        <v>0</v>
      </c>
      <c r="AD351">
        <f>2*29.3*R351*0.92*(DK351-W351)</f>
        <v>0</v>
      </c>
      <c r="AE351">
        <f>2*0.95*5.67E-8*(((DK351+$B$7)+273)^4-(W351+273)^4)</f>
        <v>0</v>
      </c>
      <c r="AF351">
        <f>U351+AE351+AC351+AD351</f>
        <v>0</v>
      </c>
      <c r="AG351">
        <f>DH351*AU351*(DC351-DB351*(1000-AU351*DE351)/(1000-AU351*DD351))/(100*CV351)</f>
        <v>0</v>
      </c>
      <c r="AH351">
        <f>1000*DH351*AU351*(DD351-DE351)/(100*CV351*(1000-AU351*DD351))</f>
        <v>0</v>
      </c>
      <c r="AI351">
        <f>(AJ351 - AK351 - DI351*1E3/(8.314*(DK351+273.15)) * AM351/DH351 * AL351) * DH351/(100*CV351) * (1000 - DE351)/1000</f>
        <v>0</v>
      </c>
      <c r="AJ351">
        <v>771.9076374318902</v>
      </c>
      <c r="AK351">
        <v>724.8587818181815</v>
      </c>
      <c r="AL351">
        <v>3.351687748266164</v>
      </c>
      <c r="AM351">
        <v>65.161743348926</v>
      </c>
      <c r="AN351">
        <f>(AP351 - AO351 + DI351*1E3/(8.314*(DK351+273.15)) * AR351/DH351 * AQ351) * DH351/(100*CV351) * 1000/(1000 - AP351)</f>
        <v>0</v>
      </c>
      <c r="AO351">
        <v>14.07903006316115</v>
      </c>
      <c r="AP351">
        <v>21.71496666666667</v>
      </c>
      <c r="AQ351">
        <v>4.848195443204047E-06</v>
      </c>
      <c r="AR351">
        <v>87.77243361575582</v>
      </c>
      <c r="AS351">
        <v>4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MAX(0,($B$13+$C$13*DP351)/(1+$D$13*DP351)*DI351/(DK351+273)*$E$13)</f>
        <v>0</v>
      </c>
      <c r="AX351" t="s">
        <v>417</v>
      </c>
      <c r="AY351" t="s">
        <v>417</v>
      </c>
      <c r="AZ351">
        <v>0</v>
      </c>
      <c r="BA351">
        <v>0</v>
      </c>
      <c r="BB351">
        <f>1-AZ351/BA351</f>
        <v>0</v>
      </c>
      <c r="BC351">
        <v>0</v>
      </c>
      <c r="BD351" t="s">
        <v>417</v>
      </c>
      <c r="BE351" t="s">
        <v>417</v>
      </c>
      <c r="BF351">
        <v>0</v>
      </c>
      <c r="BG351">
        <v>0</v>
      </c>
      <c r="BH351">
        <f>1-BF351/BG351</f>
        <v>0</v>
      </c>
      <c r="BI351">
        <v>0.5</v>
      </c>
      <c r="BJ351">
        <f>CS351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417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f>$B$11*DQ351+$C$11*DR351+$F$11*EC351*(1-EF351)</f>
        <v>0</v>
      </c>
      <c r="CS351">
        <f>CR351*CT351</f>
        <v>0</v>
      </c>
      <c r="CT351">
        <f>($B$11*$D$9+$C$11*$D$9+$F$11*((EP351+EH351)/MAX(EP351+EH351+EQ351, 0.1)*$I$9+EQ351/MAX(EP351+EH351+EQ351, 0.1)*$J$9))/($B$11+$C$11+$F$11)</f>
        <v>0</v>
      </c>
      <c r="CU351">
        <f>($B$11*$K$9+$C$11*$K$9+$F$11*((EP351+EH351)/MAX(EP351+EH351+EQ351, 0.1)*$P$9+EQ351/MAX(EP351+EH351+EQ351, 0.1)*$Q$9))/($B$11+$C$11+$F$11)</f>
        <v>0</v>
      </c>
      <c r="CV351">
        <v>6</v>
      </c>
      <c r="CW351">
        <v>0.5</v>
      </c>
      <c r="CX351" t="s">
        <v>418</v>
      </c>
      <c r="CY351">
        <v>2</v>
      </c>
      <c r="CZ351" t="b">
        <v>1</v>
      </c>
      <c r="DA351">
        <v>1659120557.814285</v>
      </c>
      <c r="DB351">
        <v>685.3630357142856</v>
      </c>
      <c r="DC351">
        <v>743.8763928571428</v>
      </c>
      <c r="DD351">
        <v>21.71319642857143</v>
      </c>
      <c r="DE351">
        <v>14.08525714285714</v>
      </c>
      <c r="DF351">
        <v>688.4622142857143</v>
      </c>
      <c r="DG351">
        <v>21.80798928571428</v>
      </c>
      <c r="DH351">
        <v>500.0561071428571</v>
      </c>
      <c r="DI351">
        <v>90.66048214285715</v>
      </c>
      <c r="DJ351">
        <v>0.09998314642857142</v>
      </c>
      <c r="DK351">
        <v>26.95448571428571</v>
      </c>
      <c r="DL351">
        <v>26.40671428571428</v>
      </c>
      <c r="DM351">
        <v>999.9000000000002</v>
      </c>
      <c r="DN351">
        <v>0</v>
      </c>
      <c r="DO351">
        <v>0</v>
      </c>
      <c r="DP351">
        <v>10004.37535714286</v>
      </c>
      <c r="DQ351">
        <v>0</v>
      </c>
      <c r="DR351">
        <v>8.318720000000003</v>
      </c>
      <c r="DS351">
        <v>-58.51324642857141</v>
      </c>
      <c r="DT351">
        <v>700.5749642857144</v>
      </c>
      <c r="DU351">
        <v>754.503607142857</v>
      </c>
      <c r="DV351">
        <v>7.627946785714285</v>
      </c>
      <c r="DW351">
        <v>743.8763928571428</v>
      </c>
      <c r="DX351">
        <v>14.08525714285714</v>
      </c>
      <c r="DY351">
        <v>1.968530357142857</v>
      </c>
      <c r="DZ351">
        <v>1.276976785714286</v>
      </c>
      <c r="EA351">
        <v>17.19346071428572</v>
      </c>
      <c r="EB351">
        <v>10.53056071428571</v>
      </c>
      <c r="EC351">
        <v>1999.995357142858</v>
      </c>
      <c r="ED351">
        <v>0.9799940714285714</v>
      </c>
      <c r="EE351">
        <v>0.02000572857142857</v>
      </c>
      <c r="EF351">
        <v>0</v>
      </c>
      <c r="EG351">
        <v>797.9796428571428</v>
      </c>
      <c r="EH351">
        <v>5.00097</v>
      </c>
      <c r="EI351">
        <v>15871.62142857143</v>
      </c>
      <c r="EJ351">
        <v>16707.50357142857</v>
      </c>
      <c r="EK351">
        <v>37.5</v>
      </c>
      <c r="EL351">
        <v>38</v>
      </c>
      <c r="EM351">
        <v>37.37721428571428</v>
      </c>
      <c r="EN351">
        <v>37.78542857142857</v>
      </c>
      <c r="EO351">
        <v>38.2275</v>
      </c>
      <c r="EP351">
        <v>1955.084642857143</v>
      </c>
      <c r="EQ351">
        <v>39.91071428571428</v>
      </c>
      <c r="ER351">
        <v>0</v>
      </c>
      <c r="ES351">
        <v>1659120565.4</v>
      </c>
      <c r="ET351">
        <v>0</v>
      </c>
      <c r="EU351">
        <v>797.9819199999999</v>
      </c>
      <c r="EV351">
        <v>5.031000000531671</v>
      </c>
      <c r="EW351">
        <v>100.3999997793231</v>
      </c>
      <c r="EX351">
        <v>15872.26</v>
      </c>
      <c r="EY351">
        <v>15</v>
      </c>
      <c r="EZ351">
        <v>0</v>
      </c>
      <c r="FA351" t="s">
        <v>419</v>
      </c>
      <c r="FB351">
        <v>1658962562</v>
      </c>
      <c r="FC351">
        <v>1658962559</v>
      </c>
      <c r="FD351">
        <v>0</v>
      </c>
      <c r="FE351">
        <v>0.025</v>
      </c>
      <c r="FF351">
        <v>-0.013</v>
      </c>
      <c r="FG351">
        <v>-1.97</v>
      </c>
      <c r="FH351">
        <v>-0.111</v>
      </c>
      <c r="FI351">
        <v>420</v>
      </c>
      <c r="FJ351">
        <v>18</v>
      </c>
      <c r="FK351">
        <v>0.6899999999999999</v>
      </c>
      <c r="FL351">
        <v>0.5</v>
      </c>
      <c r="FM351">
        <v>-58.3178375</v>
      </c>
      <c r="FN351">
        <v>-4.976097185741041</v>
      </c>
      <c r="FO351">
        <v>0.5163090812137144</v>
      </c>
      <c r="FP351">
        <v>0</v>
      </c>
      <c r="FQ351">
        <v>797.674705882353</v>
      </c>
      <c r="FR351">
        <v>6.143193274098936</v>
      </c>
      <c r="FS351">
        <v>0.6387022471806696</v>
      </c>
      <c r="FT351">
        <v>0</v>
      </c>
      <c r="FU351">
        <v>7.625721250000001</v>
      </c>
      <c r="FV351">
        <v>0.09224454033769643</v>
      </c>
      <c r="FW351">
        <v>0.01305920177260084</v>
      </c>
      <c r="FX351">
        <v>1</v>
      </c>
      <c r="FY351">
        <v>1</v>
      </c>
      <c r="FZ351">
        <v>3</v>
      </c>
      <c r="GA351" t="s">
        <v>426</v>
      </c>
      <c r="GB351">
        <v>2.98325</v>
      </c>
      <c r="GC351">
        <v>2.71592</v>
      </c>
      <c r="GD351">
        <v>0.138458</v>
      </c>
      <c r="GE351">
        <v>0.144209</v>
      </c>
      <c r="GF351">
        <v>0.100484</v>
      </c>
      <c r="GG351">
        <v>0.072213</v>
      </c>
      <c r="GH351">
        <v>27266.6</v>
      </c>
      <c r="GI351">
        <v>27216.8</v>
      </c>
      <c r="GJ351">
        <v>29413.9</v>
      </c>
      <c r="GK351">
        <v>29411.8</v>
      </c>
      <c r="GL351">
        <v>35043</v>
      </c>
      <c r="GM351">
        <v>36286.5</v>
      </c>
      <c r="GN351">
        <v>41423.1</v>
      </c>
      <c r="GO351">
        <v>41911.7</v>
      </c>
      <c r="GP351">
        <v>1.9365</v>
      </c>
      <c r="GQ351">
        <v>1.8845</v>
      </c>
      <c r="GR351">
        <v>0.078097</v>
      </c>
      <c r="GS351">
        <v>0</v>
      </c>
      <c r="GT351">
        <v>25.131</v>
      </c>
      <c r="GU351">
        <v>999.9</v>
      </c>
      <c r="GV351">
        <v>37</v>
      </c>
      <c r="GW351">
        <v>32.9</v>
      </c>
      <c r="GX351">
        <v>20.5015</v>
      </c>
      <c r="GY351">
        <v>63.5814</v>
      </c>
      <c r="GZ351">
        <v>34.4591</v>
      </c>
      <c r="HA351">
        <v>1</v>
      </c>
      <c r="HB351">
        <v>-0.0653455</v>
      </c>
      <c r="HC351">
        <v>0.257315</v>
      </c>
      <c r="HD351">
        <v>20.3312</v>
      </c>
      <c r="HE351">
        <v>5.21834</v>
      </c>
      <c r="HF351">
        <v>12.0099</v>
      </c>
      <c r="HG351">
        <v>4.9893</v>
      </c>
      <c r="HH351">
        <v>3.28865</v>
      </c>
      <c r="HI351">
        <v>9999</v>
      </c>
      <c r="HJ351">
        <v>9999</v>
      </c>
      <c r="HK351">
        <v>9999</v>
      </c>
      <c r="HL351">
        <v>174.6</v>
      </c>
      <c r="HM351">
        <v>1.86783</v>
      </c>
      <c r="HN351">
        <v>1.86691</v>
      </c>
      <c r="HO351">
        <v>1.8663</v>
      </c>
      <c r="HP351">
        <v>1.8662</v>
      </c>
      <c r="HQ351">
        <v>1.86811</v>
      </c>
      <c r="HR351">
        <v>1.87057</v>
      </c>
      <c r="HS351">
        <v>1.8692</v>
      </c>
      <c r="HT351">
        <v>1.87063</v>
      </c>
      <c r="HU351">
        <v>0</v>
      </c>
      <c r="HV351">
        <v>0</v>
      </c>
      <c r="HW351">
        <v>0</v>
      </c>
      <c r="HX351">
        <v>0</v>
      </c>
      <c r="HY351" t="s">
        <v>421</v>
      </c>
      <c r="HZ351" t="s">
        <v>422</v>
      </c>
      <c r="IA351" t="s">
        <v>423</v>
      </c>
      <c r="IB351" t="s">
        <v>423</v>
      </c>
      <c r="IC351" t="s">
        <v>423</v>
      </c>
      <c r="ID351" t="s">
        <v>423</v>
      </c>
      <c r="IE351">
        <v>0</v>
      </c>
      <c r="IF351">
        <v>100</v>
      </c>
      <c r="IG351">
        <v>100</v>
      </c>
      <c r="IH351">
        <v>-3.148</v>
      </c>
      <c r="II351">
        <v>-0.0948</v>
      </c>
      <c r="IJ351">
        <v>-1.577111384215205</v>
      </c>
      <c r="IK351">
        <v>-0.002609718516926934</v>
      </c>
      <c r="IL351">
        <v>7.477057286243006E-07</v>
      </c>
      <c r="IM351">
        <v>-2.446628426827821E-10</v>
      </c>
      <c r="IN351">
        <v>-0.2036813970316619</v>
      </c>
      <c r="IO351">
        <v>-0.007460779758470672</v>
      </c>
      <c r="IP351">
        <v>0.0009378809001863145</v>
      </c>
      <c r="IQ351">
        <v>-1.681860573090938E-05</v>
      </c>
      <c r="IR351">
        <v>18</v>
      </c>
      <c r="IS351">
        <v>2242</v>
      </c>
      <c r="IT351">
        <v>1</v>
      </c>
      <c r="IU351">
        <v>24</v>
      </c>
      <c r="IV351">
        <v>2633.4</v>
      </c>
      <c r="IW351">
        <v>2633.4</v>
      </c>
      <c r="IX351">
        <v>1.71265</v>
      </c>
      <c r="IY351">
        <v>2.22778</v>
      </c>
      <c r="IZ351">
        <v>1.39648</v>
      </c>
      <c r="JA351">
        <v>2.33398</v>
      </c>
      <c r="JB351">
        <v>1.49536</v>
      </c>
      <c r="JC351">
        <v>2.29492</v>
      </c>
      <c r="JD351">
        <v>38.8951</v>
      </c>
      <c r="JE351">
        <v>23.9649</v>
      </c>
      <c r="JF351">
        <v>18</v>
      </c>
      <c r="JG351">
        <v>505.862</v>
      </c>
      <c r="JH351">
        <v>429.53</v>
      </c>
      <c r="JI351">
        <v>24.9997</v>
      </c>
      <c r="JJ351">
        <v>26.5374</v>
      </c>
      <c r="JK351">
        <v>29.9998</v>
      </c>
      <c r="JL351">
        <v>26.5474</v>
      </c>
      <c r="JM351">
        <v>26.4936</v>
      </c>
      <c r="JN351">
        <v>34.3121</v>
      </c>
      <c r="JO351">
        <v>28.9078</v>
      </c>
      <c r="JP351">
        <v>15.3883</v>
      </c>
      <c r="JQ351">
        <v>25</v>
      </c>
      <c r="JR351">
        <v>787.8869999999999</v>
      </c>
      <c r="JS351">
        <v>13.9319</v>
      </c>
      <c r="JT351">
        <v>100.574</v>
      </c>
      <c r="JU351">
        <v>100.658</v>
      </c>
    </row>
    <row r="352" spans="1:281">
      <c r="A352">
        <v>336</v>
      </c>
      <c r="B352">
        <v>1659120570.6</v>
      </c>
      <c r="C352">
        <v>8212.5</v>
      </c>
      <c r="D352" t="s">
        <v>1098</v>
      </c>
      <c r="E352" t="s">
        <v>1099</v>
      </c>
      <c r="F352">
        <v>5</v>
      </c>
      <c r="G352" t="s">
        <v>1005</v>
      </c>
      <c r="H352" t="s">
        <v>416</v>
      </c>
      <c r="I352">
        <v>1659120563.1</v>
      </c>
      <c r="J352">
        <f>(K352)/1000</f>
        <v>0</v>
      </c>
      <c r="K352">
        <f>IF(CZ352, AN352, AH352)</f>
        <v>0</v>
      </c>
      <c r="L352">
        <f>IF(CZ352, AI352, AG352)</f>
        <v>0</v>
      </c>
      <c r="M352">
        <f>DB352 - IF(AU352&gt;1, L352*CV352*100.0/(AW352*DP352), 0)</f>
        <v>0</v>
      </c>
      <c r="N352">
        <f>((T352-J352/2)*M352-L352)/(T352+J352/2)</f>
        <v>0</v>
      </c>
      <c r="O352">
        <f>N352*(DI352+DJ352)/1000.0</f>
        <v>0</v>
      </c>
      <c r="P352">
        <f>(DB352 - IF(AU352&gt;1, L352*CV352*100.0/(AW352*DP352), 0))*(DI352+DJ352)/1000.0</f>
        <v>0</v>
      </c>
      <c r="Q352">
        <f>2.0/((1/S352-1/R352)+SIGN(S352)*SQRT((1/S352-1/R352)*(1/S352-1/R352) + 4*CW352/((CW352+1)*(CW352+1))*(2*1/S352*1/R352-1/R352*1/R352)))</f>
        <v>0</v>
      </c>
      <c r="R352">
        <f>IF(LEFT(CX352,1)&lt;&gt;"0",IF(LEFT(CX352,1)="1",3.0,CY352),$D$5+$E$5*(DP352*DI352/($K$5*1000))+$F$5*(DP352*DI352/($K$5*1000))*MAX(MIN(CV352,$J$5),$I$5)*MAX(MIN(CV352,$J$5),$I$5)+$G$5*MAX(MIN(CV352,$J$5),$I$5)*(DP352*DI352/($K$5*1000))+$H$5*(DP352*DI352/($K$5*1000))*(DP352*DI352/($K$5*1000)))</f>
        <v>0</v>
      </c>
      <c r="S352">
        <f>J352*(1000-(1000*0.61365*exp(17.502*W352/(240.97+W352))/(DI352+DJ352)+DD352)/2)/(1000*0.61365*exp(17.502*W352/(240.97+W352))/(DI352+DJ352)-DD352)</f>
        <v>0</v>
      </c>
      <c r="T352">
        <f>1/((CW352+1)/(Q352/1.6)+1/(R352/1.37)) + CW352/((CW352+1)/(Q352/1.6) + CW352/(R352/1.37))</f>
        <v>0</v>
      </c>
      <c r="U352">
        <f>(CR352*CU352)</f>
        <v>0</v>
      </c>
      <c r="V352">
        <f>(DK352+(U352+2*0.95*5.67E-8*(((DK352+$B$7)+273)^4-(DK352+273)^4)-44100*J352)/(1.84*29.3*R352+8*0.95*5.67E-8*(DK352+273)^3))</f>
        <v>0</v>
      </c>
      <c r="W352">
        <f>($C$7*DL352+$D$7*DM352+$E$7*V352)</f>
        <v>0</v>
      </c>
      <c r="X352">
        <f>0.61365*exp(17.502*W352/(240.97+W352))</f>
        <v>0</v>
      </c>
      <c r="Y352">
        <f>(Z352/AA352*100)</f>
        <v>0</v>
      </c>
      <c r="Z352">
        <f>DD352*(DI352+DJ352)/1000</f>
        <v>0</v>
      </c>
      <c r="AA352">
        <f>0.61365*exp(17.502*DK352/(240.97+DK352))</f>
        <v>0</v>
      </c>
      <c r="AB352">
        <f>(X352-DD352*(DI352+DJ352)/1000)</f>
        <v>0</v>
      </c>
      <c r="AC352">
        <f>(-J352*44100)</f>
        <v>0</v>
      </c>
      <c r="AD352">
        <f>2*29.3*R352*0.92*(DK352-W352)</f>
        <v>0</v>
      </c>
      <c r="AE352">
        <f>2*0.95*5.67E-8*(((DK352+$B$7)+273)^4-(W352+273)^4)</f>
        <v>0</v>
      </c>
      <c r="AF352">
        <f>U352+AE352+AC352+AD352</f>
        <v>0</v>
      </c>
      <c r="AG352">
        <f>DH352*AU352*(DC352-DB352*(1000-AU352*DE352)/(1000-AU352*DD352))/(100*CV352)</f>
        <v>0</v>
      </c>
      <c r="AH352">
        <f>1000*DH352*AU352*(DD352-DE352)/(100*CV352*(1000-AU352*DD352))</f>
        <v>0</v>
      </c>
      <c r="AI352">
        <f>(AJ352 - AK352 - DI352*1E3/(8.314*(DK352+273.15)) * AM352/DH352 * AL352) * DH352/(100*CV352) * (1000 - DE352)/1000</f>
        <v>0</v>
      </c>
      <c r="AJ352">
        <v>789.0828396590061</v>
      </c>
      <c r="AK352">
        <v>741.8727999999996</v>
      </c>
      <c r="AL352">
        <v>3.406849127401403</v>
      </c>
      <c r="AM352">
        <v>65.161743348926</v>
      </c>
      <c r="AN352">
        <f>(AP352 - AO352 + DI352*1E3/(8.314*(DK352+273.15)) * AR352/DH352 * AQ352) * DH352/(100*CV352) * 1000/(1000 - AP352)</f>
        <v>0</v>
      </c>
      <c r="AO352">
        <v>14.03354423083112</v>
      </c>
      <c r="AP352">
        <v>21.69635454545454</v>
      </c>
      <c r="AQ352">
        <v>-0.0001221752792142417</v>
      </c>
      <c r="AR352">
        <v>87.77243361575582</v>
      </c>
      <c r="AS352">
        <v>4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MAX(0,($B$13+$C$13*DP352)/(1+$D$13*DP352)*DI352/(DK352+273)*$E$13)</f>
        <v>0</v>
      </c>
      <c r="AX352" t="s">
        <v>417</v>
      </c>
      <c r="AY352" t="s">
        <v>417</v>
      </c>
      <c r="AZ352">
        <v>0</v>
      </c>
      <c r="BA352">
        <v>0</v>
      </c>
      <c r="BB352">
        <f>1-AZ352/BA352</f>
        <v>0</v>
      </c>
      <c r="BC352">
        <v>0</v>
      </c>
      <c r="BD352" t="s">
        <v>417</v>
      </c>
      <c r="BE352" t="s">
        <v>417</v>
      </c>
      <c r="BF352">
        <v>0</v>
      </c>
      <c r="BG352">
        <v>0</v>
      </c>
      <c r="BH352">
        <f>1-BF352/BG352</f>
        <v>0</v>
      </c>
      <c r="BI352">
        <v>0.5</v>
      </c>
      <c r="BJ352">
        <f>CS352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417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f>$B$11*DQ352+$C$11*DR352+$F$11*EC352*(1-EF352)</f>
        <v>0</v>
      </c>
      <c r="CS352">
        <f>CR352*CT352</f>
        <v>0</v>
      </c>
      <c r="CT352">
        <f>($B$11*$D$9+$C$11*$D$9+$F$11*((EP352+EH352)/MAX(EP352+EH352+EQ352, 0.1)*$I$9+EQ352/MAX(EP352+EH352+EQ352, 0.1)*$J$9))/($B$11+$C$11+$F$11)</f>
        <v>0</v>
      </c>
      <c r="CU352">
        <f>($B$11*$K$9+$C$11*$K$9+$F$11*((EP352+EH352)/MAX(EP352+EH352+EQ352, 0.1)*$P$9+EQ352/MAX(EP352+EH352+EQ352, 0.1)*$Q$9))/($B$11+$C$11+$F$11)</f>
        <v>0</v>
      </c>
      <c r="CV352">
        <v>6</v>
      </c>
      <c r="CW352">
        <v>0.5</v>
      </c>
      <c r="CX352" t="s">
        <v>418</v>
      </c>
      <c r="CY352">
        <v>2</v>
      </c>
      <c r="CZ352" t="b">
        <v>1</v>
      </c>
      <c r="DA352">
        <v>1659120563.1</v>
      </c>
      <c r="DB352">
        <v>702.6619259259261</v>
      </c>
      <c r="DC352">
        <v>761.6232592592593</v>
      </c>
      <c r="DD352">
        <v>21.71145555555556</v>
      </c>
      <c r="DE352">
        <v>14.06355555555556</v>
      </c>
      <c r="DF352">
        <v>705.7944814814814</v>
      </c>
      <c r="DG352">
        <v>21.80626666666667</v>
      </c>
      <c r="DH352">
        <v>500.0642222222222</v>
      </c>
      <c r="DI352">
        <v>90.65997407407406</v>
      </c>
      <c r="DJ352">
        <v>0.1000190444444445</v>
      </c>
      <c r="DK352">
        <v>26.95473703703704</v>
      </c>
      <c r="DL352">
        <v>26.40601111111111</v>
      </c>
      <c r="DM352">
        <v>999.9000000000001</v>
      </c>
      <c r="DN352">
        <v>0</v>
      </c>
      <c r="DO352">
        <v>0</v>
      </c>
      <c r="DP352">
        <v>10007.31740740741</v>
      </c>
      <c r="DQ352">
        <v>0</v>
      </c>
      <c r="DR352">
        <v>8.318720000000003</v>
      </c>
      <c r="DS352">
        <v>-58.96122592592593</v>
      </c>
      <c r="DT352">
        <v>718.2564444444444</v>
      </c>
      <c r="DU352">
        <v>772.4867777777779</v>
      </c>
      <c r="DV352">
        <v>7.64790814814815</v>
      </c>
      <c r="DW352">
        <v>761.6232592592593</v>
      </c>
      <c r="DX352">
        <v>14.06355555555556</v>
      </c>
      <c r="DY352">
        <v>1.968361111111111</v>
      </c>
      <c r="DZ352">
        <v>1.275002222222222</v>
      </c>
      <c r="EA352">
        <v>17.1921</v>
      </c>
      <c r="EB352">
        <v>10.50732962962963</v>
      </c>
      <c r="EC352">
        <v>2000.007037037037</v>
      </c>
      <c r="ED352">
        <v>0.979994</v>
      </c>
      <c r="EE352">
        <v>0.0200058</v>
      </c>
      <c r="EF352">
        <v>0</v>
      </c>
      <c r="EG352">
        <v>798.4107777777778</v>
      </c>
      <c r="EH352">
        <v>5.00097</v>
      </c>
      <c r="EI352">
        <v>15879.58518518518</v>
      </c>
      <c r="EJ352">
        <v>16707.58518518519</v>
      </c>
      <c r="EK352">
        <v>37.5</v>
      </c>
      <c r="EL352">
        <v>37.99766666666666</v>
      </c>
      <c r="EM352">
        <v>37.375</v>
      </c>
      <c r="EN352">
        <v>37.76837037037037</v>
      </c>
      <c r="EO352">
        <v>38.20566666666667</v>
      </c>
      <c r="EP352">
        <v>1955.095925925926</v>
      </c>
      <c r="EQ352">
        <v>39.9111111111111</v>
      </c>
      <c r="ER352">
        <v>0</v>
      </c>
      <c r="ES352">
        <v>1659120570.8</v>
      </c>
      <c r="ET352">
        <v>0</v>
      </c>
      <c r="EU352">
        <v>798.3842692307693</v>
      </c>
      <c r="EV352">
        <v>3.737811965876615</v>
      </c>
      <c r="EW352">
        <v>72.51282054772892</v>
      </c>
      <c r="EX352">
        <v>15879.70769230769</v>
      </c>
      <c r="EY352">
        <v>15</v>
      </c>
      <c r="EZ352">
        <v>0</v>
      </c>
      <c r="FA352" t="s">
        <v>419</v>
      </c>
      <c r="FB352">
        <v>1658962562</v>
      </c>
      <c r="FC352">
        <v>1658962559</v>
      </c>
      <c r="FD352">
        <v>0</v>
      </c>
      <c r="FE352">
        <v>0.025</v>
      </c>
      <c r="FF352">
        <v>-0.013</v>
      </c>
      <c r="FG352">
        <v>-1.97</v>
      </c>
      <c r="FH352">
        <v>-0.111</v>
      </c>
      <c r="FI352">
        <v>420</v>
      </c>
      <c r="FJ352">
        <v>18</v>
      </c>
      <c r="FK352">
        <v>0.6899999999999999</v>
      </c>
      <c r="FL352">
        <v>0.5</v>
      </c>
      <c r="FM352">
        <v>-58.76060249999999</v>
      </c>
      <c r="FN352">
        <v>-5.627285178236475</v>
      </c>
      <c r="FO352">
        <v>0.5764605144706363</v>
      </c>
      <c r="FP352">
        <v>0</v>
      </c>
      <c r="FQ352">
        <v>798.1245882352941</v>
      </c>
      <c r="FR352">
        <v>4.886447669143527</v>
      </c>
      <c r="FS352">
        <v>0.5324854108825703</v>
      </c>
      <c r="FT352">
        <v>0</v>
      </c>
      <c r="FU352">
        <v>7.63944375</v>
      </c>
      <c r="FV352">
        <v>0.2347615384615215</v>
      </c>
      <c r="FW352">
        <v>0.02404947626118914</v>
      </c>
      <c r="FX352">
        <v>0</v>
      </c>
      <c r="FY352">
        <v>0</v>
      </c>
      <c r="FZ352">
        <v>3</v>
      </c>
      <c r="GA352" t="s">
        <v>462</v>
      </c>
      <c r="GB352">
        <v>2.98327</v>
      </c>
      <c r="GC352">
        <v>2.71564</v>
      </c>
      <c r="GD352">
        <v>0.140648</v>
      </c>
      <c r="GE352">
        <v>0.146312</v>
      </c>
      <c r="GF352">
        <v>0.100426</v>
      </c>
      <c r="GG352">
        <v>0.07206600000000001</v>
      </c>
      <c r="GH352">
        <v>27197.5</v>
      </c>
      <c r="GI352">
        <v>27150.2</v>
      </c>
      <c r="GJ352">
        <v>29414.2</v>
      </c>
      <c r="GK352">
        <v>29412</v>
      </c>
      <c r="GL352">
        <v>35045.6</v>
      </c>
      <c r="GM352">
        <v>36292.7</v>
      </c>
      <c r="GN352">
        <v>41423.5</v>
      </c>
      <c r="GO352">
        <v>41912.1</v>
      </c>
      <c r="GP352">
        <v>1.93645</v>
      </c>
      <c r="GQ352">
        <v>1.88452</v>
      </c>
      <c r="GR352">
        <v>0.0773035</v>
      </c>
      <c r="GS352">
        <v>0</v>
      </c>
      <c r="GT352">
        <v>25.1312</v>
      </c>
      <c r="GU352">
        <v>999.9</v>
      </c>
      <c r="GV352">
        <v>36.9</v>
      </c>
      <c r="GW352">
        <v>32.9</v>
      </c>
      <c r="GX352">
        <v>20.4487</v>
      </c>
      <c r="GY352">
        <v>63.5614</v>
      </c>
      <c r="GZ352">
        <v>34.2228</v>
      </c>
      <c r="HA352">
        <v>1</v>
      </c>
      <c r="HB352">
        <v>-0.06547</v>
      </c>
      <c r="HC352">
        <v>0.255624</v>
      </c>
      <c r="HD352">
        <v>20.3311</v>
      </c>
      <c r="HE352">
        <v>5.21804</v>
      </c>
      <c r="HF352">
        <v>12.0099</v>
      </c>
      <c r="HG352">
        <v>4.9892</v>
      </c>
      <c r="HH352">
        <v>3.28865</v>
      </c>
      <c r="HI352">
        <v>9999</v>
      </c>
      <c r="HJ352">
        <v>9999</v>
      </c>
      <c r="HK352">
        <v>9999</v>
      </c>
      <c r="HL352">
        <v>174.6</v>
      </c>
      <c r="HM352">
        <v>1.86783</v>
      </c>
      <c r="HN352">
        <v>1.86691</v>
      </c>
      <c r="HO352">
        <v>1.8663</v>
      </c>
      <c r="HP352">
        <v>1.86621</v>
      </c>
      <c r="HQ352">
        <v>1.8681</v>
      </c>
      <c r="HR352">
        <v>1.87056</v>
      </c>
      <c r="HS352">
        <v>1.8692</v>
      </c>
      <c r="HT352">
        <v>1.87063</v>
      </c>
      <c r="HU352">
        <v>0</v>
      </c>
      <c r="HV352">
        <v>0</v>
      </c>
      <c r="HW352">
        <v>0</v>
      </c>
      <c r="HX352">
        <v>0</v>
      </c>
      <c r="HY352" t="s">
        <v>421</v>
      </c>
      <c r="HZ352" t="s">
        <v>422</v>
      </c>
      <c r="IA352" t="s">
        <v>423</v>
      </c>
      <c r="IB352" t="s">
        <v>423</v>
      </c>
      <c r="IC352" t="s">
        <v>423</v>
      </c>
      <c r="ID352" t="s">
        <v>423</v>
      </c>
      <c r="IE352">
        <v>0</v>
      </c>
      <c r="IF352">
        <v>100</v>
      </c>
      <c r="IG352">
        <v>100</v>
      </c>
      <c r="IH352">
        <v>-3.18</v>
      </c>
      <c r="II352">
        <v>-0.0949</v>
      </c>
      <c r="IJ352">
        <v>-1.577111384215205</v>
      </c>
      <c r="IK352">
        <v>-0.002609718516926934</v>
      </c>
      <c r="IL352">
        <v>7.477057286243006E-07</v>
      </c>
      <c r="IM352">
        <v>-2.446628426827821E-10</v>
      </c>
      <c r="IN352">
        <v>-0.2036813970316619</v>
      </c>
      <c r="IO352">
        <v>-0.007460779758470672</v>
      </c>
      <c r="IP352">
        <v>0.0009378809001863145</v>
      </c>
      <c r="IQ352">
        <v>-1.681860573090938E-05</v>
      </c>
      <c r="IR352">
        <v>18</v>
      </c>
      <c r="IS352">
        <v>2242</v>
      </c>
      <c r="IT352">
        <v>1</v>
      </c>
      <c r="IU352">
        <v>24</v>
      </c>
      <c r="IV352">
        <v>2633.5</v>
      </c>
      <c r="IW352">
        <v>2633.5</v>
      </c>
      <c r="IX352">
        <v>1.74561</v>
      </c>
      <c r="IY352">
        <v>2.21802</v>
      </c>
      <c r="IZ352">
        <v>1.39648</v>
      </c>
      <c r="JA352">
        <v>2.33398</v>
      </c>
      <c r="JB352">
        <v>1.49536</v>
      </c>
      <c r="JC352">
        <v>2.35352</v>
      </c>
      <c r="JD352">
        <v>38.8951</v>
      </c>
      <c r="JE352">
        <v>23.9737</v>
      </c>
      <c r="JF352">
        <v>18</v>
      </c>
      <c r="JG352">
        <v>505.806</v>
      </c>
      <c r="JH352">
        <v>429.524</v>
      </c>
      <c r="JI352">
        <v>24.9997</v>
      </c>
      <c r="JJ352">
        <v>26.5346</v>
      </c>
      <c r="JK352">
        <v>29.9998</v>
      </c>
      <c r="JL352">
        <v>26.5446</v>
      </c>
      <c r="JM352">
        <v>26.4908</v>
      </c>
      <c r="JN352">
        <v>34.9387</v>
      </c>
      <c r="JO352">
        <v>29.2007</v>
      </c>
      <c r="JP352">
        <v>15.3883</v>
      </c>
      <c r="JQ352">
        <v>25</v>
      </c>
      <c r="JR352">
        <v>807.923</v>
      </c>
      <c r="JS352">
        <v>13.9034</v>
      </c>
      <c r="JT352">
        <v>100.575</v>
      </c>
      <c r="JU352">
        <v>100.659</v>
      </c>
    </row>
    <row r="353" spans="1:281">
      <c r="A353">
        <v>337</v>
      </c>
      <c r="B353">
        <v>1659120575.6</v>
      </c>
      <c r="C353">
        <v>8217.5</v>
      </c>
      <c r="D353" t="s">
        <v>1100</v>
      </c>
      <c r="E353" t="s">
        <v>1101</v>
      </c>
      <c r="F353">
        <v>5</v>
      </c>
      <c r="G353" t="s">
        <v>1005</v>
      </c>
      <c r="H353" t="s">
        <v>416</v>
      </c>
      <c r="I353">
        <v>1659120567.814285</v>
      </c>
      <c r="J353">
        <f>(K353)/1000</f>
        <v>0</v>
      </c>
      <c r="K353">
        <f>IF(CZ353, AN353, AH353)</f>
        <v>0</v>
      </c>
      <c r="L353">
        <f>IF(CZ353, AI353, AG353)</f>
        <v>0</v>
      </c>
      <c r="M353">
        <f>DB353 - IF(AU353&gt;1, L353*CV353*100.0/(AW353*DP353), 0)</f>
        <v>0</v>
      </c>
      <c r="N353">
        <f>((T353-J353/2)*M353-L353)/(T353+J353/2)</f>
        <v>0</v>
      </c>
      <c r="O353">
        <f>N353*(DI353+DJ353)/1000.0</f>
        <v>0</v>
      </c>
      <c r="P353">
        <f>(DB353 - IF(AU353&gt;1, L353*CV353*100.0/(AW353*DP353), 0))*(DI353+DJ353)/1000.0</f>
        <v>0</v>
      </c>
      <c r="Q353">
        <f>2.0/((1/S353-1/R353)+SIGN(S353)*SQRT((1/S353-1/R353)*(1/S353-1/R353) + 4*CW353/((CW353+1)*(CW353+1))*(2*1/S353*1/R353-1/R353*1/R353)))</f>
        <v>0</v>
      </c>
      <c r="R353">
        <f>IF(LEFT(CX353,1)&lt;&gt;"0",IF(LEFT(CX353,1)="1",3.0,CY353),$D$5+$E$5*(DP353*DI353/($K$5*1000))+$F$5*(DP353*DI353/($K$5*1000))*MAX(MIN(CV353,$J$5),$I$5)*MAX(MIN(CV353,$J$5),$I$5)+$G$5*MAX(MIN(CV353,$J$5),$I$5)*(DP353*DI353/($K$5*1000))+$H$5*(DP353*DI353/($K$5*1000))*(DP353*DI353/($K$5*1000)))</f>
        <v>0</v>
      </c>
      <c r="S353">
        <f>J353*(1000-(1000*0.61365*exp(17.502*W353/(240.97+W353))/(DI353+DJ353)+DD353)/2)/(1000*0.61365*exp(17.502*W353/(240.97+W353))/(DI353+DJ353)-DD353)</f>
        <v>0</v>
      </c>
      <c r="T353">
        <f>1/((CW353+1)/(Q353/1.6)+1/(R353/1.37)) + CW353/((CW353+1)/(Q353/1.6) + CW353/(R353/1.37))</f>
        <v>0</v>
      </c>
      <c r="U353">
        <f>(CR353*CU353)</f>
        <v>0</v>
      </c>
      <c r="V353">
        <f>(DK353+(U353+2*0.95*5.67E-8*(((DK353+$B$7)+273)^4-(DK353+273)^4)-44100*J353)/(1.84*29.3*R353+8*0.95*5.67E-8*(DK353+273)^3))</f>
        <v>0</v>
      </c>
      <c r="W353">
        <f>($C$7*DL353+$D$7*DM353+$E$7*V353)</f>
        <v>0</v>
      </c>
      <c r="X353">
        <f>0.61365*exp(17.502*W353/(240.97+W353))</f>
        <v>0</v>
      </c>
      <c r="Y353">
        <f>(Z353/AA353*100)</f>
        <v>0</v>
      </c>
      <c r="Z353">
        <f>DD353*(DI353+DJ353)/1000</f>
        <v>0</v>
      </c>
      <c r="AA353">
        <f>0.61365*exp(17.502*DK353/(240.97+DK353))</f>
        <v>0</v>
      </c>
      <c r="AB353">
        <f>(X353-DD353*(DI353+DJ353)/1000)</f>
        <v>0</v>
      </c>
      <c r="AC353">
        <f>(-J353*44100)</f>
        <v>0</v>
      </c>
      <c r="AD353">
        <f>2*29.3*R353*0.92*(DK353-W353)</f>
        <v>0</v>
      </c>
      <c r="AE353">
        <f>2*0.95*5.67E-8*(((DK353+$B$7)+273)^4-(W353+273)^4)</f>
        <v>0</v>
      </c>
      <c r="AF353">
        <f>U353+AE353+AC353+AD353</f>
        <v>0</v>
      </c>
      <c r="AG353">
        <f>DH353*AU353*(DC353-DB353*(1000-AU353*DE353)/(1000-AU353*DD353))/(100*CV353)</f>
        <v>0</v>
      </c>
      <c r="AH353">
        <f>1000*DH353*AU353*(DD353-DE353)/(100*CV353*(1000-AU353*DD353))</f>
        <v>0</v>
      </c>
      <c r="AI353">
        <f>(AJ353 - AK353 - DI353*1E3/(8.314*(DK353+273.15)) * AM353/DH353 * AL353) * DH353/(100*CV353) * (1000 - DE353)/1000</f>
        <v>0</v>
      </c>
      <c r="AJ353">
        <v>805.9745432045778</v>
      </c>
      <c r="AK353">
        <v>758.8953454545452</v>
      </c>
      <c r="AL353">
        <v>3.405749402154117</v>
      </c>
      <c r="AM353">
        <v>65.161743348926</v>
      </c>
      <c r="AN353">
        <f>(AP353 - AO353 + DI353*1E3/(8.314*(DK353+273.15)) * AR353/DH353 * AQ353) * DH353/(100*CV353) * 1000/(1000 - AP353)</f>
        <v>0</v>
      </c>
      <c r="AO353">
        <v>13.99915137932499</v>
      </c>
      <c r="AP353">
        <v>21.67641818181817</v>
      </c>
      <c r="AQ353">
        <v>-0.000123337261699274</v>
      </c>
      <c r="AR353">
        <v>87.77243361575582</v>
      </c>
      <c r="AS353">
        <v>4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MAX(0,($B$13+$C$13*DP353)/(1+$D$13*DP353)*DI353/(DK353+273)*$E$13)</f>
        <v>0</v>
      </c>
      <c r="AX353" t="s">
        <v>417</v>
      </c>
      <c r="AY353" t="s">
        <v>417</v>
      </c>
      <c r="AZ353">
        <v>0</v>
      </c>
      <c r="BA353">
        <v>0</v>
      </c>
      <c r="BB353">
        <f>1-AZ353/BA353</f>
        <v>0</v>
      </c>
      <c r="BC353">
        <v>0</v>
      </c>
      <c r="BD353" t="s">
        <v>417</v>
      </c>
      <c r="BE353" t="s">
        <v>417</v>
      </c>
      <c r="BF353">
        <v>0</v>
      </c>
      <c r="BG353">
        <v>0</v>
      </c>
      <c r="BH353">
        <f>1-BF353/BG353</f>
        <v>0</v>
      </c>
      <c r="BI353">
        <v>0.5</v>
      </c>
      <c r="BJ353">
        <f>CS353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417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f>$B$11*DQ353+$C$11*DR353+$F$11*EC353*(1-EF353)</f>
        <v>0</v>
      </c>
      <c r="CS353">
        <f>CR353*CT353</f>
        <v>0</v>
      </c>
      <c r="CT353">
        <f>($B$11*$D$9+$C$11*$D$9+$F$11*((EP353+EH353)/MAX(EP353+EH353+EQ353, 0.1)*$I$9+EQ353/MAX(EP353+EH353+EQ353, 0.1)*$J$9))/($B$11+$C$11+$F$11)</f>
        <v>0</v>
      </c>
      <c r="CU353">
        <f>($B$11*$K$9+$C$11*$K$9+$F$11*((EP353+EH353)/MAX(EP353+EH353+EQ353, 0.1)*$P$9+EQ353/MAX(EP353+EH353+EQ353, 0.1)*$Q$9))/($B$11+$C$11+$F$11)</f>
        <v>0</v>
      </c>
      <c r="CV353">
        <v>6</v>
      </c>
      <c r="CW353">
        <v>0.5</v>
      </c>
      <c r="CX353" t="s">
        <v>418</v>
      </c>
      <c r="CY353">
        <v>2</v>
      </c>
      <c r="CZ353" t="b">
        <v>1</v>
      </c>
      <c r="DA353">
        <v>1659120567.814285</v>
      </c>
      <c r="DB353">
        <v>718.2033571428572</v>
      </c>
      <c r="DC353">
        <v>777.5725714285712</v>
      </c>
      <c r="DD353">
        <v>21.70193214285714</v>
      </c>
      <c r="DE353">
        <v>14.03124642857143</v>
      </c>
      <c r="DF353">
        <v>721.3657857142856</v>
      </c>
      <c r="DG353">
        <v>21.79682142857143</v>
      </c>
      <c r="DH353">
        <v>500.0795357142857</v>
      </c>
      <c r="DI353">
        <v>90.65997499999999</v>
      </c>
      <c r="DJ353">
        <v>0.09999296071428572</v>
      </c>
      <c r="DK353">
        <v>26.95473571428571</v>
      </c>
      <c r="DL353">
        <v>26.40367142857144</v>
      </c>
      <c r="DM353">
        <v>999.9000000000002</v>
      </c>
      <c r="DN353">
        <v>0</v>
      </c>
      <c r="DO353">
        <v>0</v>
      </c>
      <c r="DP353">
        <v>10007.12571428571</v>
      </c>
      <c r="DQ353">
        <v>0</v>
      </c>
      <c r="DR353">
        <v>8.318720000000003</v>
      </c>
      <c r="DS353">
        <v>-59.36917142857143</v>
      </c>
      <c r="DT353">
        <v>734.1355</v>
      </c>
      <c r="DU353">
        <v>788.637607142857</v>
      </c>
      <c r="DV353">
        <v>7.670685357142857</v>
      </c>
      <c r="DW353">
        <v>777.5725714285712</v>
      </c>
      <c r="DX353">
        <v>14.03124642857143</v>
      </c>
      <c r="DY353">
        <v>1.967496785714286</v>
      </c>
      <c r="DZ353">
        <v>1.272073928571428</v>
      </c>
      <c r="EA353">
        <v>17.18516071428571</v>
      </c>
      <c r="EB353">
        <v>10.47283214285714</v>
      </c>
      <c r="EC353">
        <v>1999.995</v>
      </c>
      <c r="ED353">
        <v>0.9799939642857144</v>
      </c>
      <c r="EE353">
        <v>0.02000583571428571</v>
      </c>
      <c r="EF353">
        <v>0</v>
      </c>
      <c r="EG353">
        <v>798.625</v>
      </c>
      <c r="EH353">
        <v>5.00097</v>
      </c>
      <c r="EI353">
        <v>15884.17857142857</v>
      </c>
      <c r="EJ353">
        <v>16707.48571428571</v>
      </c>
      <c r="EK353">
        <v>37.5</v>
      </c>
      <c r="EL353">
        <v>37.99775</v>
      </c>
      <c r="EM353">
        <v>37.375</v>
      </c>
      <c r="EN353">
        <v>37.76328571428571</v>
      </c>
      <c r="EO353">
        <v>38.1915</v>
      </c>
      <c r="EP353">
        <v>1955.084285714286</v>
      </c>
      <c r="EQ353">
        <v>39.91071428571428</v>
      </c>
      <c r="ER353">
        <v>0</v>
      </c>
      <c r="ES353">
        <v>1659120575.6</v>
      </c>
      <c r="ET353">
        <v>0</v>
      </c>
      <c r="EU353">
        <v>798.6293461538462</v>
      </c>
      <c r="EV353">
        <v>2.428341869004641</v>
      </c>
      <c r="EW353">
        <v>46.1880341934347</v>
      </c>
      <c r="EX353">
        <v>15884.4</v>
      </c>
      <c r="EY353">
        <v>15</v>
      </c>
      <c r="EZ353">
        <v>0</v>
      </c>
      <c r="FA353" t="s">
        <v>419</v>
      </c>
      <c r="FB353">
        <v>1658962562</v>
      </c>
      <c r="FC353">
        <v>1658962559</v>
      </c>
      <c r="FD353">
        <v>0</v>
      </c>
      <c r="FE353">
        <v>0.025</v>
      </c>
      <c r="FF353">
        <v>-0.013</v>
      </c>
      <c r="FG353">
        <v>-1.97</v>
      </c>
      <c r="FH353">
        <v>-0.111</v>
      </c>
      <c r="FI353">
        <v>420</v>
      </c>
      <c r="FJ353">
        <v>18</v>
      </c>
      <c r="FK353">
        <v>0.6899999999999999</v>
      </c>
      <c r="FL353">
        <v>0.5</v>
      </c>
      <c r="FM353">
        <v>-59.0282775</v>
      </c>
      <c r="FN353">
        <v>-5.416220262663909</v>
      </c>
      <c r="FO353">
        <v>0.563643074333173</v>
      </c>
      <c r="FP353">
        <v>0</v>
      </c>
      <c r="FQ353">
        <v>798.439</v>
      </c>
      <c r="FR353">
        <v>3.687211604175176</v>
      </c>
      <c r="FS353">
        <v>0.4259536704992349</v>
      </c>
      <c r="FT353">
        <v>0</v>
      </c>
      <c r="FU353">
        <v>7.654500999999999</v>
      </c>
      <c r="FV353">
        <v>0.2828658911819888</v>
      </c>
      <c r="FW353">
        <v>0.02794289845381115</v>
      </c>
      <c r="FX353">
        <v>0</v>
      </c>
      <c r="FY353">
        <v>0</v>
      </c>
      <c r="FZ353">
        <v>3</v>
      </c>
      <c r="GA353" t="s">
        <v>462</v>
      </c>
      <c r="GB353">
        <v>2.9832</v>
      </c>
      <c r="GC353">
        <v>2.71573</v>
      </c>
      <c r="GD353">
        <v>0.142815</v>
      </c>
      <c r="GE353">
        <v>0.148375</v>
      </c>
      <c r="GF353">
        <v>0.100358</v>
      </c>
      <c r="GG353">
        <v>0.07184359999999999</v>
      </c>
      <c r="GH353">
        <v>27129.2</v>
      </c>
      <c r="GI353">
        <v>27084.4</v>
      </c>
      <c r="GJ353">
        <v>29414.4</v>
      </c>
      <c r="GK353">
        <v>29411.8</v>
      </c>
      <c r="GL353">
        <v>35048.4</v>
      </c>
      <c r="GM353">
        <v>36301.6</v>
      </c>
      <c r="GN353">
        <v>41423.5</v>
      </c>
      <c r="GO353">
        <v>41912.2</v>
      </c>
      <c r="GP353">
        <v>1.93648</v>
      </c>
      <c r="GQ353">
        <v>1.8848</v>
      </c>
      <c r="GR353">
        <v>0.0778213</v>
      </c>
      <c r="GS353">
        <v>0</v>
      </c>
      <c r="GT353">
        <v>25.1312</v>
      </c>
      <c r="GU353">
        <v>999.9</v>
      </c>
      <c r="GV353">
        <v>36.9</v>
      </c>
      <c r="GW353">
        <v>32.9</v>
      </c>
      <c r="GX353">
        <v>20.4473</v>
      </c>
      <c r="GY353">
        <v>63.6614</v>
      </c>
      <c r="GZ353">
        <v>33.8902</v>
      </c>
      <c r="HA353">
        <v>1</v>
      </c>
      <c r="HB353">
        <v>-0.0659197</v>
      </c>
      <c r="HC353">
        <v>0.25482</v>
      </c>
      <c r="HD353">
        <v>20.3311</v>
      </c>
      <c r="HE353">
        <v>5.21744</v>
      </c>
      <c r="HF353">
        <v>12.0099</v>
      </c>
      <c r="HG353">
        <v>4.98895</v>
      </c>
      <c r="HH353">
        <v>3.28853</v>
      </c>
      <c r="HI353">
        <v>9999</v>
      </c>
      <c r="HJ353">
        <v>9999</v>
      </c>
      <c r="HK353">
        <v>9999</v>
      </c>
      <c r="HL353">
        <v>174.6</v>
      </c>
      <c r="HM353">
        <v>1.86784</v>
      </c>
      <c r="HN353">
        <v>1.86691</v>
      </c>
      <c r="HO353">
        <v>1.8663</v>
      </c>
      <c r="HP353">
        <v>1.86623</v>
      </c>
      <c r="HQ353">
        <v>1.86806</v>
      </c>
      <c r="HR353">
        <v>1.87055</v>
      </c>
      <c r="HS353">
        <v>1.8692</v>
      </c>
      <c r="HT353">
        <v>1.87059</v>
      </c>
      <c r="HU353">
        <v>0</v>
      </c>
      <c r="HV353">
        <v>0</v>
      </c>
      <c r="HW353">
        <v>0</v>
      </c>
      <c r="HX353">
        <v>0</v>
      </c>
      <c r="HY353" t="s">
        <v>421</v>
      </c>
      <c r="HZ353" t="s">
        <v>422</v>
      </c>
      <c r="IA353" t="s">
        <v>423</v>
      </c>
      <c r="IB353" t="s">
        <v>423</v>
      </c>
      <c r="IC353" t="s">
        <v>423</v>
      </c>
      <c r="ID353" t="s">
        <v>423</v>
      </c>
      <c r="IE353">
        <v>0</v>
      </c>
      <c r="IF353">
        <v>100</v>
      </c>
      <c r="IG353">
        <v>100</v>
      </c>
      <c r="IH353">
        <v>-3.212</v>
      </c>
      <c r="II353">
        <v>-0.09520000000000001</v>
      </c>
      <c r="IJ353">
        <v>-1.577111384215205</v>
      </c>
      <c r="IK353">
        <v>-0.002609718516926934</v>
      </c>
      <c r="IL353">
        <v>7.477057286243006E-07</v>
      </c>
      <c r="IM353">
        <v>-2.446628426827821E-10</v>
      </c>
      <c r="IN353">
        <v>-0.2036813970316619</v>
      </c>
      <c r="IO353">
        <v>-0.007460779758470672</v>
      </c>
      <c r="IP353">
        <v>0.0009378809001863145</v>
      </c>
      <c r="IQ353">
        <v>-1.681860573090938E-05</v>
      </c>
      <c r="IR353">
        <v>18</v>
      </c>
      <c r="IS353">
        <v>2242</v>
      </c>
      <c r="IT353">
        <v>1</v>
      </c>
      <c r="IU353">
        <v>24</v>
      </c>
      <c r="IV353">
        <v>2633.6</v>
      </c>
      <c r="IW353">
        <v>2633.6</v>
      </c>
      <c r="IX353">
        <v>1.77246</v>
      </c>
      <c r="IY353">
        <v>2.21924</v>
      </c>
      <c r="IZ353">
        <v>1.39648</v>
      </c>
      <c r="JA353">
        <v>2.33521</v>
      </c>
      <c r="JB353">
        <v>1.49536</v>
      </c>
      <c r="JC353">
        <v>2.41821</v>
      </c>
      <c r="JD353">
        <v>38.8951</v>
      </c>
      <c r="JE353">
        <v>23.9737</v>
      </c>
      <c r="JF353">
        <v>18</v>
      </c>
      <c r="JG353">
        <v>505.793</v>
      </c>
      <c r="JH353">
        <v>429.665</v>
      </c>
      <c r="JI353">
        <v>24.9997</v>
      </c>
      <c r="JJ353">
        <v>26.5314</v>
      </c>
      <c r="JK353">
        <v>29.9998</v>
      </c>
      <c r="JL353">
        <v>26.5413</v>
      </c>
      <c r="JM353">
        <v>26.4878</v>
      </c>
      <c r="JN353">
        <v>35.4804</v>
      </c>
      <c r="JO353">
        <v>29.2007</v>
      </c>
      <c r="JP353">
        <v>15.0183</v>
      </c>
      <c r="JQ353">
        <v>25</v>
      </c>
      <c r="JR353">
        <v>821.28</v>
      </c>
      <c r="JS353">
        <v>13.8855</v>
      </c>
      <c r="JT353">
        <v>100.575</v>
      </c>
      <c r="JU353">
        <v>100.659</v>
      </c>
    </row>
    <row r="354" spans="1:281">
      <c r="A354">
        <v>338</v>
      </c>
      <c r="B354">
        <v>1659120580.6</v>
      </c>
      <c r="C354">
        <v>8222.5</v>
      </c>
      <c r="D354" t="s">
        <v>1102</v>
      </c>
      <c r="E354" t="s">
        <v>1103</v>
      </c>
      <c r="F354">
        <v>5</v>
      </c>
      <c r="G354" t="s">
        <v>1005</v>
      </c>
      <c r="H354" t="s">
        <v>416</v>
      </c>
      <c r="I354">
        <v>1659120573.1</v>
      </c>
      <c r="J354">
        <f>(K354)/1000</f>
        <v>0</v>
      </c>
      <c r="K354">
        <f>IF(CZ354, AN354, AH354)</f>
        <v>0</v>
      </c>
      <c r="L354">
        <f>IF(CZ354, AI354, AG354)</f>
        <v>0</v>
      </c>
      <c r="M354">
        <f>DB354 - IF(AU354&gt;1, L354*CV354*100.0/(AW354*DP354), 0)</f>
        <v>0</v>
      </c>
      <c r="N354">
        <f>((T354-J354/2)*M354-L354)/(T354+J354/2)</f>
        <v>0</v>
      </c>
      <c r="O354">
        <f>N354*(DI354+DJ354)/1000.0</f>
        <v>0</v>
      </c>
      <c r="P354">
        <f>(DB354 - IF(AU354&gt;1, L354*CV354*100.0/(AW354*DP354), 0))*(DI354+DJ354)/1000.0</f>
        <v>0</v>
      </c>
      <c r="Q354">
        <f>2.0/((1/S354-1/R354)+SIGN(S354)*SQRT((1/S354-1/R354)*(1/S354-1/R354) + 4*CW354/((CW354+1)*(CW354+1))*(2*1/S354*1/R354-1/R354*1/R354)))</f>
        <v>0</v>
      </c>
      <c r="R354">
        <f>IF(LEFT(CX354,1)&lt;&gt;"0",IF(LEFT(CX354,1)="1",3.0,CY354),$D$5+$E$5*(DP354*DI354/($K$5*1000))+$F$5*(DP354*DI354/($K$5*1000))*MAX(MIN(CV354,$J$5),$I$5)*MAX(MIN(CV354,$J$5),$I$5)+$G$5*MAX(MIN(CV354,$J$5),$I$5)*(DP354*DI354/($K$5*1000))+$H$5*(DP354*DI354/($K$5*1000))*(DP354*DI354/($K$5*1000)))</f>
        <v>0</v>
      </c>
      <c r="S354">
        <f>J354*(1000-(1000*0.61365*exp(17.502*W354/(240.97+W354))/(DI354+DJ354)+DD354)/2)/(1000*0.61365*exp(17.502*W354/(240.97+W354))/(DI354+DJ354)-DD354)</f>
        <v>0</v>
      </c>
      <c r="T354">
        <f>1/((CW354+1)/(Q354/1.6)+1/(R354/1.37)) + CW354/((CW354+1)/(Q354/1.6) + CW354/(R354/1.37))</f>
        <v>0</v>
      </c>
      <c r="U354">
        <f>(CR354*CU354)</f>
        <v>0</v>
      </c>
      <c r="V354">
        <f>(DK354+(U354+2*0.95*5.67E-8*(((DK354+$B$7)+273)^4-(DK354+273)^4)-44100*J354)/(1.84*29.3*R354+8*0.95*5.67E-8*(DK354+273)^3))</f>
        <v>0</v>
      </c>
      <c r="W354">
        <f>($C$7*DL354+$D$7*DM354+$E$7*V354)</f>
        <v>0</v>
      </c>
      <c r="X354">
        <f>0.61365*exp(17.502*W354/(240.97+W354))</f>
        <v>0</v>
      </c>
      <c r="Y354">
        <f>(Z354/AA354*100)</f>
        <v>0</v>
      </c>
      <c r="Z354">
        <f>DD354*(DI354+DJ354)/1000</f>
        <v>0</v>
      </c>
      <c r="AA354">
        <f>0.61365*exp(17.502*DK354/(240.97+DK354))</f>
        <v>0</v>
      </c>
      <c r="AB354">
        <f>(X354-DD354*(DI354+DJ354)/1000)</f>
        <v>0</v>
      </c>
      <c r="AC354">
        <f>(-J354*44100)</f>
        <v>0</v>
      </c>
      <c r="AD354">
        <f>2*29.3*R354*0.92*(DK354-W354)</f>
        <v>0</v>
      </c>
      <c r="AE354">
        <f>2*0.95*5.67E-8*(((DK354+$B$7)+273)^4-(W354+273)^4)</f>
        <v>0</v>
      </c>
      <c r="AF354">
        <f>U354+AE354+AC354+AD354</f>
        <v>0</v>
      </c>
      <c r="AG354">
        <f>DH354*AU354*(DC354-DB354*(1000-AU354*DE354)/(1000-AU354*DD354))/(100*CV354)</f>
        <v>0</v>
      </c>
      <c r="AH354">
        <f>1000*DH354*AU354*(DD354-DE354)/(100*CV354*(1000-AU354*DD354))</f>
        <v>0</v>
      </c>
      <c r="AI354">
        <f>(AJ354 - AK354 - DI354*1E3/(8.314*(DK354+273.15)) * AM354/DH354 * AL354) * DH354/(100*CV354) * (1000 - DE354)/1000</f>
        <v>0</v>
      </c>
      <c r="AJ354">
        <v>822.9306862827199</v>
      </c>
      <c r="AK354">
        <v>775.7703939393938</v>
      </c>
      <c r="AL354">
        <v>3.373743155496449</v>
      </c>
      <c r="AM354">
        <v>65.161743348926</v>
      </c>
      <c r="AN354">
        <f>(AP354 - AO354 + DI354*1E3/(8.314*(DK354+273.15)) * AR354/DH354 * AQ354) * DH354/(100*CV354) * 1000/(1000 - AP354)</f>
        <v>0</v>
      </c>
      <c r="AO354">
        <v>13.90171280115139</v>
      </c>
      <c r="AP354">
        <v>21.63225636363636</v>
      </c>
      <c r="AQ354">
        <v>-0.008364039642133701</v>
      </c>
      <c r="AR354">
        <v>87.77243361575582</v>
      </c>
      <c r="AS354">
        <v>4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MAX(0,($B$13+$C$13*DP354)/(1+$D$13*DP354)*DI354/(DK354+273)*$E$13)</f>
        <v>0</v>
      </c>
      <c r="AX354" t="s">
        <v>417</v>
      </c>
      <c r="AY354" t="s">
        <v>417</v>
      </c>
      <c r="AZ354">
        <v>0</v>
      </c>
      <c r="BA354">
        <v>0</v>
      </c>
      <c r="BB354">
        <f>1-AZ354/BA354</f>
        <v>0</v>
      </c>
      <c r="BC354">
        <v>0</v>
      </c>
      <c r="BD354" t="s">
        <v>417</v>
      </c>
      <c r="BE354" t="s">
        <v>417</v>
      </c>
      <c r="BF354">
        <v>0</v>
      </c>
      <c r="BG354">
        <v>0</v>
      </c>
      <c r="BH354">
        <f>1-BF354/BG354</f>
        <v>0</v>
      </c>
      <c r="BI354">
        <v>0.5</v>
      </c>
      <c r="BJ354">
        <f>CS354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417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f>$B$11*DQ354+$C$11*DR354+$F$11*EC354*(1-EF354)</f>
        <v>0</v>
      </c>
      <c r="CS354">
        <f>CR354*CT354</f>
        <v>0</v>
      </c>
      <c r="CT354">
        <f>($B$11*$D$9+$C$11*$D$9+$F$11*((EP354+EH354)/MAX(EP354+EH354+EQ354, 0.1)*$I$9+EQ354/MAX(EP354+EH354+EQ354, 0.1)*$J$9))/($B$11+$C$11+$F$11)</f>
        <v>0</v>
      </c>
      <c r="CU354">
        <f>($B$11*$K$9+$C$11*$K$9+$F$11*((EP354+EH354)/MAX(EP354+EH354+EQ354, 0.1)*$P$9+EQ354/MAX(EP354+EH354+EQ354, 0.1)*$Q$9))/($B$11+$C$11+$F$11)</f>
        <v>0</v>
      </c>
      <c r="CV354">
        <v>6</v>
      </c>
      <c r="CW354">
        <v>0.5</v>
      </c>
      <c r="CX354" t="s">
        <v>418</v>
      </c>
      <c r="CY354">
        <v>2</v>
      </c>
      <c r="CZ354" t="b">
        <v>1</v>
      </c>
      <c r="DA354">
        <v>1659120573.1</v>
      </c>
      <c r="DB354">
        <v>735.7516666666666</v>
      </c>
      <c r="DC354">
        <v>795.3600740740741</v>
      </c>
      <c r="DD354">
        <v>21.68003703703704</v>
      </c>
      <c r="DE354">
        <v>13.97042222222222</v>
      </c>
      <c r="DF354">
        <v>738.9476666666669</v>
      </c>
      <c r="DG354">
        <v>21.77512592592593</v>
      </c>
      <c r="DH354">
        <v>500.0830000000001</v>
      </c>
      <c r="DI354">
        <v>90.6599148148148</v>
      </c>
      <c r="DJ354">
        <v>0.100012637037037</v>
      </c>
      <c r="DK354">
        <v>26.95536296296296</v>
      </c>
      <c r="DL354">
        <v>26.40407407407407</v>
      </c>
      <c r="DM354">
        <v>999.9000000000001</v>
      </c>
      <c r="DN354">
        <v>0</v>
      </c>
      <c r="DO354">
        <v>0</v>
      </c>
      <c r="DP354">
        <v>9999.46962962963</v>
      </c>
      <c r="DQ354">
        <v>0</v>
      </c>
      <c r="DR354">
        <v>8.318720000000003</v>
      </c>
      <c r="DS354">
        <v>-59.60838518518518</v>
      </c>
      <c r="DT354">
        <v>752.056037037037</v>
      </c>
      <c r="DU354">
        <v>806.6281851851852</v>
      </c>
      <c r="DV354">
        <v>7.709611851851851</v>
      </c>
      <c r="DW354">
        <v>795.3600740740741</v>
      </c>
      <c r="DX354">
        <v>13.97042222222222</v>
      </c>
      <c r="DY354">
        <v>1.965509629629629</v>
      </c>
      <c r="DZ354">
        <v>1.266558518518518</v>
      </c>
      <c r="EA354">
        <v>17.16918888888889</v>
      </c>
      <c r="EB354">
        <v>10.40764814814815</v>
      </c>
      <c r="EC354">
        <v>2000.020740740741</v>
      </c>
      <c r="ED354">
        <v>0.9799940000000001</v>
      </c>
      <c r="EE354">
        <v>0.0200058</v>
      </c>
      <c r="EF354">
        <v>0</v>
      </c>
      <c r="EG354">
        <v>798.7724074074074</v>
      </c>
      <c r="EH354">
        <v>5.00097</v>
      </c>
      <c r="EI354">
        <v>15887.6962962963</v>
      </c>
      <c r="EJ354">
        <v>16707.71481481482</v>
      </c>
      <c r="EK354">
        <v>37.5</v>
      </c>
      <c r="EL354">
        <v>37.99766666666666</v>
      </c>
      <c r="EM354">
        <v>37.375</v>
      </c>
      <c r="EN354">
        <v>37.75688888888889</v>
      </c>
      <c r="EO354">
        <v>38.187</v>
      </c>
      <c r="EP354">
        <v>1955.109259259259</v>
      </c>
      <c r="EQ354">
        <v>39.91148148148148</v>
      </c>
      <c r="ER354">
        <v>0</v>
      </c>
      <c r="ES354">
        <v>1659120580.4</v>
      </c>
      <c r="ET354">
        <v>0</v>
      </c>
      <c r="EU354">
        <v>798.7784615384616</v>
      </c>
      <c r="EV354">
        <v>0.6269401503206751</v>
      </c>
      <c r="EW354">
        <v>26.00341878910544</v>
      </c>
      <c r="EX354">
        <v>15887.46923076923</v>
      </c>
      <c r="EY354">
        <v>15</v>
      </c>
      <c r="EZ354">
        <v>0</v>
      </c>
      <c r="FA354" t="s">
        <v>419</v>
      </c>
      <c r="FB354">
        <v>1658962562</v>
      </c>
      <c r="FC354">
        <v>1658962559</v>
      </c>
      <c r="FD354">
        <v>0</v>
      </c>
      <c r="FE354">
        <v>0.025</v>
      </c>
      <c r="FF354">
        <v>-0.013</v>
      </c>
      <c r="FG354">
        <v>-1.97</v>
      </c>
      <c r="FH354">
        <v>-0.111</v>
      </c>
      <c r="FI354">
        <v>420</v>
      </c>
      <c r="FJ354">
        <v>18</v>
      </c>
      <c r="FK354">
        <v>0.6899999999999999</v>
      </c>
      <c r="FL354">
        <v>0.5</v>
      </c>
      <c r="FM354">
        <v>-59.41690975609756</v>
      </c>
      <c r="FN354">
        <v>-2.7725958188154</v>
      </c>
      <c r="FO354">
        <v>0.3063680480736011</v>
      </c>
      <c r="FP354">
        <v>0</v>
      </c>
      <c r="FQ354">
        <v>798.6429117647059</v>
      </c>
      <c r="FR354">
        <v>2.180183339996301</v>
      </c>
      <c r="FS354">
        <v>0.3411689565602608</v>
      </c>
      <c r="FT354">
        <v>0</v>
      </c>
      <c r="FU354">
        <v>7.686870975609756</v>
      </c>
      <c r="FV354">
        <v>0.4159599303135795</v>
      </c>
      <c r="FW354">
        <v>0.04220295451481917</v>
      </c>
      <c r="FX354">
        <v>0</v>
      </c>
      <c r="FY354">
        <v>0</v>
      </c>
      <c r="FZ354">
        <v>3</v>
      </c>
      <c r="GA354" t="s">
        <v>462</v>
      </c>
      <c r="GB354">
        <v>2.98319</v>
      </c>
      <c r="GC354">
        <v>2.71568</v>
      </c>
      <c r="GD354">
        <v>0.144935</v>
      </c>
      <c r="GE354">
        <v>0.150443</v>
      </c>
      <c r="GF354">
        <v>0.100217</v>
      </c>
      <c r="GG354">
        <v>0.07155359999999999</v>
      </c>
      <c r="GH354">
        <v>27062.3</v>
      </c>
      <c r="GI354">
        <v>27018.7</v>
      </c>
      <c r="GJ354">
        <v>29414.6</v>
      </c>
      <c r="GK354">
        <v>29411.8</v>
      </c>
      <c r="GL354">
        <v>35054.4</v>
      </c>
      <c r="GM354">
        <v>36312.8</v>
      </c>
      <c r="GN354">
        <v>41424</v>
      </c>
      <c r="GO354">
        <v>41911.9</v>
      </c>
      <c r="GP354">
        <v>1.93648</v>
      </c>
      <c r="GQ354">
        <v>1.88463</v>
      </c>
      <c r="GR354">
        <v>0.0775941</v>
      </c>
      <c r="GS354">
        <v>0</v>
      </c>
      <c r="GT354">
        <v>25.1312</v>
      </c>
      <c r="GU354">
        <v>999.9</v>
      </c>
      <c r="GV354">
        <v>36.9</v>
      </c>
      <c r="GW354">
        <v>32.9</v>
      </c>
      <c r="GX354">
        <v>20.4462</v>
      </c>
      <c r="GY354">
        <v>63.7614</v>
      </c>
      <c r="GZ354">
        <v>34.0465</v>
      </c>
      <c r="HA354">
        <v>1</v>
      </c>
      <c r="HB354">
        <v>-0.0661535</v>
      </c>
      <c r="HC354">
        <v>0.254469</v>
      </c>
      <c r="HD354">
        <v>20.331</v>
      </c>
      <c r="HE354">
        <v>5.21684</v>
      </c>
      <c r="HF354">
        <v>12.0099</v>
      </c>
      <c r="HG354">
        <v>4.989</v>
      </c>
      <c r="HH354">
        <v>3.28848</v>
      </c>
      <c r="HI354">
        <v>9999</v>
      </c>
      <c r="HJ354">
        <v>9999</v>
      </c>
      <c r="HK354">
        <v>9999</v>
      </c>
      <c r="HL354">
        <v>174.6</v>
      </c>
      <c r="HM354">
        <v>1.86783</v>
      </c>
      <c r="HN354">
        <v>1.86691</v>
      </c>
      <c r="HO354">
        <v>1.8663</v>
      </c>
      <c r="HP354">
        <v>1.8662</v>
      </c>
      <c r="HQ354">
        <v>1.86809</v>
      </c>
      <c r="HR354">
        <v>1.87054</v>
      </c>
      <c r="HS354">
        <v>1.8692</v>
      </c>
      <c r="HT354">
        <v>1.87061</v>
      </c>
      <c r="HU354">
        <v>0</v>
      </c>
      <c r="HV354">
        <v>0</v>
      </c>
      <c r="HW354">
        <v>0</v>
      </c>
      <c r="HX354">
        <v>0</v>
      </c>
      <c r="HY354" t="s">
        <v>421</v>
      </c>
      <c r="HZ354" t="s">
        <v>422</v>
      </c>
      <c r="IA354" t="s">
        <v>423</v>
      </c>
      <c r="IB354" t="s">
        <v>423</v>
      </c>
      <c r="IC354" t="s">
        <v>423</v>
      </c>
      <c r="ID354" t="s">
        <v>423</v>
      </c>
      <c r="IE354">
        <v>0</v>
      </c>
      <c r="IF354">
        <v>100</v>
      </c>
      <c r="IG354">
        <v>100</v>
      </c>
      <c r="IH354">
        <v>-3.243</v>
      </c>
      <c r="II354">
        <v>-0.0956</v>
      </c>
      <c r="IJ354">
        <v>-1.577111384215205</v>
      </c>
      <c r="IK354">
        <v>-0.002609718516926934</v>
      </c>
      <c r="IL354">
        <v>7.477057286243006E-07</v>
      </c>
      <c r="IM354">
        <v>-2.446628426827821E-10</v>
      </c>
      <c r="IN354">
        <v>-0.2036813970316619</v>
      </c>
      <c r="IO354">
        <v>-0.007460779758470672</v>
      </c>
      <c r="IP354">
        <v>0.0009378809001863145</v>
      </c>
      <c r="IQ354">
        <v>-1.681860573090938E-05</v>
      </c>
      <c r="IR354">
        <v>18</v>
      </c>
      <c r="IS354">
        <v>2242</v>
      </c>
      <c r="IT354">
        <v>1</v>
      </c>
      <c r="IU354">
        <v>24</v>
      </c>
      <c r="IV354">
        <v>2633.6</v>
      </c>
      <c r="IW354">
        <v>2633.7</v>
      </c>
      <c r="IX354">
        <v>1.79565</v>
      </c>
      <c r="IY354">
        <v>2.21924</v>
      </c>
      <c r="IZ354">
        <v>1.39648</v>
      </c>
      <c r="JA354">
        <v>2.33398</v>
      </c>
      <c r="JB354">
        <v>1.49536</v>
      </c>
      <c r="JC354">
        <v>2.42065</v>
      </c>
      <c r="JD354">
        <v>38.8951</v>
      </c>
      <c r="JE354">
        <v>23.9737</v>
      </c>
      <c r="JF354">
        <v>18</v>
      </c>
      <c r="JG354">
        <v>505.769</v>
      </c>
      <c r="JH354">
        <v>429.537</v>
      </c>
      <c r="JI354">
        <v>24.9998</v>
      </c>
      <c r="JJ354">
        <v>26.5285</v>
      </c>
      <c r="JK354">
        <v>29.9998</v>
      </c>
      <c r="JL354">
        <v>26.5385</v>
      </c>
      <c r="JM354">
        <v>26.4847</v>
      </c>
      <c r="JN354">
        <v>36.0988</v>
      </c>
      <c r="JO354">
        <v>29.2007</v>
      </c>
      <c r="JP354">
        <v>15.0183</v>
      </c>
      <c r="JQ354">
        <v>25</v>
      </c>
      <c r="JR354">
        <v>841.317</v>
      </c>
      <c r="JS354">
        <v>13.899</v>
      </c>
      <c r="JT354">
        <v>100.576</v>
      </c>
      <c r="JU354">
        <v>100.659</v>
      </c>
    </row>
    <row r="355" spans="1:281">
      <c r="A355">
        <v>339</v>
      </c>
      <c r="B355">
        <v>1659120585.6</v>
      </c>
      <c r="C355">
        <v>8227.5</v>
      </c>
      <c r="D355" t="s">
        <v>1104</v>
      </c>
      <c r="E355" t="s">
        <v>1105</v>
      </c>
      <c r="F355">
        <v>5</v>
      </c>
      <c r="G355" t="s">
        <v>1005</v>
      </c>
      <c r="H355" t="s">
        <v>416</v>
      </c>
      <c r="I355">
        <v>1659120577.814285</v>
      </c>
      <c r="J355">
        <f>(K355)/1000</f>
        <v>0</v>
      </c>
      <c r="K355">
        <f>IF(CZ355, AN355, AH355)</f>
        <v>0</v>
      </c>
      <c r="L355">
        <f>IF(CZ355, AI355, AG355)</f>
        <v>0</v>
      </c>
      <c r="M355">
        <f>DB355 - IF(AU355&gt;1, L355*CV355*100.0/(AW355*DP355), 0)</f>
        <v>0</v>
      </c>
      <c r="N355">
        <f>((T355-J355/2)*M355-L355)/(T355+J355/2)</f>
        <v>0</v>
      </c>
      <c r="O355">
        <f>N355*(DI355+DJ355)/1000.0</f>
        <v>0</v>
      </c>
      <c r="P355">
        <f>(DB355 - IF(AU355&gt;1, L355*CV355*100.0/(AW355*DP355), 0))*(DI355+DJ355)/1000.0</f>
        <v>0</v>
      </c>
      <c r="Q355">
        <f>2.0/((1/S355-1/R355)+SIGN(S355)*SQRT((1/S355-1/R355)*(1/S355-1/R355) + 4*CW355/((CW355+1)*(CW355+1))*(2*1/S355*1/R355-1/R355*1/R355)))</f>
        <v>0</v>
      </c>
      <c r="R355">
        <f>IF(LEFT(CX355,1)&lt;&gt;"0",IF(LEFT(CX355,1)="1",3.0,CY355),$D$5+$E$5*(DP355*DI355/($K$5*1000))+$F$5*(DP355*DI355/($K$5*1000))*MAX(MIN(CV355,$J$5),$I$5)*MAX(MIN(CV355,$J$5),$I$5)+$G$5*MAX(MIN(CV355,$J$5),$I$5)*(DP355*DI355/($K$5*1000))+$H$5*(DP355*DI355/($K$5*1000))*(DP355*DI355/($K$5*1000)))</f>
        <v>0</v>
      </c>
      <c r="S355">
        <f>J355*(1000-(1000*0.61365*exp(17.502*W355/(240.97+W355))/(DI355+DJ355)+DD355)/2)/(1000*0.61365*exp(17.502*W355/(240.97+W355))/(DI355+DJ355)-DD355)</f>
        <v>0</v>
      </c>
      <c r="T355">
        <f>1/((CW355+1)/(Q355/1.6)+1/(R355/1.37)) + CW355/((CW355+1)/(Q355/1.6) + CW355/(R355/1.37))</f>
        <v>0</v>
      </c>
      <c r="U355">
        <f>(CR355*CU355)</f>
        <v>0</v>
      </c>
      <c r="V355">
        <f>(DK355+(U355+2*0.95*5.67E-8*(((DK355+$B$7)+273)^4-(DK355+273)^4)-44100*J355)/(1.84*29.3*R355+8*0.95*5.67E-8*(DK355+273)^3))</f>
        <v>0</v>
      </c>
      <c r="W355">
        <f>($C$7*DL355+$D$7*DM355+$E$7*V355)</f>
        <v>0</v>
      </c>
      <c r="X355">
        <f>0.61365*exp(17.502*W355/(240.97+W355))</f>
        <v>0</v>
      </c>
      <c r="Y355">
        <f>(Z355/AA355*100)</f>
        <v>0</v>
      </c>
      <c r="Z355">
        <f>DD355*(DI355+DJ355)/1000</f>
        <v>0</v>
      </c>
      <c r="AA355">
        <f>0.61365*exp(17.502*DK355/(240.97+DK355))</f>
        <v>0</v>
      </c>
      <c r="AB355">
        <f>(X355-DD355*(DI355+DJ355)/1000)</f>
        <v>0</v>
      </c>
      <c r="AC355">
        <f>(-J355*44100)</f>
        <v>0</v>
      </c>
      <c r="AD355">
        <f>2*29.3*R355*0.92*(DK355-W355)</f>
        <v>0</v>
      </c>
      <c r="AE355">
        <f>2*0.95*5.67E-8*(((DK355+$B$7)+273)^4-(W355+273)^4)</f>
        <v>0</v>
      </c>
      <c r="AF355">
        <f>U355+AE355+AC355+AD355</f>
        <v>0</v>
      </c>
      <c r="AG355">
        <f>DH355*AU355*(DC355-DB355*(1000-AU355*DE355)/(1000-AU355*DD355))/(100*CV355)</f>
        <v>0</v>
      </c>
      <c r="AH355">
        <f>1000*DH355*AU355*(DD355-DE355)/(100*CV355*(1000-AU355*DD355))</f>
        <v>0</v>
      </c>
      <c r="AI355">
        <f>(AJ355 - AK355 - DI355*1E3/(8.314*(DK355+273.15)) * AM355/DH355 * AL355) * DH355/(100*CV355) * (1000 - DE355)/1000</f>
        <v>0</v>
      </c>
      <c r="AJ355">
        <v>839.8886040954991</v>
      </c>
      <c r="AK355">
        <v>792.7008787878787</v>
      </c>
      <c r="AL355">
        <v>3.391356652678204</v>
      </c>
      <c r="AM355">
        <v>65.161743348926</v>
      </c>
      <c r="AN355">
        <f>(AP355 - AO355 + DI355*1E3/(8.314*(DK355+273.15)) * AR355/DH355 * AQ355) * DH355/(100*CV355) * 1000/(1000 - AP355)</f>
        <v>0</v>
      </c>
      <c r="AO355">
        <v>13.86483654768642</v>
      </c>
      <c r="AP355">
        <v>21.59927272727272</v>
      </c>
      <c r="AQ355">
        <v>-0.006980359301750109</v>
      </c>
      <c r="AR355">
        <v>87.77243361575582</v>
      </c>
      <c r="AS355">
        <v>4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MAX(0,($B$13+$C$13*DP355)/(1+$D$13*DP355)*DI355/(DK355+273)*$E$13)</f>
        <v>0</v>
      </c>
      <c r="AX355" t="s">
        <v>417</v>
      </c>
      <c r="AY355" t="s">
        <v>417</v>
      </c>
      <c r="AZ355">
        <v>0</v>
      </c>
      <c r="BA355">
        <v>0</v>
      </c>
      <c r="BB355">
        <f>1-AZ355/BA355</f>
        <v>0</v>
      </c>
      <c r="BC355">
        <v>0</v>
      </c>
      <c r="BD355" t="s">
        <v>417</v>
      </c>
      <c r="BE355" t="s">
        <v>417</v>
      </c>
      <c r="BF355">
        <v>0</v>
      </c>
      <c r="BG355">
        <v>0</v>
      </c>
      <c r="BH355">
        <f>1-BF355/BG355</f>
        <v>0</v>
      </c>
      <c r="BI355">
        <v>0.5</v>
      </c>
      <c r="BJ355">
        <f>CS355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417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f>$B$11*DQ355+$C$11*DR355+$F$11*EC355*(1-EF355)</f>
        <v>0</v>
      </c>
      <c r="CS355">
        <f>CR355*CT355</f>
        <v>0</v>
      </c>
      <c r="CT355">
        <f>($B$11*$D$9+$C$11*$D$9+$F$11*((EP355+EH355)/MAX(EP355+EH355+EQ355, 0.1)*$I$9+EQ355/MAX(EP355+EH355+EQ355, 0.1)*$J$9))/($B$11+$C$11+$F$11)</f>
        <v>0</v>
      </c>
      <c r="CU355">
        <f>($B$11*$K$9+$C$11*$K$9+$F$11*((EP355+EH355)/MAX(EP355+EH355+EQ355, 0.1)*$P$9+EQ355/MAX(EP355+EH355+EQ355, 0.1)*$Q$9))/($B$11+$C$11+$F$11)</f>
        <v>0</v>
      </c>
      <c r="CV355">
        <v>6</v>
      </c>
      <c r="CW355">
        <v>0.5</v>
      </c>
      <c r="CX355" t="s">
        <v>418</v>
      </c>
      <c r="CY355">
        <v>2</v>
      </c>
      <c r="CZ355" t="b">
        <v>1</v>
      </c>
      <c r="DA355">
        <v>1659120577.814285</v>
      </c>
      <c r="DB355">
        <v>751.4112857142857</v>
      </c>
      <c r="DC355">
        <v>811.159642857143</v>
      </c>
      <c r="DD355">
        <v>21.65121785714286</v>
      </c>
      <c r="DE355">
        <v>13.91926071428571</v>
      </c>
      <c r="DF355">
        <v>754.6371428571429</v>
      </c>
      <c r="DG355">
        <v>21.74657857142857</v>
      </c>
      <c r="DH355">
        <v>500.0732142857142</v>
      </c>
      <c r="DI355">
        <v>90.65995357142857</v>
      </c>
      <c r="DJ355">
        <v>0.09999244642857143</v>
      </c>
      <c r="DK355">
        <v>26.95581428571428</v>
      </c>
      <c r="DL355">
        <v>26.40328928571429</v>
      </c>
      <c r="DM355">
        <v>999.9000000000002</v>
      </c>
      <c r="DN355">
        <v>0</v>
      </c>
      <c r="DO355">
        <v>0</v>
      </c>
      <c r="DP355">
        <v>10005.00285714286</v>
      </c>
      <c r="DQ355">
        <v>0</v>
      </c>
      <c r="DR355">
        <v>8.318720000000003</v>
      </c>
      <c r="DS355">
        <v>-59.748375</v>
      </c>
      <c r="DT355">
        <v>768.0398214285716</v>
      </c>
      <c r="DU355">
        <v>822.6089285714287</v>
      </c>
      <c r="DV355">
        <v>7.731958928571428</v>
      </c>
      <c r="DW355">
        <v>811.159642857143</v>
      </c>
      <c r="DX355">
        <v>13.91926071428571</v>
      </c>
      <c r="DY355">
        <v>1.962898214285714</v>
      </c>
      <c r="DZ355">
        <v>1.26192</v>
      </c>
      <c r="EA355">
        <v>17.14818214285715</v>
      </c>
      <c r="EB355">
        <v>10.35269285714286</v>
      </c>
      <c r="EC355">
        <v>2000.005</v>
      </c>
      <c r="ED355">
        <v>0.9799940714285716</v>
      </c>
      <c r="EE355">
        <v>0.02000572857142857</v>
      </c>
      <c r="EF355">
        <v>0</v>
      </c>
      <c r="EG355">
        <v>798.8010357142857</v>
      </c>
      <c r="EH355">
        <v>5.00097</v>
      </c>
      <c r="EI355">
        <v>15888.92142857143</v>
      </c>
      <c r="EJ355">
        <v>16707.59285714286</v>
      </c>
      <c r="EK355">
        <v>37.5</v>
      </c>
      <c r="EL355">
        <v>38</v>
      </c>
      <c r="EM355">
        <v>37.375</v>
      </c>
      <c r="EN355">
        <v>37.75221428571428</v>
      </c>
      <c r="EO355">
        <v>38.187</v>
      </c>
      <c r="EP355">
        <v>1955.094285714286</v>
      </c>
      <c r="EQ355">
        <v>39.91071428571428</v>
      </c>
      <c r="ER355">
        <v>0</v>
      </c>
      <c r="ES355">
        <v>1659120585.8</v>
      </c>
      <c r="ET355">
        <v>0</v>
      </c>
      <c r="EU355">
        <v>798.83176</v>
      </c>
      <c r="EV355">
        <v>0.3275384514188951</v>
      </c>
      <c r="EW355">
        <v>6.138461573713217</v>
      </c>
      <c r="EX355">
        <v>15888.964</v>
      </c>
      <c r="EY355">
        <v>15</v>
      </c>
      <c r="EZ355">
        <v>0</v>
      </c>
      <c r="FA355" t="s">
        <v>419</v>
      </c>
      <c r="FB355">
        <v>1658962562</v>
      </c>
      <c r="FC355">
        <v>1658962559</v>
      </c>
      <c r="FD355">
        <v>0</v>
      </c>
      <c r="FE355">
        <v>0.025</v>
      </c>
      <c r="FF355">
        <v>-0.013</v>
      </c>
      <c r="FG355">
        <v>-1.97</v>
      </c>
      <c r="FH355">
        <v>-0.111</v>
      </c>
      <c r="FI355">
        <v>420</v>
      </c>
      <c r="FJ355">
        <v>18</v>
      </c>
      <c r="FK355">
        <v>0.6899999999999999</v>
      </c>
      <c r="FL355">
        <v>0.5</v>
      </c>
      <c r="FM355">
        <v>-59.68684</v>
      </c>
      <c r="FN355">
        <v>-1.901234521575971</v>
      </c>
      <c r="FO355">
        <v>0.1977508214900763</v>
      </c>
      <c r="FP355">
        <v>0</v>
      </c>
      <c r="FQ355">
        <v>798.7841764705882</v>
      </c>
      <c r="FR355">
        <v>0.3602444536657453</v>
      </c>
      <c r="FS355">
        <v>0.2262630523486623</v>
      </c>
      <c r="FT355">
        <v>1</v>
      </c>
      <c r="FU355">
        <v>7.718309500000001</v>
      </c>
      <c r="FV355">
        <v>0.3276132833020374</v>
      </c>
      <c r="FW355">
        <v>0.03511402418906157</v>
      </c>
      <c r="FX355">
        <v>0</v>
      </c>
      <c r="FY355">
        <v>1</v>
      </c>
      <c r="FZ355">
        <v>3</v>
      </c>
      <c r="GA355" t="s">
        <v>426</v>
      </c>
      <c r="GB355">
        <v>2.9831</v>
      </c>
      <c r="GC355">
        <v>2.71566</v>
      </c>
      <c r="GD355">
        <v>0.147042</v>
      </c>
      <c r="GE355">
        <v>0.152463</v>
      </c>
      <c r="GF355">
        <v>0.100107</v>
      </c>
      <c r="GG355">
        <v>0.07151689999999999</v>
      </c>
      <c r="GH355">
        <v>26995.6</v>
      </c>
      <c r="GI355">
        <v>26954.8</v>
      </c>
      <c r="GJ355">
        <v>29414.6</v>
      </c>
      <c r="GK355">
        <v>29412.2</v>
      </c>
      <c r="GL355">
        <v>35058.9</v>
      </c>
      <c r="GM355">
        <v>36314.7</v>
      </c>
      <c r="GN355">
        <v>41424.1</v>
      </c>
      <c r="GO355">
        <v>41912.3</v>
      </c>
      <c r="GP355">
        <v>1.93663</v>
      </c>
      <c r="GQ355">
        <v>1.88465</v>
      </c>
      <c r="GR355">
        <v>0.07759779999999999</v>
      </c>
      <c r="GS355">
        <v>0</v>
      </c>
      <c r="GT355">
        <v>25.1312</v>
      </c>
      <c r="GU355">
        <v>999.9</v>
      </c>
      <c r="GV355">
        <v>36.8</v>
      </c>
      <c r="GW355">
        <v>32.9</v>
      </c>
      <c r="GX355">
        <v>20.3926</v>
      </c>
      <c r="GY355">
        <v>63.5314</v>
      </c>
      <c r="GZ355">
        <v>34.4952</v>
      </c>
      <c r="HA355">
        <v>1</v>
      </c>
      <c r="HB355">
        <v>-0.06645330000000001</v>
      </c>
      <c r="HC355">
        <v>0.254254</v>
      </c>
      <c r="HD355">
        <v>20.3311</v>
      </c>
      <c r="HE355">
        <v>5.21774</v>
      </c>
      <c r="HF355">
        <v>12.0099</v>
      </c>
      <c r="HG355">
        <v>4.9888</v>
      </c>
      <c r="HH355">
        <v>3.2885</v>
      </c>
      <c r="HI355">
        <v>9999</v>
      </c>
      <c r="HJ355">
        <v>9999</v>
      </c>
      <c r="HK355">
        <v>9999</v>
      </c>
      <c r="HL355">
        <v>174.6</v>
      </c>
      <c r="HM355">
        <v>1.86783</v>
      </c>
      <c r="HN355">
        <v>1.86691</v>
      </c>
      <c r="HO355">
        <v>1.86631</v>
      </c>
      <c r="HP355">
        <v>1.86624</v>
      </c>
      <c r="HQ355">
        <v>1.86811</v>
      </c>
      <c r="HR355">
        <v>1.87055</v>
      </c>
      <c r="HS355">
        <v>1.8692</v>
      </c>
      <c r="HT355">
        <v>1.87063</v>
      </c>
      <c r="HU355">
        <v>0</v>
      </c>
      <c r="HV355">
        <v>0</v>
      </c>
      <c r="HW355">
        <v>0</v>
      </c>
      <c r="HX355">
        <v>0</v>
      </c>
      <c r="HY355" t="s">
        <v>421</v>
      </c>
      <c r="HZ355" t="s">
        <v>422</v>
      </c>
      <c r="IA355" t="s">
        <v>423</v>
      </c>
      <c r="IB355" t="s">
        <v>423</v>
      </c>
      <c r="IC355" t="s">
        <v>423</v>
      </c>
      <c r="ID355" t="s">
        <v>423</v>
      </c>
      <c r="IE355">
        <v>0</v>
      </c>
      <c r="IF355">
        <v>100</v>
      </c>
      <c r="IG355">
        <v>100</v>
      </c>
      <c r="IH355">
        <v>-3.275</v>
      </c>
      <c r="II355">
        <v>-0.0959</v>
      </c>
      <c r="IJ355">
        <v>-1.577111384215205</v>
      </c>
      <c r="IK355">
        <v>-0.002609718516926934</v>
      </c>
      <c r="IL355">
        <v>7.477057286243006E-07</v>
      </c>
      <c r="IM355">
        <v>-2.446628426827821E-10</v>
      </c>
      <c r="IN355">
        <v>-0.2036813970316619</v>
      </c>
      <c r="IO355">
        <v>-0.007460779758470672</v>
      </c>
      <c r="IP355">
        <v>0.0009378809001863145</v>
      </c>
      <c r="IQ355">
        <v>-1.681860573090938E-05</v>
      </c>
      <c r="IR355">
        <v>18</v>
      </c>
      <c r="IS355">
        <v>2242</v>
      </c>
      <c r="IT355">
        <v>1</v>
      </c>
      <c r="IU355">
        <v>24</v>
      </c>
      <c r="IV355">
        <v>2633.7</v>
      </c>
      <c r="IW355">
        <v>2633.8</v>
      </c>
      <c r="IX355">
        <v>1.82983</v>
      </c>
      <c r="IY355">
        <v>2.22046</v>
      </c>
      <c r="IZ355">
        <v>1.39648</v>
      </c>
      <c r="JA355">
        <v>2.33521</v>
      </c>
      <c r="JB355">
        <v>1.49536</v>
      </c>
      <c r="JC355">
        <v>2.34619</v>
      </c>
      <c r="JD355">
        <v>38.8951</v>
      </c>
      <c r="JE355">
        <v>23.9737</v>
      </c>
      <c r="JF355">
        <v>18</v>
      </c>
      <c r="JG355">
        <v>505.841</v>
      </c>
      <c r="JH355">
        <v>429.531</v>
      </c>
      <c r="JI355">
        <v>24.9999</v>
      </c>
      <c r="JJ355">
        <v>26.5251</v>
      </c>
      <c r="JK355">
        <v>29.9999</v>
      </c>
      <c r="JL355">
        <v>26.5357</v>
      </c>
      <c r="JM355">
        <v>26.482</v>
      </c>
      <c r="JN355">
        <v>36.6319</v>
      </c>
      <c r="JO355">
        <v>29.2007</v>
      </c>
      <c r="JP355">
        <v>15.0183</v>
      </c>
      <c r="JQ355">
        <v>25</v>
      </c>
      <c r="JR355">
        <v>854.674</v>
      </c>
      <c r="JS355">
        <v>13.9154</v>
      </c>
      <c r="JT355">
        <v>100.576</v>
      </c>
      <c r="JU355">
        <v>100.66</v>
      </c>
    </row>
    <row r="356" spans="1:281">
      <c r="A356">
        <v>340</v>
      </c>
      <c r="B356">
        <v>1659120590.1</v>
      </c>
      <c r="C356">
        <v>8232</v>
      </c>
      <c r="D356" t="s">
        <v>1106</v>
      </c>
      <c r="E356" t="s">
        <v>1107</v>
      </c>
      <c r="F356">
        <v>5</v>
      </c>
      <c r="G356" t="s">
        <v>1005</v>
      </c>
      <c r="H356" t="s">
        <v>416</v>
      </c>
      <c r="I356">
        <v>1659120582.260714</v>
      </c>
      <c r="J356">
        <f>(K356)/1000</f>
        <v>0</v>
      </c>
      <c r="K356">
        <f>IF(CZ356, AN356, AH356)</f>
        <v>0</v>
      </c>
      <c r="L356">
        <f>IF(CZ356, AI356, AG356)</f>
        <v>0</v>
      </c>
      <c r="M356">
        <f>DB356 - IF(AU356&gt;1, L356*CV356*100.0/(AW356*DP356), 0)</f>
        <v>0</v>
      </c>
      <c r="N356">
        <f>((T356-J356/2)*M356-L356)/(T356+J356/2)</f>
        <v>0</v>
      </c>
      <c r="O356">
        <f>N356*(DI356+DJ356)/1000.0</f>
        <v>0</v>
      </c>
      <c r="P356">
        <f>(DB356 - IF(AU356&gt;1, L356*CV356*100.0/(AW356*DP356), 0))*(DI356+DJ356)/1000.0</f>
        <v>0</v>
      </c>
      <c r="Q356">
        <f>2.0/((1/S356-1/R356)+SIGN(S356)*SQRT((1/S356-1/R356)*(1/S356-1/R356) + 4*CW356/((CW356+1)*(CW356+1))*(2*1/S356*1/R356-1/R356*1/R356)))</f>
        <v>0</v>
      </c>
      <c r="R356">
        <f>IF(LEFT(CX356,1)&lt;&gt;"0",IF(LEFT(CX356,1)="1",3.0,CY356),$D$5+$E$5*(DP356*DI356/($K$5*1000))+$F$5*(DP356*DI356/($K$5*1000))*MAX(MIN(CV356,$J$5),$I$5)*MAX(MIN(CV356,$J$5),$I$5)+$G$5*MAX(MIN(CV356,$J$5),$I$5)*(DP356*DI356/($K$5*1000))+$H$5*(DP356*DI356/($K$5*1000))*(DP356*DI356/($K$5*1000)))</f>
        <v>0</v>
      </c>
      <c r="S356">
        <f>J356*(1000-(1000*0.61365*exp(17.502*W356/(240.97+W356))/(DI356+DJ356)+DD356)/2)/(1000*0.61365*exp(17.502*W356/(240.97+W356))/(DI356+DJ356)-DD356)</f>
        <v>0</v>
      </c>
      <c r="T356">
        <f>1/((CW356+1)/(Q356/1.6)+1/(R356/1.37)) + CW356/((CW356+1)/(Q356/1.6) + CW356/(R356/1.37))</f>
        <v>0</v>
      </c>
      <c r="U356">
        <f>(CR356*CU356)</f>
        <v>0</v>
      </c>
      <c r="V356">
        <f>(DK356+(U356+2*0.95*5.67E-8*(((DK356+$B$7)+273)^4-(DK356+273)^4)-44100*J356)/(1.84*29.3*R356+8*0.95*5.67E-8*(DK356+273)^3))</f>
        <v>0</v>
      </c>
      <c r="W356">
        <f>($C$7*DL356+$D$7*DM356+$E$7*V356)</f>
        <v>0</v>
      </c>
      <c r="X356">
        <f>0.61365*exp(17.502*W356/(240.97+W356))</f>
        <v>0</v>
      </c>
      <c r="Y356">
        <f>(Z356/AA356*100)</f>
        <v>0</v>
      </c>
      <c r="Z356">
        <f>DD356*(DI356+DJ356)/1000</f>
        <v>0</v>
      </c>
      <c r="AA356">
        <f>0.61365*exp(17.502*DK356/(240.97+DK356))</f>
        <v>0</v>
      </c>
      <c r="AB356">
        <f>(X356-DD356*(DI356+DJ356)/1000)</f>
        <v>0</v>
      </c>
      <c r="AC356">
        <f>(-J356*44100)</f>
        <v>0</v>
      </c>
      <c r="AD356">
        <f>2*29.3*R356*0.92*(DK356-W356)</f>
        <v>0</v>
      </c>
      <c r="AE356">
        <f>2*0.95*5.67E-8*(((DK356+$B$7)+273)^4-(W356+273)^4)</f>
        <v>0</v>
      </c>
      <c r="AF356">
        <f>U356+AE356+AC356+AD356</f>
        <v>0</v>
      </c>
      <c r="AG356">
        <f>DH356*AU356*(DC356-DB356*(1000-AU356*DE356)/(1000-AU356*DD356))/(100*CV356)</f>
        <v>0</v>
      </c>
      <c r="AH356">
        <f>1000*DH356*AU356*(DD356-DE356)/(100*CV356*(1000-AU356*DD356))</f>
        <v>0</v>
      </c>
      <c r="AI356">
        <f>(AJ356 - AK356 - DI356*1E3/(8.314*(DK356+273.15)) * AM356/DH356 * AL356) * DH356/(100*CV356) * (1000 - DE356)/1000</f>
        <v>0</v>
      </c>
      <c r="AJ356">
        <v>855.2038537365852</v>
      </c>
      <c r="AK356">
        <v>807.9425999999997</v>
      </c>
      <c r="AL356">
        <v>3.390102514681921</v>
      </c>
      <c r="AM356">
        <v>65.161743348926</v>
      </c>
      <c r="AN356">
        <f>(AP356 - AO356 + DI356*1E3/(8.314*(DK356+273.15)) * AR356/DH356 * AQ356) * DH356/(100*CV356) * 1000/(1000 - AP356)</f>
        <v>0</v>
      </c>
      <c r="AO356">
        <v>13.85900485011868</v>
      </c>
      <c r="AP356">
        <v>21.58341030303029</v>
      </c>
      <c r="AQ356">
        <v>-0.002632056218918301</v>
      </c>
      <c r="AR356">
        <v>87.77243361575582</v>
      </c>
      <c r="AS356">
        <v>4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MAX(0,($B$13+$C$13*DP356)/(1+$D$13*DP356)*DI356/(DK356+273)*$E$13)</f>
        <v>0</v>
      </c>
      <c r="AX356" t="s">
        <v>417</v>
      </c>
      <c r="AY356" t="s">
        <v>417</v>
      </c>
      <c r="AZ356">
        <v>0</v>
      </c>
      <c r="BA356">
        <v>0</v>
      </c>
      <c r="BB356">
        <f>1-AZ356/BA356</f>
        <v>0</v>
      </c>
      <c r="BC356">
        <v>0</v>
      </c>
      <c r="BD356" t="s">
        <v>417</v>
      </c>
      <c r="BE356" t="s">
        <v>417</v>
      </c>
      <c r="BF356">
        <v>0</v>
      </c>
      <c r="BG356">
        <v>0</v>
      </c>
      <c r="BH356">
        <f>1-BF356/BG356</f>
        <v>0</v>
      </c>
      <c r="BI356">
        <v>0.5</v>
      </c>
      <c r="BJ356">
        <f>CS356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417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f>$B$11*DQ356+$C$11*DR356+$F$11*EC356*(1-EF356)</f>
        <v>0</v>
      </c>
      <c r="CS356">
        <f>CR356*CT356</f>
        <v>0</v>
      </c>
      <c r="CT356">
        <f>($B$11*$D$9+$C$11*$D$9+$F$11*((EP356+EH356)/MAX(EP356+EH356+EQ356, 0.1)*$I$9+EQ356/MAX(EP356+EH356+EQ356, 0.1)*$J$9))/($B$11+$C$11+$F$11)</f>
        <v>0</v>
      </c>
      <c r="CU356">
        <f>($B$11*$K$9+$C$11*$K$9+$F$11*((EP356+EH356)/MAX(EP356+EH356+EQ356, 0.1)*$P$9+EQ356/MAX(EP356+EH356+EQ356, 0.1)*$Q$9))/($B$11+$C$11+$F$11)</f>
        <v>0</v>
      </c>
      <c r="CV356">
        <v>6</v>
      </c>
      <c r="CW356">
        <v>0.5</v>
      </c>
      <c r="CX356" t="s">
        <v>418</v>
      </c>
      <c r="CY356">
        <v>2</v>
      </c>
      <c r="CZ356" t="b">
        <v>1</v>
      </c>
      <c r="DA356">
        <v>1659120582.260714</v>
      </c>
      <c r="DB356">
        <v>766.160357142857</v>
      </c>
      <c r="DC356">
        <v>826.0555714285716</v>
      </c>
      <c r="DD356">
        <v>21.62259285714286</v>
      </c>
      <c r="DE356">
        <v>13.87926071428572</v>
      </c>
      <c r="DF356">
        <v>769.41425</v>
      </c>
      <c r="DG356">
        <v>21.718225</v>
      </c>
      <c r="DH356">
        <v>500.0562857142858</v>
      </c>
      <c r="DI356">
        <v>90.65940357142858</v>
      </c>
      <c r="DJ356">
        <v>0.09998386785714285</v>
      </c>
      <c r="DK356">
        <v>26.95568571428571</v>
      </c>
      <c r="DL356">
        <v>26.40421428571429</v>
      </c>
      <c r="DM356">
        <v>999.9000000000002</v>
      </c>
      <c r="DN356">
        <v>0</v>
      </c>
      <c r="DO356">
        <v>0</v>
      </c>
      <c r="DP356">
        <v>10009.33214285714</v>
      </c>
      <c r="DQ356">
        <v>0</v>
      </c>
      <c r="DR356">
        <v>8.318720000000003</v>
      </c>
      <c r="DS356">
        <v>-59.89519642857142</v>
      </c>
      <c r="DT356">
        <v>783.0923214285713</v>
      </c>
      <c r="DU356">
        <v>837.6815357142857</v>
      </c>
      <c r="DV356">
        <v>7.743327857142858</v>
      </c>
      <c r="DW356">
        <v>826.0555714285716</v>
      </c>
      <c r="DX356">
        <v>13.87926071428572</v>
      </c>
      <c r="DY356">
        <v>1.960291428571428</v>
      </c>
      <c r="DZ356">
        <v>1.258286428571429</v>
      </c>
      <c r="EA356">
        <v>17.12718571428572</v>
      </c>
      <c r="EB356">
        <v>10.30959285714286</v>
      </c>
      <c r="EC356">
        <v>2000.028928571429</v>
      </c>
      <c r="ED356">
        <v>0.9799939642857142</v>
      </c>
      <c r="EE356">
        <v>0.02000583571428571</v>
      </c>
      <c r="EF356">
        <v>0</v>
      </c>
      <c r="EG356">
        <v>798.8485714285714</v>
      </c>
      <c r="EH356">
        <v>5.00097</v>
      </c>
      <c r="EI356">
        <v>15889.05357142857</v>
      </c>
      <c r="EJ356">
        <v>16707.78571428571</v>
      </c>
      <c r="EK356">
        <v>37.5</v>
      </c>
      <c r="EL356">
        <v>38</v>
      </c>
      <c r="EM356">
        <v>37.375</v>
      </c>
      <c r="EN356">
        <v>37.75221428571428</v>
      </c>
      <c r="EO356">
        <v>38.187</v>
      </c>
      <c r="EP356">
        <v>1955.117142857143</v>
      </c>
      <c r="EQ356">
        <v>39.91178571428571</v>
      </c>
      <c r="ER356">
        <v>0</v>
      </c>
      <c r="ES356">
        <v>1659120590.6</v>
      </c>
      <c r="ET356">
        <v>0</v>
      </c>
      <c r="EU356">
        <v>798.8782799999999</v>
      </c>
      <c r="EV356">
        <v>1.025923085499225</v>
      </c>
      <c r="EW356">
        <v>-13.93076920118541</v>
      </c>
      <c r="EX356">
        <v>15888.772</v>
      </c>
      <c r="EY356">
        <v>15</v>
      </c>
      <c r="EZ356">
        <v>0</v>
      </c>
      <c r="FA356" t="s">
        <v>419</v>
      </c>
      <c r="FB356">
        <v>1658962562</v>
      </c>
      <c r="FC356">
        <v>1658962559</v>
      </c>
      <c r="FD356">
        <v>0</v>
      </c>
      <c r="FE356">
        <v>0.025</v>
      </c>
      <c r="FF356">
        <v>-0.013</v>
      </c>
      <c r="FG356">
        <v>-1.97</v>
      </c>
      <c r="FH356">
        <v>-0.111</v>
      </c>
      <c r="FI356">
        <v>420</v>
      </c>
      <c r="FJ356">
        <v>18</v>
      </c>
      <c r="FK356">
        <v>0.6899999999999999</v>
      </c>
      <c r="FL356">
        <v>0.5</v>
      </c>
      <c r="FM356">
        <v>-59.8015725</v>
      </c>
      <c r="FN356">
        <v>-2.163727204502681</v>
      </c>
      <c r="FO356">
        <v>0.2191832509425617</v>
      </c>
      <c r="FP356">
        <v>0</v>
      </c>
      <c r="FQ356">
        <v>798.8512058823529</v>
      </c>
      <c r="FR356">
        <v>0.7979679097396617</v>
      </c>
      <c r="FS356">
        <v>0.2421501453779801</v>
      </c>
      <c r="FT356">
        <v>1</v>
      </c>
      <c r="FU356">
        <v>7.730072</v>
      </c>
      <c r="FV356">
        <v>0.163705666041266</v>
      </c>
      <c r="FW356">
        <v>0.02652760677106021</v>
      </c>
      <c r="FX356">
        <v>0</v>
      </c>
      <c r="FY356">
        <v>1</v>
      </c>
      <c r="FZ356">
        <v>3</v>
      </c>
      <c r="GA356" t="s">
        <v>426</v>
      </c>
      <c r="GB356">
        <v>2.98319</v>
      </c>
      <c r="GC356">
        <v>2.71567</v>
      </c>
      <c r="GD356">
        <v>0.148916</v>
      </c>
      <c r="GE356">
        <v>0.154225</v>
      </c>
      <c r="GF356">
        <v>0.100065</v>
      </c>
      <c r="GG356">
        <v>0.07147009999999999</v>
      </c>
      <c r="GH356">
        <v>26936</v>
      </c>
      <c r="GI356">
        <v>26898.7</v>
      </c>
      <c r="GJ356">
        <v>29414.2</v>
      </c>
      <c r="GK356">
        <v>29412.1</v>
      </c>
      <c r="GL356">
        <v>35059.9</v>
      </c>
      <c r="GM356">
        <v>36316.5</v>
      </c>
      <c r="GN356">
        <v>41423.3</v>
      </c>
      <c r="GO356">
        <v>41912.2</v>
      </c>
      <c r="GP356">
        <v>1.93668</v>
      </c>
      <c r="GQ356">
        <v>1.8847</v>
      </c>
      <c r="GR356">
        <v>0.0779629</v>
      </c>
      <c r="GS356">
        <v>0</v>
      </c>
      <c r="GT356">
        <v>25.1312</v>
      </c>
      <c r="GU356">
        <v>999.9</v>
      </c>
      <c r="GV356">
        <v>36.8</v>
      </c>
      <c r="GW356">
        <v>33</v>
      </c>
      <c r="GX356">
        <v>20.5077</v>
      </c>
      <c r="GY356">
        <v>63.6014</v>
      </c>
      <c r="GZ356">
        <v>34.4591</v>
      </c>
      <c r="HA356">
        <v>1</v>
      </c>
      <c r="HB356">
        <v>-0.0664964</v>
      </c>
      <c r="HC356">
        <v>0.253268</v>
      </c>
      <c r="HD356">
        <v>20.3311</v>
      </c>
      <c r="HE356">
        <v>5.21684</v>
      </c>
      <c r="HF356">
        <v>12.0099</v>
      </c>
      <c r="HG356">
        <v>4.98905</v>
      </c>
      <c r="HH356">
        <v>3.2885</v>
      </c>
      <c r="HI356">
        <v>9999</v>
      </c>
      <c r="HJ356">
        <v>9999</v>
      </c>
      <c r="HK356">
        <v>9999</v>
      </c>
      <c r="HL356">
        <v>174.6</v>
      </c>
      <c r="HM356">
        <v>1.86785</v>
      </c>
      <c r="HN356">
        <v>1.86691</v>
      </c>
      <c r="HO356">
        <v>1.8663</v>
      </c>
      <c r="HP356">
        <v>1.86624</v>
      </c>
      <c r="HQ356">
        <v>1.86811</v>
      </c>
      <c r="HR356">
        <v>1.87056</v>
      </c>
      <c r="HS356">
        <v>1.8692</v>
      </c>
      <c r="HT356">
        <v>1.87059</v>
      </c>
      <c r="HU356">
        <v>0</v>
      </c>
      <c r="HV356">
        <v>0</v>
      </c>
      <c r="HW356">
        <v>0</v>
      </c>
      <c r="HX356">
        <v>0</v>
      </c>
      <c r="HY356" t="s">
        <v>421</v>
      </c>
      <c r="HZ356" t="s">
        <v>422</v>
      </c>
      <c r="IA356" t="s">
        <v>423</v>
      </c>
      <c r="IB356" t="s">
        <v>423</v>
      </c>
      <c r="IC356" t="s">
        <v>423</v>
      </c>
      <c r="ID356" t="s">
        <v>423</v>
      </c>
      <c r="IE356">
        <v>0</v>
      </c>
      <c r="IF356">
        <v>100</v>
      </c>
      <c r="IG356">
        <v>100</v>
      </c>
      <c r="IH356">
        <v>-3.303</v>
      </c>
      <c r="II356">
        <v>-0.096</v>
      </c>
      <c r="IJ356">
        <v>-1.577111384215205</v>
      </c>
      <c r="IK356">
        <v>-0.002609718516926934</v>
      </c>
      <c r="IL356">
        <v>7.477057286243006E-07</v>
      </c>
      <c r="IM356">
        <v>-2.446628426827821E-10</v>
      </c>
      <c r="IN356">
        <v>-0.2036813970316619</v>
      </c>
      <c r="IO356">
        <v>-0.007460779758470672</v>
      </c>
      <c r="IP356">
        <v>0.0009378809001863145</v>
      </c>
      <c r="IQ356">
        <v>-1.681860573090938E-05</v>
      </c>
      <c r="IR356">
        <v>18</v>
      </c>
      <c r="IS356">
        <v>2242</v>
      </c>
      <c r="IT356">
        <v>1</v>
      </c>
      <c r="IU356">
        <v>24</v>
      </c>
      <c r="IV356">
        <v>2633.8</v>
      </c>
      <c r="IW356">
        <v>2633.9</v>
      </c>
      <c r="IX356">
        <v>1.85303</v>
      </c>
      <c r="IY356">
        <v>2.22046</v>
      </c>
      <c r="IZ356">
        <v>1.39648</v>
      </c>
      <c r="JA356">
        <v>2.33398</v>
      </c>
      <c r="JB356">
        <v>1.49536</v>
      </c>
      <c r="JC356">
        <v>2.27905</v>
      </c>
      <c r="JD356">
        <v>38.8951</v>
      </c>
      <c r="JE356">
        <v>23.9737</v>
      </c>
      <c r="JF356">
        <v>18</v>
      </c>
      <c r="JG356">
        <v>505.847</v>
      </c>
      <c r="JH356">
        <v>429.542</v>
      </c>
      <c r="JI356">
        <v>24.9997</v>
      </c>
      <c r="JJ356">
        <v>26.5226</v>
      </c>
      <c r="JK356">
        <v>29.9999</v>
      </c>
      <c r="JL356">
        <v>26.5327</v>
      </c>
      <c r="JM356">
        <v>26.4795</v>
      </c>
      <c r="JN356">
        <v>37.0875</v>
      </c>
      <c r="JO356">
        <v>29.2007</v>
      </c>
      <c r="JP356">
        <v>14.6452</v>
      </c>
      <c r="JQ356">
        <v>25</v>
      </c>
      <c r="JR356">
        <v>874.7089999999999</v>
      </c>
      <c r="JS356">
        <v>13.9159</v>
      </c>
      <c r="JT356">
        <v>100.574</v>
      </c>
      <c r="JU356">
        <v>100.66</v>
      </c>
    </row>
    <row r="357" spans="1:281">
      <c r="A357">
        <v>341</v>
      </c>
      <c r="B357">
        <v>1659120595.6</v>
      </c>
      <c r="C357">
        <v>8237.5</v>
      </c>
      <c r="D357" t="s">
        <v>1108</v>
      </c>
      <c r="E357" t="s">
        <v>1109</v>
      </c>
      <c r="F357">
        <v>5</v>
      </c>
      <c r="G357" t="s">
        <v>1005</v>
      </c>
      <c r="H357" t="s">
        <v>416</v>
      </c>
      <c r="I357">
        <v>1659120587.832142</v>
      </c>
      <c r="J357">
        <f>(K357)/1000</f>
        <v>0</v>
      </c>
      <c r="K357">
        <f>IF(CZ357, AN357, AH357)</f>
        <v>0</v>
      </c>
      <c r="L357">
        <f>IF(CZ357, AI357, AG357)</f>
        <v>0</v>
      </c>
      <c r="M357">
        <f>DB357 - IF(AU357&gt;1, L357*CV357*100.0/(AW357*DP357), 0)</f>
        <v>0</v>
      </c>
      <c r="N357">
        <f>((T357-J357/2)*M357-L357)/(T357+J357/2)</f>
        <v>0</v>
      </c>
      <c r="O357">
        <f>N357*(DI357+DJ357)/1000.0</f>
        <v>0</v>
      </c>
      <c r="P357">
        <f>(DB357 - IF(AU357&gt;1, L357*CV357*100.0/(AW357*DP357), 0))*(DI357+DJ357)/1000.0</f>
        <v>0</v>
      </c>
      <c r="Q357">
        <f>2.0/((1/S357-1/R357)+SIGN(S357)*SQRT((1/S357-1/R357)*(1/S357-1/R357) + 4*CW357/((CW357+1)*(CW357+1))*(2*1/S357*1/R357-1/R357*1/R357)))</f>
        <v>0</v>
      </c>
      <c r="R357">
        <f>IF(LEFT(CX357,1)&lt;&gt;"0",IF(LEFT(CX357,1)="1",3.0,CY357),$D$5+$E$5*(DP357*DI357/($K$5*1000))+$F$5*(DP357*DI357/($K$5*1000))*MAX(MIN(CV357,$J$5),$I$5)*MAX(MIN(CV357,$J$5),$I$5)+$G$5*MAX(MIN(CV357,$J$5),$I$5)*(DP357*DI357/($K$5*1000))+$H$5*(DP357*DI357/($K$5*1000))*(DP357*DI357/($K$5*1000)))</f>
        <v>0</v>
      </c>
      <c r="S357">
        <f>J357*(1000-(1000*0.61365*exp(17.502*W357/(240.97+W357))/(DI357+DJ357)+DD357)/2)/(1000*0.61365*exp(17.502*W357/(240.97+W357))/(DI357+DJ357)-DD357)</f>
        <v>0</v>
      </c>
      <c r="T357">
        <f>1/((CW357+1)/(Q357/1.6)+1/(R357/1.37)) + CW357/((CW357+1)/(Q357/1.6) + CW357/(R357/1.37))</f>
        <v>0</v>
      </c>
      <c r="U357">
        <f>(CR357*CU357)</f>
        <v>0</v>
      </c>
      <c r="V357">
        <f>(DK357+(U357+2*0.95*5.67E-8*(((DK357+$B$7)+273)^4-(DK357+273)^4)-44100*J357)/(1.84*29.3*R357+8*0.95*5.67E-8*(DK357+273)^3))</f>
        <v>0</v>
      </c>
      <c r="W357">
        <f>($C$7*DL357+$D$7*DM357+$E$7*V357)</f>
        <v>0</v>
      </c>
      <c r="X357">
        <f>0.61365*exp(17.502*W357/(240.97+W357))</f>
        <v>0</v>
      </c>
      <c r="Y357">
        <f>(Z357/AA357*100)</f>
        <v>0</v>
      </c>
      <c r="Z357">
        <f>DD357*(DI357+DJ357)/1000</f>
        <v>0</v>
      </c>
      <c r="AA357">
        <f>0.61365*exp(17.502*DK357/(240.97+DK357))</f>
        <v>0</v>
      </c>
      <c r="AB357">
        <f>(X357-DD357*(DI357+DJ357)/1000)</f>
        <v>0</v>
      </c>
      <c r="AC357">
        <f>(-J357*44100)</f>
        <v>0</v>
      </c>
      <c r="AD357">
        <f>2*29.3*R357*0.92*(DK357-W357)</f>
        <v>0</v>
      </c>
      <c r="AE357">
        <f>2*0.95*5.67E-8*(((DK357+$B$7)+273)^4-(W357+273)^4)</f>
        <v>0</v>
      </c>
      <c r="AF357">
        <f>U357+AE357+AC357+AD357</f>
        <v>0</v>
      </c>
      <c r="AG357">
        <f>DH357*AU357*(DC357-DB357*(1000-AU357*DE357)/(1000-AU357*DD357))/(100*CV357)</f>
        <v>0</v>
      </c>
      <c r="AH357">
        <f>1000*DH357*AU357*(DD357-DE357)/(100*CV357*(1000-AU357*DD357))</f>
        <v>0</v>
      </c>
      <c r="AI357">
        <f>(AJ357 - AK357 - DI357*1E3/(8.314*(DK357+273.15)) * AM357/DH357 * AL357) * DH357/(100*CV357) * (1000 - DE357)/1000</f>
        <v>0</v>
      </c>
      <c r="AJ357">
        <v>872.5943769223521</v>
      </c>
      <c r="AK357">
        <v>826.0182363636363</v>
      </c>
      <c r="AL357">
        <v>3.243295747321538</v>
      </c>
      <c r="AM357">
        <v>65.161743348926</v>
      </c>
      <c r="AN357">
        <f>(AP357 - AO357 + DI357*1E3/(8.314*(DK357+273.15)) * AR357/DH357 * AQ357) * DH357/(100*CV357) * 1000/(1000 - AP357)</f>
        <v>0</v>
      </c>
      <c r="AO357">
        <v>13.8228438080228</v>
      </c>
      <c r="AP357">
        <v>21.55823090909091</v>
      </c>
      <c r="AQ357">
        <v>-0.0009519373401876847</v>
      </c>
      <c r="AR357">
        <v>87.77243361575582</v>
      </c>
      <c r="AS357">
        <v>4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MAX(0,($B$13+$C$13*DP357)/(1+$D$13*DP357)*DI357/(DK357+273)*$E$13)</f>
        <v>0</v>
      </c>
      <c r="AX357" t="s">
        <v>417</v>
      </c>
      <c r="AY357" t="s">
        <v>417</v>
      </c>
      <c r="AZ357">
        <v>0</v>
      </c>
      <c r="BA357">
        <v>0</v>
      </c>
      <c r="BB357">
        <f>1-AZ357/BA357</f>
        <v>0</v>
      </c>
      <c r="BC357">
        <v>0</v>
      </c>
      <c r="BD357" t="s">
        <v>417</v>
      </c>
      <c r="BE357" t="s">
        <v>417</v>
      </c>
      <c r="BF357">
        <v>0</v>
      </c>
      <c r="BG357">
        <v>0</v>
      </c>
      <c r="BH357">
        <f>1-BF357/BG357</f>
        <v>0</v>
      </c>
      <c r="BI357">
        <v>0.5</v>
      </c>
      <c r="BJ357">
        <f>CS357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417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f>$B$11*DQ357+$C$11*DR357+$F$11*EC357*(1-EF357)</f>
        <v>0</v>
      </c>
      <c r="CS357">
        <f>CR357*CT357</f>
        <v>0</v>
      </c>
      <c r="CT357">
        <f>($B$11*$D$9+$C$11*$D$9+$F$11*((EP357+EH357)/MAX(EP357+EH357+EQ357, 0.1)*$I$9+EQ357/MAX(EP357+EH357+EQ357, 0.1)*$J$9))/($B$11+$C$11+$F$11)</f>
        <v>0</v>
      </c>
      <c r="CU357">
        <f>($B$11*$K$9+$C$11*$K$9+$F$11*((EP357+EH357)/MAX(EP357+EH357+EQ357, 0.1)*$P$9+EQ357/MAX(EP357+EH357+EQ357, 0.1)*$Q$9))/($B$11+$C$11+$F$11)</f>
        <v>0</v>
      </c>
      <c r="CV357">
        <v>6</v>
      </c>
      <c r="CW357">
        <v>0.5</v>
      </c>
      <c r="CX357" t="s">
        <v>418</v>
      </c>
      <c r="CY357">
        <v>2</v>
      </c>
      <c r="CZ357" t="b">
        <v>1</v>
      </c>
      <c r="DA357">
        <v>1659120587.832142</v>
      </c>
      <c r="DB357">
        <v>784.5523928571429</v>
      </c>
      <c r="DC357">
        <v>844.3263214285715</v>
      </c>
      <c r="DD357">
        <v>21.59126071428571</v>
      </c>
      <c r="DE357">
        <v>13.84728571428571</v>
      </c>
      <c r="DF357">
        <v>787.8410357142857</v>
      </c>
      <c r="DG357">
        <v>21.68719285714286</v>
      </c>
      <c r="DH357">
        <v>500.055</v>
      </c>
      <c r="DI357">
        <v>90.65864999999999</v>
      </c>
      <c r="DJ357">
        <v>0.0999711357142857</v>
      </c>
      <c r="DK357">
        <v>26.95555714285715</v>
      </c>
      <c r="DL357">
        <v>26.40678571428571</v>
      </c>
      <c r="DM357">
        <v>999.9000000000002</v>
      </c>
      <c r="DN357">
        <v>0</v>
      </c>
      <c r="DO357">
        <v>0</v>
      </c>
      <c r="DP357">
        <v>10010.89357142857</v>
      </c>
      <c r="DQ357">
        <v>0</v>
      </c>
      <c r="DR357">
        <v>8.318720000000003</v>
      </c>
      <c r="DS357">
        <v>-59.77398214285714</v>
      </c>
      <c r="DT357">
        <v>801.8652857142857</v>
      </c>
      <c r="DU357">
        <v>856.1818214285715</v>
      </c>
      <c r="DV357">
        <v>7.743971785714286</v>
      </c>
      <c r="DW357">
        <v>844.3263214285715</v>
      </c>
      <c r="DX357">
        <v>13.84728571428571</v>
      </c>
      <c r="DY357">
        <v>1.957434642857143</v>
      </c>
      <c r="DZ357">
        <v>1.255376785714285</v>
      </c>
      <c r="EA357">
        <v>17.10416071428572</v>
      </c>
      <c r="EB357">
        <v>10.27496428571429</v>
      </c>
      <c r="EC357">
        <v>2000.029285714286</v>
      </c>
      <c r="ED357">
        <v>0.9799938571428572</v>
      </c>
      <c r="EE357">
        <v>0.02000594285714286</v>
      </c>
      <c r="EF357">
        <v>0</v>
      </c>
      <c r="EG357">
        <v>798.7941785714286</v>
      </c>
      <c r="EH357">
        <v>5.00097</v>
      </c>
      <c r="EI357">
        <v>15887.5</v>
      </c>
      <c r="EJ357">
        <v>16707.78571428572</v>
      </c>
      <c r="EK357">
        <v>37.5</v>
      </c>
      <c r="EL357">
        <v>38</v>
      </c>
      <c r="EM357">
        <v>37.375</v>
      </c>
      <c r="EN357">
        <v>37.75</v>
      </c>
      <c r="EO357">
        <v>38.187</v>
      </c>
      <c r="EP357">
        <v>1955.1175</v>
      </c>
      <c r="EQ357">
        <v>39.91178571428571</v>
      </c>
      <c r="ER357">
        <v>0</v>
      </c>
      <c r="ES357">
        <v>1659120595.4</v>
      </c>
      <c r="ET357">
        <v>0</v>
      </c>
      <c r="EU357">
        <v>798.81232</v>
      </c>
      <c r="EV357">
        <v>-1.202153826954842</v>
      </c>
      <c r="EW357">
        <v>-26.97692300972207</v>
      </c>
      <c r="EX357">
        <v>15887.344</v>
      </c>
      <c r="EY357">
        <v>15</v>
      </c>
      <c r="EZ357">
        <v>0</v>
      </c>
      <c r="FA357" t="s">
        <v>419</v>
      </c>
      <c r="FB357">
        <v>1658962562</v>
      </c>
      <c r="FC357">
        <v>1658962559</v>
      </c>
      <c r="FD357">
        <v>0</v>
      </c>
      <c r="FE357">
        <v>0.025</v>
      </c>
      <c r="FF357">
        <v>-0.013</v>
      </c>
      <c r="FG357">
        <v>-1.97</v>
      </c>
      <c r="FH357">
        <v>-0.111</v>
      </c>
      <c r="FI357">
        <v>420</v>
      </c>
      <c r="FJ357">
        <v>18</v>
      </c>
      <c r="FK357">
        <v>0.6899999999999999</v>
      </c>
      <c r="FL357">
        <v>0.5</v>
      </c>
      <c r="FM357">
        <v>-59.78384000000001</v>
      </c>
      <c r="FN357">
        <v>0.5818896810508009</v>
      </c>
      <c r="FO357">
        <v>0.2677688282829058</v>
      </c>
      <c r="FP357">
        <v>0</v>
      </c>
      <c r="FQ357">
        <v>798.8120882352941</v>
      </c>
      <c r="FR357">
        <v>-0.06326966762949526</v>
      </c>
      <c r="FS357">
        <v>0.2569028618949792</v>
      </c>
      <c r="FT357">
        <v>1</v>
      </c>
      <c r="FU357">
        <v>7.7439965</v>
      </c>
      <c r="FV357">
        <v>-0.006085103189510375</v>
      </c>
      <c r="FW357">
        <v>0.01349528965046696</v>
      </c>
      <c r="FX357">
        <v>1</v>
      </c>
      <c r="FY357">
        <v>2</v>
      </c>
      <c r="FZ357">
        <v>3</v>
      </c>
      <c r="GA357" t="s">
        <v>431</v>
      </c>
      <c r="GB357">
        <v>2.98336</v>
      </c>
      <c r="GC357">
        <v>2.71586</v>
      </c>
      <c r="GD357">
        <v>0.151119</v>
      </c>
      <c r="GE357">
        <v>0.156282</v>
      </c>
      <c r="GF357">
        <v>0.0999829</v>
      </c>
      <c r="GG357">
        <v>0.0713241</v>
      </c>
      <c r="GH357">
        <v>26866.6</v>
      </c>
      <c r="GI357">
        <v>26833.7</v>
      </c>
      <c r="GJ357">
        <v>29414.5</v>
      </c>
      <c r="GK357">
        <v>29412.5</v>
      </c>
      <c r="GL357">
        <v>35063.3</v>
      </c>
      <c r="GM357">
        <v>36322.7</v>
      </c>
      <c r="GN357">
        <v>41423.5</v>
      </c>
      <c r="GO357">
        <v>41912.7</v>
      </c>
      <c r="GP357">
        <v>1.93645</v>
      </c>
      <c r="GQ357">
        <v>1.8847</v>
      </c>
      <c r="GR357">
        <v>0.07797030000000001</v>
      </c>
      <c r="GS357">
        <v>0</v>
      </c>
      <c r="GT357">
        <v>25.1312</v>
      </c>
      <c r="GU357">
        <v>999.9</v>
      </c>
      <c r="GV357">
        <v>36.8</v>
      </c>
      <c r="GW357">
        <v>33</v>
      </c>
      <c r="GX357">
        <v>20.5068</v>
      </c>
      <c r="GY357">
        <v>63.5514</v>
      </c>
      <c r="GZ357">
        <v>34.1026</v>
      </c>
      <c r="HA357">
        <v>1</v>
      </c>
      <c r="HB357">
        <v>-0.0670757</v>
      </c>
      <c r="HC357">
        <v>0.252121</v>
      </c>
      <c r="HD357">
        <v>20.3314</v>
      </c>
      <c r="HE357">
        <v>5.21819</v>
      </c>
      <c r="HF357">
        <v>12.0099</v>
      </c>
      <c r="HG357">
        <v>4.9892</v>
      </c>
      <c r="HH357">
        <v>3.28865</v>
      </c>
      <c r="HI357">
        <v>9999</v>
      </c>
      <c r="HJ357">
        <v>9999</v>
      </c>
      <c r="HK357">
        <v>9999</v>
      </c>
      <c r="HL357">
        <v>174.6</v>
      </c>
      <c r="HM357">
        <v>1.86784</v>
      </c>
      <c r="HN357">
        <v>1.86691</v>
      </c>
      <c r="HO357">
        <v>1.8663</v>
      </c>
      <c r="HP357">
        <v>1.86625</v>
      </c>
      <c r="HQ357">
        <v>1.86808</v>
      </c>
      <c r="HR357">
        <v>1.87053</v>
      </c>
      <c r="HS357">
        <v>1.8692</v>
      </c>
      <c r="HT357">
        <v>1.8706</v>
      </c>
      <c r="HU357">
        <v>0</v>
      </c>
      <c r="HV357">
        <v>0</v>
      </c>
      <c r="HW357">
        <v>0</v>
      </c>
      <c r="HX357">
        <v>0</v>
      </c>
      <c r="HY357" t="s">
        <v>421</v>
      </c>
      <c r="HZ357" t="s">
        <v>422</v>
      </c>
      <c r="IA357" t="s">
        <v>423</v>
      </c>
      <c r="IB357" t="s">
        <v>423</v>
      </c>
      <c r="IC357" t="s">
        <v>423</v>
      </c>
      <c r="ID357" t="s">
        <v>423</v>
      </c>
      <c r="IE357">
        <v>0</v>
      </c>
      <c r="IF357">
        <v>100</v>
      </c>
      <c r="IG357">
        <v>100</v>
      </c>
      <c r="IH357">
        <v>-3.337</v>
      </c>
      <c r="II357">
        <v>-0.0963</v>
      </c>
      <c r="IJ357">
        <v>-1.577111384215205</v>
      </c>
      <c r="IK357">
        <v>-0.002609718516926934</v>
      </c>
      <c r="IL357">
        <v>7.477057286243006E-07</v>
      </c>
      <c r="IM357">
        <v>-2.446628426827821E-10</v>
      </c>
      <c r="IN357">
        <v>-0.2036813970316619</v>
      </c>
      <c r="IO357">
        <v>-0.007460779758470672</v>
      </c>
      <c r="IP357">
        <v>0.0009378809001863145</v>
      </c>
      <c r="IQ357">
        <v>-1.681860573090938E-05</v>
      </c>
      <c r="IR357">
        <v>18</v>
      </c>
      <c r="IS357">
        <v>2242</v>
      </c>
      <c r="IT357">
        <v>1</v>
      </c>
      <c r="IU357">
        <v>24</v>
      </c>
      <c r="IV357">
        <v>2633.9</v>
      </c>
      <c r="IW357">
        <v>2633.9</v>
      </c>
      <c r="IX357">
        <v>1.88232</v>
      </c>
      <c r="IY357">
        <v>2.21313</v>
      </c>
      <c r="IZ357">
        <v>1.39648</v>
      </c>
      <c r="JA357">
        <v>2.33398</v>
      </c>
      <c r="JB357">
        <v>1.49536</v>
      </c>
      <c r="JC357">
        <v>2.36206</v>
      </c>
      <c r="JD357">
        <v>38.8951</v>
      </c>
      <c r="JE357">
        <v>23.9737</v>
      </c>
      <c r="JF357">
        <v>18</v>
      </c>
      <c r="JG357">
        <v>505.681</v>
      </c>
      <c r="JH357">
        <v>429.519</v>
      </c>
      <c r="JI357">
        <v>24.9997</v>
      </c>
      <c r="JJ357">
        <v>26.5195</v>
      </c>
      <c r="JK357">
        <v>29.9999</v>
      </c>
      <c r="JL357">
        <v>26.5302</v>
      </c>
      <c r="JM357">
        <v>26.4764</v>
      </c>
      <c r="JN357">
        <v>37.737</v>
      </c>
      <c r="JO357">
        <v>28.9052</v>
      </c>
      <c r="JP357">
        <v>14.6452</v>
      </c>
      <c r="JQ357">
        <v>25</v>
      </c>
      <c r="JR357">
        <v>888.198</v>
      </c>
      <c r="JS357">
        <v>13.9169</v>
      </c>
      <c r="JT357">
        <v>100.575</v>
      </c>
      <c r="JU357">
        <v>100.661</v>
      </c>
    </row>
    <row r="358" spans="1:281">
      <c r="A358">
        <v>342</v>
      </c>
      <c r="B358">
        <v>1659120600.1</v>
      </c>
      <c r="C358">
        <v>8242</v>
      </c>
      <c r="D358" t="s">
        <v>1110</v>
      </c>
      <c r="E358" t="s">
        <v>1111</v>
      </c>
      <c r="F358">
        <v>5</v>
      </c>
      <c r="G358" t="s">
        <v>1005</v>
      </c>
      <c r="H358" t="s">
        <v>416</v>
      </c>
      <c r="I358">
        <v>1659120592.278571</v>
      </c>
      <c r="J358">
        <f>(K358)/1000</f>
        <v>0</v>
      </c>
      <c r="K358">
        <f>IF(CZ358, AN358, AH358)</f>
        <v>0</v>
      </c>
      <c r="L358">
        <f>IF(CZ358, AI358, AG358)</f>
        <v>0</v>
      </c>
      <c r="M358">
        <f>DB358 - IF(AU358&gt;1, L358*CV358*100.0/(AW358*DP358), 0)</f>
        <v>0</v>
      </c>
      <c r="N358">
        <f>((T358-J358/2)*M358-L358)/(T358+J358/2)</f>
        <v>0</v>
      </c>
      <c r="O358">
        <f>N358*(DI358+DJ358)/1000.0</f>
        <v>0</v>
      </c>
      <c r="P358">
        <f>(DB358 - IF(AU358&gt;1, L358*CV358*100.0/(AW358*DP358), 0))*(DI358+DJ358)/1000.0</f>
        <v>0</v>
      </c>
      <c r="Q358">
        <f>2.0/((1/S358-1/R358)+SIGN(S358)*SQRT((1/S358-1/R358)*(1/S358-1/R358) + 4*CW358/((CW358+1)*(CW358+1))*(2*1/S358*1/R358-1/R358*1/R358)))</f>
        <v>0</v>
      </c>
      <c r="R358">
        <f>IF(LEFT(CX358,1)&lt;&gt;"0",IF(LEFT(CX358,1)="1",3.0,CY358),$D$5+$E$5*(DP358*DI358/($K$5*1000))+$F$5*(DP358*DI358/($K$5*1000))*MAX(MIN(CV358,$J$5),$I$5)*MAX(MIN(CV358,$J$5),$I$5)+$G$5*MAX(MIN(CV358,$J$5),$I$5)*(DP358*DI358/($K$5*1000))+$H$5*(DP358*DI358/($K$5*1000))*(DP358*DI358/($K$5*1000)))</f>
        <v>0</v>
      </c>
      <c r="S358">
        <f>J358*(1000-(1000*0.61365*exp(17.502*W358/(240.97+W358))/(DI358+DJ358)+DD358)/2)/(1000*0.61365*exp(17.502*W358/(240.97+W358))/(DI358+DJ358)-DD358)</f>
        <v>0</v>
      </c>
      <c r="T358">
        <f>1/((CW358+1)/(Q358/1.6)+1/(R358/1.37)) + CW358/((CW358+1)/(Q358/1.6) + CW358/(R358/1.37))</f>
        <v>0</v>
      </c>
      <c r="U358">
        <f>(CR358*CU358)</f>
        <v>0</v>
      </c>
      <c r="V358">
        <f>(DK358+(U358+2*0.95*5.67E-8*(((DK358+$B$7)+273)^4-(DK358+273)^4)-44100*J358)/(1.84*29.3*R358+8*0.95*5.67E-8*(DK358+273)^3))</f>
        <v>0</v>
      </c>
      <c r="W358">
        <f>($C$7*DL358+$D$7*DM358+$E$7*V358)</f>
        <v>0</v>
      </c>
      <c r="X358">
        <f>0.61365*exp(17.502*W358/(240.97+W358))</f>
        <v>0</v>
      </c>
      <c r="Y358">
        <f>(Z358/AA358*100)</f>
        <v>0</v>
      </c>
      <c r="Z358">
        <f>DD358*(DI358+DJ358)/1000</f>
        <v>0</v>
      </c>
      <c r="AA358">
        <f>0.61365*exp(17.502*DK358/(240.97+DK358))</f>
        <v>0</v>
      </c>
      <c r="AB358">
        <f>(X358-DD358*(DI358+DJ358)/1000)</f>
        <v>0</v>
      </c>
      <c r="AC358">
        <f>(-J358*44100)</f>
        <v>0</v>
      </c>
      <c r="AD358">
        <f>2*29.3*R358*0.92*(DK358-W358)</f>
        <v>0</v>
      </c>
      <c r="AE358">
        <f>2*0.95*5.67E-8*(((DK358+$B$7)+273)^4-(W358+273)^4)</f>
        <v>0</v>
      </c>
      <c r="AF358">
        <f>U358+AE358+AC358+AD358</f>
        <v>0</v>
      </c>
      <c r="AG358">
        <f>DH358*AU358*(DC358-DB358*(1000-AU358*DE358)/(1000-AU358*DD358))/(100*CV358)</f>
        <v>0</v>
      </c>
      <c r="AH358">
        <f>1000*DH358*AU358*(DD358-DE358)/(100*CV358*(1000-AU358*DD358))</f>
        <v>0</v>
      </c>
      <c r="AI358">
        <f>(AJ358 - AK358 - DI358*1E3/(8.314*(DK358+273.15)) * AM358/DH358 * AL358) * DH358/(100*CV358) * (1000 - DE358)/1000</f>
        <v>0</v>
      </c>
      <c r="AJ358">
        <v>887.5173296390544</v>
      </c>
      <c r="AK358">
        <v>840.8160424242428</v>
      </c>
      <c r="AL358">
        <v>3.300810191412444</v>
      </c>
      <c r="AM358">
        <v>65.161743348926</v>
      </c>
      <c r="AN358">
        <f>(AP358 - AO358 + DI358*1E3/(8.314*(DK358+273.15)) * AR358/DH358 * AQ358) * DH358/(100*CV358) * 1000/(1000 - AP358)</f>
        <v>0</v>
      </c>
      <c r="AO358">
        <v>13.81452016985976</v>
      </c>
      <c r="AP358">
        <v>21.54601575757576</v>
      </c>
      <c r="AQ358">
        <v>-0.003302883524517791</v>
      </c>
      <c r="AR358">
        <v>87.77243361575582</v>
      </c>
      <c r="AS358">
        <v>4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MAX(0,($B$13+$C$13*DP358)/(1+$D$13*DP358)*DI358/(DK358+273)*$E$13)</f>
        <v>0</v>
      </c>
      <c r="AX358" t="s">
        <v>417</v>
      </c>
      <c r="AY358" t="s">
        <v>417</v>
      </c>
      <c r="AZ358">
        <v>0</v>
      </c>
      <c r="BA358">
        <v>0</v>
      </c>
      <c r="BB358">
        <f>1-AZ358/BA358</f>
        <v>0</v>
      </c>
      <c r="BC358">
        <v>0</v>
      </c>
      <c r="BD358" t="s">
        <v>417</v>
      </c>
      <c r="BE358" t="s">
        <v>417</v>
      </c>
      <c r="BF358">
        <v>0</v>
      </c>
      <c r="BG358">
        <v>0</v>
      </c>
      <c r="BH358">
        <f>1-BF358/BG358</f>
        <v>0</v>
      </c>
      <c r="BI358">
        <v>0.5</v>
      </c>
      <c r="BJ358">
        <f>CS358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417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f>$B$11*DQ358+$C$11*DR358+$F$11*EC358*(1-EF358)</f>
        <v>0</v>
      </c>
      <c r="CS358">
        <f>CR358*CT358</f>
        <v>0</v>
      </c>
      <c r="CT358">
        <f>($B$11*$D$9+$C$11*$D$9+$F$11*((EP358+EH358)/MAX(EP358+EH358+EQ358, 0.1)*$I$9+EQ358/MAX(EP358+EH358+EQ358, 0.1)*$J$9))/($B$11+$C$11+$F$11)</f>
        <v>0</v>
      </c>
      <c r="CU358">
        <f>($B$11*$K$9+$C$11*$K$9+$F$11*((EP358+EH358)/MAX(EP358+EH358+EQ358, 0.1)*$P$9+EQ358/MAX(EP358+EH358+EQ358, 0.1)*$Q$9))/($B$11+$C$11+$F$11)</f>
        <v>0</v>
      </c>
      <c r="CV358">
        <v>6</v>
      </c>
      <c r="CW358">
        <v>0.5</v>
      </c>
      <c r="CX358" t="s">
        <v>418</v>
      </c>
      <c r="CY358">
        <v>2</v>
      </c>
      <c r="CZ358" t="b">
        <v>1</v>
      </c>
      <c r="DA358">
        <v>1659120592.278571</v>
      </c>
      <c r="DB358">
        <v>799.0645357142857</v>
      </c>
      <c r="DC358">
        <v>858.7666071428572</v>
      </c>
      <c r="DD358">
        <v>21.57158928571429</v>
      </c>
      <c r="DE358">
        <v>13.83408928571429</v>
      </c>
      <c r="DF358">
        <v>802.3805357142857</v>
      </c>
      <c r="DG358">
        <v>21.66770357142857</v>
      </c>
      <c r="DH358">
        <v>500.0790357142857</v>
      </c>
      <c r="DI358">
        <v>90.65886785714288</v>
      </c>
      <c r="DJ358">
        <v>0.09998616785714284</v>
      </c>
      <c r="DK358">
        <v>26.95478928571429</v>
      </c>
      <c r="DL358">
        <v>26.40736428571428</v>
      </c>
      <c r="DM358">
        <v>999.9000000000002</v>
      </c>
      <c r="DN358">
        <v>0</v>
      </c>
      <c r="DO358">
        <v>0</v>
      </c>
      <c r="DP358">
        <v>10004.86642857143</v>
      </c>
      <c r="DQ358">
        <v>0</v>
      </c>
      <c r="DR358">
        <v>8.318720000000003</v>
      </c>
      <c r="DS358">
        <v>-59.70208214285715</v>
      </c>
      <c r="DT358">
        <v>816.6813214285713</v>
      </c>
      <c r="DU358">
        <v>870.8131785714286</v>
      </c>
      <c r="DV358">
        <v>7.737492142857143</v>
      </c>
      <c r="DW358">
        <v>858.7666071428572</v>
      </c>
      <c r="DX358">
        <v>13.83408928571429</v>
      </c>
      <c r="DY358">
        <v>1.955655</v>
      </c>
      <c r="DZ358">
        <v>1.254183928571428</v>
      </c>
      <c r="EA358">
        <v>17.0898</v>
      </c>
      <c r="EB358">
        <v>10.26073571428571</v>
      </c>
      <c r="EC358">
        <v>2000.055357142857</v>
      </c>
      <c r="ED358">
        <v>0.9799939642857144</v>
      </c>
      <c r="EE358">
        <v>0.02000583571428571</v>
      </c>
      <c r="EF358">
        <v>0</v>
      </c>
      <c r="EG358">
        <v>798.7043571428569</v>
      </c>
      <c r="EH358">
        <v>5.00097</v>
      </c>
      <c r="EI358">
        <v>15885.18928571428</v>
      </c>
      <c r="EJ358">
        <v>16708.00357142857</v>
      </c>
      <c r="EK358">
        <v>37.4955</v>
      </c>
      <c r="EL358">
        <v>37.99775</v>
      </c>
      <c r="EM358">
        <v>37.375</v>
      </c>
      <c r="EN358">
        <v>37.75</v>
      </c>
      <c r="EO358">
        <v>38.187</v>
      </c>
      <c r="EP358">
        <v>1955.143571428571</v>
      </c>
      <c r="EQ358">
        <v>39.91178571428571</v>
      </c>
      <c r="ER358">
        <v>0</v>
      </c>
      <c r="ES358">
        <v>1659120600.2</v>
      </c>
      <c r="ET358">
        <v>0</v>
      </c>
      <c r="EU358">
        <v>798.7188799999999</v>
      </c>
      <c r="EV358">
        <v>-3.149230763056235</v>
      </c>
      <c r="EW358">
        <v>-40.93846157879329</v>
      </c>
      <c r="EX358">
        <v>15884.616</v>
      </c>
      <c r="EY358">
        <v>15</v>
      </c>
      <c r="EZ358">
        <v>0</v>
      </c>
      <c r="FA358" t="s">
        <v>419</v>
      </c>
      <c r="FB358">
        <v>1658962562</v>
      </c>
      <c r="FC358">
        <v>1658962559</v>
      </c>
      <c r="FD358">
        <v>0</v>
      </c>
      <c r="FE358">
        <v>0.025</v>
      </c>
      <c r="FF358">
        <v>-0.013</v>
      </c>
      <c r="FG358">
        <v>-1.97</v>
      </c>
      <c r="FH358">
        <v>-0.111</v>
      </c>
      <c r="FI358">
        <v>420</v>
      </c>
      <c r="FJ358">
        <v>18</v>
      </c>
      <c r="FK358">
        <v>0.6899999999999999</v>
      </c>
      <c r="FL358">
        <v>0.5</v>
      </c>
      <c r="FM358">
        <v>-59.76493170731707</v>
      </c>
      <c r="FN358">
        <v>1.723314982578364</v>
      </c>
      <c r="FO358">
        <v>0.2836243465752828</v>
      </c>
      <c r="FP358">
        <v>0</v>
      </c>
      <c r="FQ358">
        <v>798.756294117647</v>
      </c>
      <c r="FR358">
        <v>-1.27052711645201</v>
      </c>
      <c r="FS358">
        <v>0.2715730352866689</v>
      </c>
      <c r="FT358">
        <v>0</v>
      </c>
      <c r="FU358">
        <v>7.741530487804878</v>
      </c>
      <c r="FV358">
        <v>-0.05895365853659108</v>
      </c>
      <c r="FW358">
        <v>0.01179824190111258</v>
      </c>
      <c r="FX358">
        <v>1</v>
      </c>
      <c r="FY358">
        <v>1</v>
      </c>
      <c r="FZ358">
        <v>3</v>
      </c>
      <c r="GA358" t="s">
        <v>426</v>
      </c>
      <c r="GB358">
        <v>2.98316</v>
      </c>
      <c r="GC358">
        <v>2.7155</v>
      </c>
      <c r="GD358">
        <v>0.15291</v>
      </c>
      <c r="GE358">
        <v>0.158049</v>
      </c>
      <c r="GF358">
        <v>0.09994649999999999</v>
      </c>
      <c r="GG358">
        <v>0.0714041</v>
      </c>
      <c r="GH358">
        <v>26810.1</v>
      </c>
      <c r="GI358">
        <v>26777.5</v>
      </c>
      <c r="GJ358">
        <v>29414.6</v>
      </c>
      <c r="GK358">
        <v>29412.5</v>
      </c>
      <c r="GL358">
        <v>35065</v>
      </c>
      <c r="GM358">
        <v>36319.7</v>
      </c>
      <c r="GN358">
        <v>41423.8</v>
      </c>
      <c r="GO358">
        <v>41912.8</v>
      </c>
      <c r="GP358">
        <v>1.93673</v>
      </c>
      <c r="GQ358">
        <v>1.88493</v>
      </c>
      <c r="GR358">
        <v>0.07759779999999999</v>
      </c>
      <c r="GS358">
        <v>0</v>
      </c>
      <c r="GT358">
        <v>25.1312</v>
      </c>
      <c r="GU358">
        <v>999.9</v>
      </c>
      <c r="GV358">
        <v>36.7</v>
      </c>
      <c r="GW358">
        <v>33</v>
      </c>
      <c r="GX358">
        <v>20.4542</v>
      </c>
      <c r="GY358">
        <v>63.6514</v>
      </c>
      <c r="GZ358">
        <v>34.0064</v>
      </c>
      <c r="HA358">
        <v>1</v>
      </c>
      <c r="HB358">
        <v>-0.067063</v>
      </c>
      <c r="HC358">
        <v>0.250686</v>
      </c>
      <c r="HD358">
        <v>20.3312</v>
      </c>
      <c r="HE358">
        <v>5.21819</v>
      </c>
      <c r="HF358">
        <v>12.0099</v>
      </c>
      <c r="HG358">
        <v>4.9893</v>
      </c>
      <c r="HH358">
        <v>3.28865</v>
      </c>
      <c r="HI358">
        <v>9999</v>
      </c>
      <c r="HJ358">
        <v>9999</v>
      </c>
      <c r="HK358">
        <v>9999</v>
      </c>
      <c r="HL358">
        <v>174.6</v>
      </c>
      <c r="HM358">
        <v>1.86784</v>
      </c>
      <c r="HN358">
        <v>1.8669</v>
      </c>
      <c r="HO358">
        <v>1.8663</v>
      </c>
      <c r="HP358">
        <v>1.86627</v>
      </c>
      <c r="HQ358">
        <v>1.86811</v>
      </c>
      <c r="HR358">
        <v>1.87056</v>
      </c>
      <c r="HS358">
        <v>1.86919</v>
      </c>
      <c r="HT358">
        <v>1.8706</v>
      </c>
      <c r="HU358">
        <v>0</v>
      </c>
      <c r="HV358">
        <v>0</v>
      </c>
      <c r="HW358">
        <v>0</v>
      </c>
      <c r="HX358">
        <v>0</v>
      </c>
      <c r="HY358" t="s">
        <v>421</v>
      </c>
      <c r="HZ358" t="s">
        <v>422</v>
      </c>
      <c r="IA358" t="s">
        <v>423</v>
      </c>
      <c r="IB358" t="s">
        <v>423</v>
      </c>
      <c r="IC358" t="s">
        <v>423</v>
      </c>
      <c r="ID358" t="s">
        <v>423</v>
      </c>
      <c r="IE358">
        <v>0</v>
      </c>
      <c r="IF358">
        <v>100</v>
      </c>
      <c r="IG358">
        <v>100</v>
      </c>
      <c r="IH358">
        <v>-3.364</v>
      </c>
      <c r="II358">
        <v>-0.0964</v>
      </c>
      <c r="IJ358">
        <v>-1.577111384215205</v>
      </c>
      <c r="IK358">
        <v>-0.002609718516926934</v>
      </c>
      <c r="IL358">
        <v>7.477057286243006E-07</v>
      </c>
      <c r="IM358">
        <v>-2.446628426827821E-10</v>
      </c>
      <c r="IN358">
        <v>-0.2036813970316619</v>
      </c>
      <c r="IO358">
        <v>-0.007460779758470672</v>
      </c>
      <c r="IP358">
        <v>0.0009378809001863145</v>
      </c>
      <c r="IQ358">
        <v>-1.681860573090938E-05</v>
      </c>
      <c r="IR358">
        <v>18</v>
      </c>
      <c r="IS358">
        <v>2242</v>
      </c>
      <c r="IT358">
        <v>1</v>
      </c>
      <c r="IU358">
        <v>24</v>
      </c>
      <c r="IV358">
        <v>2634</v>
      </c>
      <c r="IW358">
        <v>2634</v>
      </c>
      <c r="IX358">
        <v>1.9104</v>
      </c>
      <c r="IY358">
        <v>2.21313</v>
      </c>
      <c r="IZ358">
        <v>1.39648</v>
      </c>
      <c r="JA358">
        <v>2.33521</v>
      </c>
      <c r="JB358">
        <v>1.49536</v>
      </c>
      <c r="JC358">
        <v>2.40479</v>
      </c>
      <c r="JD358">
        <v>38.8951</v>
      </c>
      <c r="JE358">
        <v>23.9737</v>
      </c>
      <c r="JF358">
        <v>18</v>
      </c>
      <c r="JG358">
        <v>505.835</v>
      </c>
      <c r="JH358">
        <v>429.637</v>
      </c>
      <c r="JI358">
        <v>24.9996</v>
      </c>
      <c r="JJ358">
        <v>26.517</v>
      </c>
      <c r="JK358">
        <v>29.9999</v>
      </c>
      <c r="JL358">
        <v>26.5277</v>
      </c>
      <c r="JM358">
        <v>26.4745</v>
      </c>
      <c r="JN358">
        <v>38.2315</v>
      </c>
      <c r="JO358">
        <v>28.9052</v>
      </c>
      <c r="JP358">
        <v>14.2712</v>
      </c>
      <c r="JQ358">
        <v>25</v>
      </c>
      <c r="JR358">
        <v>908.234</v>
      </c>
      <c r="JS358">
        <v>13.9169</v>
      </c>
      <c r="JT358">
        <v>100.576</v>
      </c>
      <c r="JU358">
        <v>100.661</v>
      </c>
    </row>
    <row r="359" spans="1:281">
      <c r="A359">
        <v>343</v>
      </c>
      <c r="B359">
        <v>1659120605.6</v>
      </c>
      <c r="C359">
        <v>8247.5</v>
      </c>
      <c r="D359" t="s">
        <v>1112</v>
      </c>
      <c r="E359" t="s">
        <v>1113</v>
      </c>
      <c r="F359">
        <v>5</v>
      </c>
      <c r="G359" t="s">
        <v>1005</v>
      </c>
      <c r="H359" t="s">
        <v>416</v>
      </c>
      <c r="I359">
        <v>1659120597.85</v>
      </c>
      <c r="J359">
        <f>(K359)/1000</f>
        <v>0</v>
      </c>
      <c r="K359">
        <f>IF(CZ359, AN359, AH359)</f>
        <v>0</v>
      </c>
      <c r="L359">
        <f>IF(CZ359, AI359, AG359)</f>
        <v>0</v>
      </c>
      <c r="M359">
        <f>DB359 - IF(AU359&gt;1, L359*CV359*100.0/(AW359*DP359), 0)</f>
        <v>0</v>
      </c>
      <c r="N359">
        <f>((T359-J359/2)*M359-L359)/(T359+J359/2)</f>
        <v>0</v>
      </c>
      <c r="O359">
        <f>N359*(DI359+DJ359)/1000.0</f>
        <v>0</v>
      </c>
      <c r="P359">
        <f>(DB359 - IF(AU359&gt;1, L359*CV359*100.0/(AW359*DP359), 0))*(DI359+DJ359)/1000.0</f>
        <v>0</v>
      </c>
      <c r="Q359">
        <f>2.0/((1/S359-1/R359)+SIGN(S359)*SQRT((1/S359-1/R359)*(1/S359-1/R359) + 4*CW359/((CW359+1)*(CW359+1))*(2*1/S359*1/R359-1/R359*1/R359)))</f>
        <v>0</v>
      </c>
      <c r="R359">
        <f>IF(LEFT(CX359,1)&lt;&gt;"0",IF(LEFT(CX359,1)="1",3.0,CY359),$D$5+$E$5*(DP359*DI359/($K$5*1000))+$F$5*(DP359*DI359/($K$5*1000))*MAX(MIN(CV359,$J$5),$I$5)*MAX(MIN(CV359,$J$5),$I$5)+$G$5*MAX(MIN(CV359,$J$5),$I$5)*(DP359*DI359/($K$5*1000))+$H$5*(DP359*DI359/($K$5*1000))*(DP359*DI359/($K$5*1000)))</f>
        <v>0</v>
      </c>
      <c r="S359">
        <f>J359*(1000-(1000*0.61365*exp(17.502*W359/(240.97+W359))/(DI359+DJ359)+DD359)/2)/(1000*0.61365*exp(17.502*W359/(240.97+W359))/(DI359+DJ359)-DD359)</f>
        <v>0</v>
      </c>
      <c r="T359">
        <f>1/((CW359+1)/(Q359/1.6)+1/(R359/1.37)) + CW359/((CW359+1)/(Q359/1.6) + CW359/(R359/1.37))</f>
        <v>0</v>
      </c>
      <c r="U359">
        <f>(CR359*CU359)</f>
        <v>0</v>
      </c>
      <c r="V359">
        <f>(DK359+(U359+2*0.95*5.67E-8*(((DK359+$B$7)+273)^4-(DK359+273)^4)-44100*J359)/(1.84*29.3*R359+8*0.95*5.67E-8*(DK359+273)^3))</f>
        <v>0</v>
      </c>
      <c r="W359">
        <f>($C$7*DL359+$D$7*DM359+$E$7*V359)</f>
        <v>0</v>
      </c>
      <c r="X359">
        <f>0.61365*exp(17.502*W359/(240.97+W359))</f>
        <v>0</v>
      </c>
      <c r="Y359">
        <f>(Z359/AA359*100)</f>
        <v>0</v>
      </c>
      <c r="Z359">
        <f>DD359*(DI359+DJ359)/1000</f>
        <v>0</v>
      </c>
      <c r="AA359">
        <f>0.61365*exp(17.502*DK359/(240.97+DK359))</f>
        <v>0</v>
      </c>
      <c r="AB359">
        <f>(X359-DD359*(DI359+DJ359)/1000)</f>
        <v>0</v>
      </c>
      <c r="AC359">
        <f>(-J359*44100)</f>
        <v>0</v>
      </c>
      <c r="AD359">
        <f>2*29.3*R359*0.92*(DK359-W359)</f>
        <v>0</v>
      </c>
      <c r="AE359">
        <f>2*0.95*5.67E-8*(((DK359+$B$7)+273)^4-(W359+273)^4)</f>
        <v>0</v>
      </c>
      <c r="AF359">
        <f>U359+AE359+AC359+AD359</f>
        <v>0</v>
      </c>
      <c r="AG359">
        <f>DH359*AU359*(DC359-DB359*(1000-AU359*DE359)/(1000-AU359*DD359))/(100*CV359)</f>
        <v>0</v>
      </c>
      <c r="AH359">
        <f>1000*DH359*AU359*(DD359-DE359)/(100*CV359*(1000-AU359*DD359))</f>
        <v>0</v>
      </c>
      <c r="AI359">
        <f>(AJ359 - AK359 - DI359*1E3/(8.314*(DK359+273.15)) * AM359/DH359 * AL359) * DH359/(100*CV359) * (1000 - DE359)/1000</f>
        <v>0</v>
      </c>
      <c r="AJ359">
        <v>906.1902499045549</v>
      </c>
      <c r="AK359">
        <v>859.2607393939389</v>
      </c>
      <c r="AL359">
        <v>3.347290653799382</v>
      </c>
      <c r="AM359">
        <v>65.161743348926</v>
      </c>
      <c r="AN359">
        <f>(AP359 - AO359 + DI359*1E3/(8.314*(DK359+273.15)) * AR359/DH359 * AQ359) * DH359/(100*CV359) * 1000/(1000 - AP359)</f>
        <v>0</v>
      </c>
      <c r="AO359">
        <v>13.83032314445795</v>
      </c>
      <c r="AP359">
        <v>21.5412896969697</v>
      </c>
      <c r="AQ359">
        <v>-0.0002957015013617887</v>
      </c>
      <c r="AR359">
        <v>87.77243361575582</v>
      </c>
      <c r="AS359">
        <v>4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MAX(0,($B$13+$C$13*DP359)/(1+$D$13*DP359)*DI359/(DK359+273)*$E$13)</f>
        <v>0</v>
      </c>
      <c r="AX359" t="s">
        <v>417</v>
      </c>
      <c r="AY359" t="s">
        <v>417</v>
      </c>
      <c r="AZ359">
        <v>0</v>
      </c>
      <c r="BA359">
        <v>0</v>
      </c>
      <c r="BB359">
        <f>1-AZ359/BA359</f>
        <v>0</v>
      </c>
      <c r="BC359">
        <v>0</v>
      </c>
      <c r="BD359" t="s">
        <v>417</v>
      </c>
      <c r="BE359" t="s">
        <v>417</v>
      </c>
      <c r="BF359">
        <v>0</v>
      </c>
      <c r="BG359">
        <v>0</v>
      </c>
      <c r="BH359">
        <f>1-BF359/BG359</f>
        <v>0</v>
      </c>
      <c r="BI359">
        <v>0.5</v>
      </c>
      <c r="BJ359">
        <f>CS359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417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f>$B$11*DQ359+$C$11*DR359+$F$11*EC359*(1-EF359)</f>
        <v>0</v>
      </c>
      <c r="CS359">
        <f>CR359*CT359</f>
        <v>0</v>
      </c>
      <c r="CT359">
        <f>($B$11*$D$9+$C$11*$D$9+$F$11*((EP359+EH359)/MAX(EP359+EH359+EQ359, 0.1)*$I$9+EQ359/MAX(EP359+EH359+EQ359, 0.1)*$J$9))/($B$11+$C$11+$F$11)</f>
        <v>0</v>
      </c>
      <c r="CU359">
        <f>($B$11*$K$9+$C$11*$K$9+$F$11*((EP359+EH359)/MAX(EP359+EH359+EQ359, 0.1)*$P$9+EQ359/MAX(EP359+EH359+EQ359, 0.1)*$Q$9))/($B$11+$C$11+$F$11)</f>
        <v>0</v>
      </c>
      <c r="CV359">
        <v>6</v>
      </c>
      <c r="CW359">
        <v>0.5</v>
      </c>
      <c r="CX359" t="s">
        <v>418</v>
      </c>
      <c r="CY359">
        <v>2</v>
      </c>
      <c r="CZ359" t="b">
        <v>1</v>
      </c>
      <c r="DA359">
        <v>1659120597.85</v>
      </c>
      <c r="DB359">
        <v>817.1633214285713</v>
      </c>
      <c r="DC359">
        <v>876.8744285714286</v>
      </c>
      <c r="DD359">
        <v>21.55474285714286</v>
      </c>
      <c r="DE359">
        <v>13.82489285714286</v>
      </c>
      <c r="DF359">
        <v>820.5135000000001</v>
      </c>
      <c r="DG359">
        <v>21.65101071428571</v>
      </c>
      <c r="DH359">
        <v>500.0878571428572</v>
      </c>
      <c r="DI359">
        <v>90.65923214285715</v>
      </c>
      <c r="DJ359">
        <v>0.1000018178571429</v>
      </c>
      <c r="DK359">
        <v>26.95429285714286</v>
      </c>
      <c r="DL359">
        <v>26.40663928571428</v>
      </c>
      <c r="DM359">
        <v>999.9000000000002</v>
      </c>
      <c r="DN359">
        <v>0</v>
      </c>
      <c r="DO359">
        <v>0</v>
      </c>
      <c r="DP359">
        <v>10008.18928571428</v>
      </c>
      <c r="DQ359">
        <v>0</v>
      </c>
      <c r="DR359">
        <v>8.318720000000003</v>
      </c>
      <c r="DS359">
        <v>-59.71106428571429</v>
      </c>
      <c r="DT359">
        <v>835.1649285714286</v>
      </c>
      <c r="DU359">
        <v>889.1669642857144</v>
      </c>
      <c r="DV359">
        <v>7.729847142857143</v>
      </c>
      <c r="DW359">
        <v>876.8744285714286</v>
      </c>
      <c r="DX359">
        <v>13.82489285714286</v>
      </c>
      <c r="DY359">
        <v>1.954134642857143</v>
      </c>
      <c r="DZ359">
        <v>1.253354285714286</v>
      </c>
      <c r="EA359">
        <v>17.077525</v>
      </c>
      <c r="EB359">
        <v>10.25085</v>
      </c>
      <c r="EC359">
        <v>2000.0425</v>
      </c>
      <c r="ED359">
        <v>0.9799944285714285</v>
      </c>
      <c r="EE359">
        <v>0.02000539285714286</v>
      </c>
      <c r="EF359">
        <v>0</v>
      </c>
      <c r="EG359">
        <v>798.4172857142858</v>
      </c>
      <c r="EH359">
        <v>5.00097</v>
      </c>
      <c r="EI359">
        <v>15880.68928571428</v>
      </c>
      <c r="EJ359">
        <v>16707.89285714286</v>
      </c>
      <c r="EK359">
        <v>37.4865</v>
      </c>
      <c r="EL359">
        <v>37.98875</v>
      </c>
      <c r="EM359">
        <v>37.375</v>
      </c>
      <c r="EN359">
        <v>37.75</v>
      </c>
      <c r="EO359">
        <v>38.187</v>
      </c>
      <c r="EP359">
        <v>1955.1325</v>
      </c>
      <c r="EQ359">
        <v>39.91</v>
      </c>
      <c r="ER359">
        <v>0</v>
      </c>
      <c r="ES359">
        <v>1659120605.6</v>
      </c>
      <c r="ET359">
        <v>0</v>
      </c>
      <c r="EU359">
        <v>798.4544615384615</v>
      </c>
      <c r="EV359">
        <v>-1.996991456774789</v>
      </c>
      <c r="EW359">
        <v>-56.86837608314135</v>
      </c>
      <c r="EX359">
        <v>15880.49230769231</v>
      </c>
      <c r="EY359">
        <v>15</v>
      </c>
      <c r="EZ359">
        <v>0</v>
      </c>
      <c r="FA359" t="s">
        <v>419</v>
      </c>
      <c r="FB359">
        <v>1658962562</v>
      </c>
      <c r="FC359">
        <v>1658962559</v>
      </c>
      <c r="FD359">
        <v>0</v>
      </c>
      <c r="FE359">
        <v>0.025</v>
      </c>
      <c r="FF359">
        <v>-0.013</v>
      </c>
      <c r="FG359">
        <v>-1.97</v>
      </c>
      <c r="FH359">
        <v>-0.111</v>
      </c>
      <c r="FI359">
        <v>420</v>
      </c>
      <c r="FJ359">
        <v>18</v>
      </c>
      <c r="FK359">
        <v>0.6899999999999999</v>
      </c>
      <c r="FL359">
        <v>0.5</v>
      </c>
      <c r="FM359">
        <v>-59.78740000000001</v>
      </c>
      <c r="FN359">
        <v>-0.578508067542131</v>
      </c>
      <c r="FO359">
        <v>0.3118196666344192</v>
      </c>
      <c r="FP359">
        <v>0</v>
      </c>
      <c r="FQ359">
        <v>798.6123823529412</v>
      </c>
      <c r="FR359">
        <v>-2.916073337998649</v>
      </c>
      <c r="FS359">
        <v>0.3602708960103719</v>
      </c>
      <c r="FT359">
        <v>0</v>
      </c>
      <c r="FU359">
        <v>7.73036725</v>
      </c>
      <c r="FV359">
        <v>-0.09816934333960352</v>
      </c>
      <c r="FW359">
        <v>0.01488661445519097</v>
      </c>
      <c r="FX359">
        <v>1</v>
      </c>
      <c r="FY359">
        <v>1</v>
      </c>
      <c r="FZ359">
        <v>3</v>
      </c>
      <c r="GA359" t="s">
        <v>426</v>
      </c>
      <c r="GB359">
        <v>2.9832</v>
      </c>
      <c r="GC359">
        <v>2.71576</v>
      </c>
      <c r="GD359">
        <v>0.155115</v>
      </c>
      <c r="GE359">
        <v>0.160197</v>
      </c>
      <c r="GF359">
        <v>0.09993580000000001</v>
      </c>
      <c r="GG359">
        <v>0.0714412</v>
      </c>
      <c r="GH359">
        <v>26740.5</v>
      </c>
      <c r="GI359">
        <v>26709.2</v>
      </c>
      <c r="GJ359">
        <v>29414.8</v>
      </c>
      <c r="GK359">
        <v>29412.5</v>
      </c>
      <c r="GL359">
        <v>35065.7</v>
      </c>
      <c r="GM359">
        <v>36318.4</v>
      </c>
      <c r="GN359">
        <v>41424</v>
      </c>
      <c r="GO359">
        <v>41913</v>
      </c>
      <c r="GP359">
        <v>1.93673</v>
      </c>
      <c r="GQ359">
        <v>1.88505</v>
      </c>
      <c r="GR359">
        <v>0.0773557</v>
      </c>
      <c r="GS359">
        <v>0</v>
      </c>
      <c r="GT359">
        <v>25.1312</v>
      </c>
      <c r="GU359">
        <v>999.9</v>
      </c>
      <c r="GV359">
        <v>36.7</v>
      </c>
      <c r="GW359">
        <v>33</v>
      </c>
      <c r="GX359">
        <v>20.4522</v>
      </c>
      <c r="GY359">
        <v>63.5114</v>
      </c>
      <c r="GZ359">
        <v>34.1026</v>
      </c>
      <c r="HA359">
        <v>1</v>
      </c>
      <c r="HB359">
        <v>-0.067096</v>
      </c>
      <c r="HC359">
        <v>0.248382</v>
      </c>
      <c r="HD359">
        <v>20.331</v>
      </c>
      <c r="HE359">
        <v>5.21729</v>
      </c>
      <c r="HF359">
        <v>12.0099</v>
      </c>
      <c r="HG359">
        <v>4.98915</v>
      </c>
      <c r="HH359">
        <v>3.28855</v>
      </c>
      <c r="HI359">
        <v>9999</v>
      </c>
      <c r="HJ359">
        <v>9999</v>
      </c>
      <c r="HK359">
        <v>9999</v>
      </c>
      <c r="HL359">
        <v>174.6</v>
      </c>
      <c r="HM359">
        <v>1.86784</v>
      </c>
      <c r="HN359">
        <v>1.8669</v>
      </c>
      <c r="HO359">
        <v>1.8663</v>
      </c>
      <c r="HP359">
        <v>1.86622</v>
      </c>
      <c r="HQ359">
        <v>1.86813</v>
      </c>
      <c r="HR359">
        <v>1.87056</v>
      </c>
      <c r="HS359">
        <v>1.8692</v>
      </c>
      <c r="HT359">
        <v>1.87059</v>
      </c>
      <c r="HU359">
        <v>0</v>
      </c>
      <c r="HV359">
        <v>0</v>
      </c>
      <c r="HW359">
        <v>0</v>
      </c>
      <c r="HX359">
        <v>0</v>
      </c>
      <c r="HY359" t="s">
        <v>421</v>
      </c>
      <c r="HZ359" t="s">
        <v>422</v>
      </c>
      <c r="IA359" t="s">
        <v>423</v>
      </c>
      <c r="IB359" t="s">
        <v>423</v>
      </c>
      <c r="IC359" t="s">
        <v>423</v>
      </c>
      <c r="ID359" t="s">
        <v>423</v>
      </c>
      <c r="IE359">
        <v>0</v>
      </c>
      <c r="IF359">
        <v>100</v>
      </c>
      <c r="IG359">
        <v>100</v>
      </c>
      <c r="IH359">
        <v>-3.398</v>
      </c>
      <c r="II359">
        <v>-0.0964</v>
      </c>
      <c r="IJ359">
        <v>-1.577111384215205</v>
      </c>
      <c r="IK359">
        <v>-0.002609718516926934</v>
      </c>
      <c r="IL359">
        <v>7.477057286243006E-07</v>
      </c>
      <c r="IM359">
        <v>-2.446628426827821E-10</v>
      </c>
      <c r="IN359">
        <v>-0.2036813970316619</v>
      </c>
      <c r="IO359">
        <v>-0.007460779758470672</v>
      </c>
      <c r="IP359">
        <v>0.0009378809001863145</v>
      </c>
      <c r="IQ359">
        <v>-1.681860573090938E-05</v>
      </c>
      <c r="IR359">
        <v>18</v>
      </c>
      <c r="IS359">
        <v>2242</v>
      </c>
      <c r="IT359">
        <v>1</v>
      </c>
      <c r="IU359">
        <v>24</v>
      </c>
      <c r="IV359">
        <v>2634.1</v>
      </c>
      <c r="IW359">
        <v>2634.1</v>
      </c>
      <c r="IX359">
        <v>1.94214</v>
      </c>
      <c r="IY359">
        <v>2.21436</v>
      </c>
      <c r="IZ359">
        <v>1.39648</v>
      </c>
      <c r="JA359">
        <v>2.33398</v>
      </c>
      <c r="JB359">
        <v>1.49536</v>
      </c>
      <c r="JC359">
        <v>2.40601</v>
      </c>
      <c r="JD359">
        <v>38.8951</v>
      </c>
      <c r="JE359">
        <v>23.9737</v>
      </c>
      <c r="JF359">
        <v>18</v>
      </c>
      <c r="JG359">
        <v>505.808</v>
      </c>
      <c r="JH359">
        <v>429.689</v>
      </c>
      <c r="JI359">
        <v>24.9995</v>
      </c>
      <c r="JJ359">
        <v>26.5139</v>
      </c>
      <c r="JK359">
        <v>29.9999</v>
      </c>
      <c r="JL359">
        <v>26.5246</v>
      </c>
      <c r="JM359">
        <v>26.4714</v>
      </c>
      <c r="JN359">
        <v>38.8783</v>
      </c>
      <c r="JO359">
        <v>28.6207</v>
      </c>
      <c r="JP359">
        <v>14.2712</v>
      </c>
      <c r="JQ359">
        <v>25</v>
      </c>
      <c r="JR359">
        <v>921.601</v>
      </c>
      <c r="JS359">
        <v>13.9169</v>
      </c>
      <c r="JT359">
        <v>100.576</v>
      </c>
      <c r="JU359">
        <v>100.661</v>
      </c>
    </row>
    <row r="360" spans="1:281">
      <c r="A360">
        <v>344</v>
      </c>
      <c r="B360">
        <v>1659120610.1</v>
      </c>
      <c r="C360">
        <v>8252</v>
      </c>
      <c r="D360" t="s">
        <v>1114</v>
      </c>
      <c r="E360" t="s">
        <v>1115</v>
      </c>
      <c r="F360">
        <v>5</v>
      </c>
      <c r="G360" t="s">
        <v>1005</v>
      </c>
      <c r="H360" t="s">
        <v>416</v>
      </c>
      <c r="I360">
        <v>1659120602.278571</v>
      </c>
      <c r="J360">
        <f>(K360)/1000</f>
        <v>0</v>
      </c>
      <c r="K360">
        <f>IF(CZ360, AN360, AH360)</f>
        <v>0</v>
      </c>
      <c r="L360">
        <f>IF(CZ360, AI360, AG360)</f>
        <v>0</v>
      </c>
      <c r="M360">
        <f>DB360 - IF(AU360&gt;1, L360*CV360*100.0/(AW360*DP360), 0)</f>
        <v>0</v>
      </c>
      <c r="N360">
        <f>((T360-J360/2)*M360-L360)/(T360+J360/2)</f>
        <v>0</v>
      </c>
      <c r="O360">
        <f>N360*(DI360+DJ360)/1000.0</f>
        <v>0</v>
      </c>
      <c r="P360">
        <f>(DB360 - IF(AU360&gt;1, L360*CV360*100.0/(AW360*DP360), 0))*(DI360+DJ360)/1000.0</f>
        <v>0</v>
      </c>
      <c r="Q360">
        <f>2.0/((1/S360-1/R360)+SIGN(S360)*SQRT((1/S360-1/R360)*(1/S360-1/R360) + 4*CW360/((CW360+1)*(CW360+1))*(2*1/S360*1/R360-1/R360*1/R360)))</f>
        <v>0</v>
      </c>
      <c r="R360">
        <f>IF(LEFT(CX360,1)&lt;&gt;"0",IF(LEFT(CX360,1)="1",3.0,CY360),$D$5+$E$5*(DP360*DI360/($K$5*1000))+$F$5*(DP360*DI360/($K$5*1000))*MAX(MIN(CV360,$J$5),$I$5)*MAX(MIN(CV360,$J$5),$I$5)+$G$5*MAX(MIN(CV360,$J$5),$I$5)*(DP360*DI360/($K$5*1000))+$H$5*(DP360*DI360/($K$5*1000))*(DP360*DI360/($K$5*1000)))</f>
        <v>0</v>
      </c>
      <c r="S360">
        <f>J360*(1000-(1000*0.61365*exp(17.502*W360/(240.97+W360))/(DI360+DJ360)+DD360)/2)/(1000*0.61365*exp(17.502*W360/(240.97+W360))/(DI360+DJ360)-DD360)</f>
        <v>0</v>
      </c>
      <c r="T360">
        <f>1/((CW360+1)/(Q360/1.6)+1/(R360/1.37)) + CW360/((CW360+1)/(Q360/1.6) + CW360/(R360/1.37))</f>
        <v>0</v>
      </c>
      <c r="U360">
        <f>(CR360*CU360)</f>
        <v>0</v>
      </c>
      <c r="V360">
        <f>(DK360+(U360+2*0.95*5.67E-8*(((DK360+$B$7)+273)^4-(DK360+273)^4)-44100*J360)/(1.84*29.3*R360+8*0.95*5.67E-8*(DK360+273)^3))</f>
        <v>0</v>
      </c>
      <c r="W360">
        <f>($C$7*DL360+$D$7*DM360+$E$7*V360)</f>
        <v>0</v>
      </c>
      <c r="X360">
        <f>0.61365*exp(17.502*W360/(240.97+W360))</f>
        <v>0</v>
      </c>
      <c r="Y360">
        <f>(Z360/AA360*100)</f>
        <v>0</v>
      </c>
      <c r="Z360">
        <f>DD360*(DI360+DJ360)/1000</f>
        <v>0</v>
      </c>
      <c r="AA360">
        <f>0.61365*exp(17.502*DK360/(240.97+DK360))</f>
        <v>0</v>
      </c>
      <c r="AB360">
        <f>(X360-DD360*(DI360+DJ360)/1000)</f>
        <v>0</v>
      </c>
      <c r="AC360">
        <f>(-J360*44100)</f>
        <v>0</v>
      </c>
      <c r="AD360">
        <f>2*29.3*R360*0.92*(DK360-W360)</f>
        <v>0</v>
      </c>
      <c r="AE360">
        <f>2*0.95*5.67E-8*(((DK360+$B$7)+273)^4-(W360+273)^4)</f>
        <v>0</v>
      </c>
      <c r="AF360">
        <f>U360+AE360+AC360+AD360</f>
        <v>0</v>
      </c>
      <c r="AG360">
        <f>DH360*AU360*(DC360-DB360*(1000-AU360*DE360)/(1000-AU360*DD360))/(100*CV360)</f>
        <v>0</v>
      </c>
      <c r="AH360">
        <f>1000*DH360*AU360*(DD360-DE360)/(100*CV360*(1000-AU360*DD360))</f>
        <v>0</v>
      </c>
      <c r="AI360">
        <f>(AJ360 - AK360 - DI360*1E3/(8.314*(DK360+273.15)) * AM360/DH360 * AL360) * DH360/(100*CV360) * (1000 - DE360)/1000</f>
        <v>0</v>
      </c>
      <c r="AJ360">
        <v>921.5139985489672</v>
      </c>
      <c r="AK360">
        <v>874.5923333333332</v>
      </c>
      <c r="AL360">
        <v>3.417250848812296</v>
      </c>
      <c r="AM360">
        <v>65.161743348926</v>
      </c>
      <c r="AN360">
        <f>(AP360 - AO360 + DI360*1E3/(8.314*(DK360+273.15)) * AR360/DH360 * AQ360) * DH360/(100*CV360) * 1000/(1000 - AP360)</f>
        <v>0</v>
      </c>
      <c r="AO360">
        <v>13.84532172015756</v>
      </c>
      <c r="AP360">
        <v>21.54352848484848</v>
      </c>
      <c r="AQ360">
        <v>6.776431571858029E-05</v>
      </c>
      <c r="AR360">
        <v>87.77243361575582</v>
      </c>
      <c r="AS360">
        <v>4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MAX(0,($B$13+$C$13*DP360)/(1+$D$13*DP360)*DI360/(DK360+273)*$E$13)</f>
        <v>0</v>
      </c>
      <c r="AX360" t="s">
        <v>417</v>
      </c>
      <c r="AY360" t="s">
        <v>417</v>
      </c>
      <c r="AZ360">
        <v>0</v>
      </c>
      <c r="BA360">
        <v>0</v>
      </c>
      <c r="BB360">
        <f>1-AZ360/BA360</f>
        <v>0</v>
      </c>
      <c r="BC360">
        <v>0</v>
      </c>
      <c r="BD360" t="s">
        <v>417</v>
      </c>
      <c r="BE360" t="s">
        <v>417</v>
      </c>
      <c r="BF360">
        <v>0</v>
      </c>
      <c r="BG360">
        <v>0</v>
      </c>
      <c r="BH360">
        <f>1-BF360/BG360</f>
        <v>0</v>
      </c>
      <c r="BI360">
        <v>0.5</v>
      </c>
      <c r="BJ360">
        <f>CS360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417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f>$B$11*DQ360+$C$11*DR360+$F$11*EC360*(1-EF360)</f>
        <v>0</v>
      </c>
      <c r="CS360">
        <f>CR360*CT360</f>
        <v>0</v>
      </c>
      <c r="CT360">
        <f>($B$11*$D$9+$C$11*$D$9+$F$11*((EP360+EH360)/MAX(EP360+EH360+EQ360, 0.1)*$I$9+EQ360/MAX(EP360+EH360+EQ360, 0.1)*$J$9))/($B$11+$C$11+$F$11)</f>
        <v>0</v>
      </c>
      <c r="CU360">
        <f>($B$11*$K$9+$C$11*$K$9+$F$11*((EP360+EH360)/MAX(EP360+EH360+EQ360, 0.1)*$P$9+EQ360/MAX(EP360+EH360+EQ360, 0.1)*$Q$9))/($B$11+$C$11+$F$11)</f>
        <v>0</v>
      </c>
      <c r="CV360">
        <v>6</v>
      </c>
      <c r="CW360">
        <v>0.5</v>
      </c>
      <c r="CX360" t="s">
        <v>418</v>
      </c>
      <c r="CY360">
        <v>2</v>
      </c>
      <c r="CZ360" t="b">
        <v>1</v>
      </c>
      <c r="DA360">
        <v>1659120602.278571</v>
      </c>
      <c r="DB360">
        <v>831.5696071428572</v>
      </c>
      <c r="DC360">
        <v>891.5598571428571</v>
      </c>
      <c r="DD360">
        <v>21.54570357142857</v>
      </c>
      <c r="DE360">
        <v>13.83105357142857</v>
      </c>
      <c r="DF360">
        <v>834.9467857142857</v>
      </c>
      <c r="DG360">
        <v>21.64205</v>
      </c>
      <c r="DH360">
        <v>500.08575</v>
      </c>
      <c r="DI360">
        <v>90.65967857142857</v>
      </c>
      <c r="DJ360">
        <v>0.1000460785714286</v>
      </c>
      <c r="DK360">
        <v>26.95315357142857</v>
      </c>
      <c r="DL360">
        <v>26.40285714285715</v>
      </c>
      <c r="DM360">
        <v>999.9000000000002</v>
      </c>
      <c r="DN360">
        <v>0</v>
      </c>
      <c r="DO360">
        <v>0</v>
      </c>
      <c r="DP360">
        <v>10003.45607142857</v>
      </c>
      <c r="DQ360">
        <v>0</v>
      </c>
      <c r="DR360">
        <v>8.318720000000003</v>
      </c>
      <c r="DS360">
        <v>-59.99028571428572</v>
      </c>
      <c r="DT360">
        <v>849.8807857142857</v>
      </c>
      <c r="DU360">
        <v>904.0641428571431</v>
      </c>
      <c r="DV360">
        <v>7.714646428571428</v>
      </c>
      <c r="DW360">
        <v>891.5598571428571</v>
      </c>
      <c r="DX360">
        <v>13.83105357142857</v>
      </c>
      <c r="DY360">
        <v>1.953325</v>
      </c>
      <c r="DZ360">
        <v>1.253918928571429</v>
      </c>
      <c r="EA360">
        <v>17.07098928571428</v>
      </c>
      <c r="EB360">
        <v>10.25758214285714</v>
      </c>
      <c r="EC360">
        <v>2000.009642857143</v>
      </c>
      <c r="ED360">
        <v>0.9799942142857143</v>
      </c>
      <c r="EE360">
        <v>0.02000560714285714</v>
      </c>
      <c r="EF360">
        <v>0</v>
      </c>
      <c r="EG360">
        <v>798.1844642857143</v>
      </c>
      <c r="EH360">
        <v>5.00097</v>
      </c>
      <c r="EI360">
        <v>15875.74642857143</v>
      </c>
      <c r="EJ360">
        <v>16707.61428571429</v>
      </c>
      <c r="EK360">
        <v>37.47975</v>
      </c>
      <c r="EL360">
        <v>37.97975</v>
      </c>
      <c r="EM360">
        <v>37.375</v>
      </c>
      <c r="EN360">
        <v>37.75</v>
      </c>
      <c r="EO360">
        <v>38.187</v>
      </c>
      <c r="EP360">
        <v>1955.100357142857</v>
      </c>
      <c r="EQ360">
        <v>39.90928571428572</v>
      </c>
      <c r="ER360">
        <v>0</v>
      </c>
      <c r="ES360">
        <v>1659120610.4</v>
      </c>
      <c r="ET360">
        <v>0</v>
      </c>
      <c r="EU360">
        <v>798.1995384615385</v>
      </c>
      <c r="EV360">
        <v>-4.43521367060945</v>
      </c>
      <c r="EW360">
        <v>-70.87179489536653</v>
      </c>
      <c r="EX360">
        <v>15875.22307692308</v>
      </c>
      <c r="EY360">
        <v>15</v>
      </c>
      <c r="EZ360">
        <v>0</v>
      </c>
      <c r="FA360" t="s">
        <v>419</v>
      </c>
      <c r="FB360">
        <v>1658962562</v>
      </c>
      <c r="FC360">
        <v>1658962559</v>
      </c>
      <c r="FD360">
        <v>0</v>
      </c>
      <c r="FE360">
        <v>0.025</v>
      </c>
      <c r="FF360">
        <v>-0.013</v>
      </c>
      <c r="FG360">
        <v>-1.97</v>
      </c>
      <c r="FH360">
        <v>-0.111</v>
      </c>
      <c r="FI360">
        <v>420</v>
      </c>
      <c r="FJ360">
        <v>18</v>
      </c>
      <c r="FK360">
        <v>0.6899999999999999</v>
      </c>
      <c r="FL360">
        <v>0.5</v>
      </c>
      <c r="FM360">
        <v>-59.83406829268292</v>
      </c>
      <c r="FN360">
        <v>-2.76038048780504</v>
      </c>
      <c r="FO360">
        <v>0.3575115112859489</v>
      </c>
      <c r="FP360">
        <v>0</v>
      </c>
      <c r="FQ360">
        <v>798.4017941176471</v>
      </c>
      <c r="FR360">
        <v>-3.532635594931258</v>
      </c>
      <c r="FS360">
        <v>0.4536815921152471</v>
      </c>
      <c r="FT360">
        <v>0</v>
      </c>
      <c r="FU360">
        <v>7.724450975609755</v>
      </c>
      <c r="FV360">
        <v>-0.1693910801393694</v>
      </c>
      <c r="FW360">
        <v>0.01924405981264288</v>
      </c>
      <c r="FX360">
        <v>0</v>
      </c>
      <c r="FY360">
        <v>0</v>
      </c>
      <c r="FZ360">
        <v>3</v>
      </c>
      <c r="GA360" t="s">
        <v>462</v>
      </c>
      <c r="GB360">
        <v>2.98316</v>
      </c>
      <c r="GC360">
        <v>2.71555</v>
      </c>
      <c r="GD360">
        <v>0.156923</v>
      </c>
      <c r="GE360">
        <v>0.161947</v>
      </c>
      <c r="GF360">
        <v>0.0999437</v>
      </c>
      <c r="GG360">
        <v>0.0714829</v>
      </c>
      <c r="GH360">
        <v>26683.6</v>
      </c>
      <c r="GI360">
        <v>26653.5</v>
      </c>
      <c r="GJ360">
        <v>29415.2</v>
      </c>
      <c r="GK360">
        <v>29412.4</v>
      </c>
      <c r="GL360">
        <v>35065.9</v>
      </c>
      <c r="GM360">
        <v>36316.5</v>
      </c>
      <c r="GN360">
        <v>41424.6</v>
      </c>
      <c r="GO360">
        <v>41912.6</v>
      </c>
      <c r="GP360">
        <v>1.93675</v>
      </c>
      <c r="GQ360">
        <v>1.88492</v>
      </c>
      <c r="GR360">
        <v>0.0774488</v>
      </c>
      <c r="GS360">
        <v>0</v>
      </c>
      <c r="GT360">
        <v>25.1312</v>
      </c>
      <c r="GU360">
        <v>999.9</v>
      </c>
      <c r="GV360">
        <v>36.6</v>
      </c>
      <c r="GW360">
        <v>33</v>
      </c>
      <c r="GX360">
        <v>20.396</v>
      </c>
      <c r="GY360">
        <v>63.7014</v>
      </c>
      <c r="GZ360">
        <v>34.359</v>
      </c>
      <c r="HA360">
        <v>1</v>
      </c>
      <c r="HB360">
        <v>-0.06760919999999999</v>
      </c>
      <c r="HC360">
        <v>0.246427</v>
      </c>
      <c r="HD360">
        <v>20.3311</v>
      </c>
      <c r="HE360">
        <v>5.21759</v>
      </c>
      <c r="HF360">
        <v>12.0099</v>
      </c>
      <c r="HG360">
        <v>4.9892</v>
      </c>
      <c r="HH360">
        <v>3.28858</v>
      </c>
      <c r="HI360">
        <v>9999</v>
      </c>
      <c r="HJ360">
        <v>9999</v>
      </c>
      <c r="HK360">
        <v>9999</v>
      </c>
      <c r="HL360">
        <v>174.6</v>
      </c>
      <c r="HM360">
        <v>1.86784</v>
      </c>
      <c r="HN360">
        <v>1.8669</v>
      </c>
      <c r="HO360">
        <v>1.8663</v>
      </c>
      <c r="HP360">
        <v>1.86622</v>
      </c>
      <c r="HQ360">
        <v>1.86812</v>
      </c>
      <c r="HR360">
        <v>1.87055</v>
      </c>
      <c r="HS360">
        <v>1.8692</v>
      </c>
      <c r="HT360">
        <v>1.8706</v>
      </c>
      <c r="HU360">
        <v>0</v>
      </c>
      <c r="HV360">
        <v>0</v>
      </c>
      <c r="HW360">
        <v>0</v>
      </c>
      <c r="HX360">
        <v>0</v>
      </c>
      <c r="HY360" t="s">
        <v>421</v>
      </c>
      <c r="HZ360" t="s">
        <v>422</v>
      </c>
      <c r="IA360" t="s">
        <v>423</v>
      </c>
      <c r="IB360" t="s">
        <v>423</v>
      </c>
      <c r="IC360" t="s">
        <v>423</v>
      </c>
      <c r="ID360" t="s">
        <v>423</v>
      </c>
      <c r="IE360">
        <v>0</v>
      </c>
      <c r="IF360">
        <v>100</v>
      </c>
      <c r="IG360">
        <v>100</v>
      </c>
      <c r="IH360">
        <v>-3.426</v>
      </c>
      <c r="II360">
        <v>-0.0964</v>
      </c>
      <c r="IJ360">
        <v>-1.577111384215205</v>
      </c>
      <c r="IK360">
        <v>-0.002609718516926934</v>
      </c>
      <c r="IL360">
        <v>7.477057286243006E-07</v>
      </c>
      <c r="IM360">
        <v>-2.446628426827821E-10</v>
      </c>
      <c r="IN360">
        <v>-0.2036813970316619</v>
      </c>
      <c r="IO360">
        <v>-0.007460779758470672</v>
      </c>
      <c r="IP360">
        <v>0.0009378809001863145</v>
      </c>
      <c r="IQ360">
        <v>-1.681860573090938E-05</v>
      </c>
      <c r="IR360">
        <v>18</v>
      </c>
      <c r="IS360">
        <v>2242</v>
      </c>
      <c r="IT360">
        <v>1</v>
      </c>
      <c r="IU360">
        <v>24</v>
      </c>
      <c r="IV360">
        <v>2634.1</v>
      </c>
      <c r="IW360">
        <v>2634.2</v>
      </c>
      <c r="IX360">
        <v>1.96655</v>
      </c>
      <c r="IY360">
        <v>2.21802</v>
      </c>
      <c r="IZ360">
        <v>1.39648</v>
      </c>
      <c r="JA360">
        <v>2.33521</v>
      </c>
      <c r="JB360">
        <v>1.49536</v>
      </c>
      <c r="JC360">
        <v>2.35718</v>
      </c>
      <c r="JD360">
        <v>38.8951</v>
      </c>
      <c r="JE360">
        <v>23.9649</v>
      </c>
      <c r="JF360">
        <v>18</v>
      </c>
      <c r="JG360">
        <v>505.802</v>
      </c>
      <c r="JH360">
        <v>429.596</v>
      </c>
      <c r="JI360">
        <v>24.9995</v>
      </c>
      <c r="JJ360">
        <v>26.5113</v>
      </c>
      <c r="JK360">
        <v>29.9998</v>
      </c>
      <c r="JL360">
        <v>26.5221</v>
      </c>
      <c r="JM360">
        <v>26.4689</v>
      </c>
      <c r="JN360">
        <v>39.3658</v>
      </c>
      <c r="JO360">
        <v>28.6207</v>
      </c>
      <c r="JP360">
        <v>14.2712</v>
      </c>
      <c r="JQ360">
        <v>25</v>
      </c>
      <c r="JR360">
        <v>941.643</v>
      </c>
      <c r="JS360">
        <v>13.9169</v>
      </c>
      <c r="JT360">
        <v>100.577</v>
      </c>
      <c r="JU360">
        <v>100.66</v>
      </c>
    </row>
    <row r="361" spans="1:281">
      <c r="A361">
        <v>345</v>
      </c>
      <c r="B361">
        <v>1659120615.6</v>
      </c>
      <c r="C361">
        <v>8257.5</v>
      </c>
      <c r="D361" t="s">
        <v>1116</v>
      </c>
      <c r="E361" t="s">
        <v>1117</v>
      </c>
      <c r="F361">
        <v>5</v>
      </c>
      <c r="G361" t="s">
        <v>1005</v>
      </c>
      <c r="H361" t="s">
        <v>416</v>
      </c>
      <c r="I361">
        <v>1659120607.85</v>
      </c>
      <c r="J361">
        <f>(K361)/1000</f>
        <v>0</v>
      </c>
      <c r="K361">
        <f>IF(CZ361, AN361, AH361)</f>
        <v>0</v>
      </c>
      <c r="L361">
        <f>IF(CZ361, AI361, AG361)</f>
        <v>0</v>
      </c>
      <c r="M361">
        <f>DB361 - IF(AU361&gt;1, L361*CV361*100.0/(AW361*DP361), 0)</f>
        <v>0</v>
      </c>
      <c r="N361">
        <f>((T361-J361/2)*M361-L361)/(T361+J361/2)</f>
        <v>0</v>
      </c>
      <c r="O361">
        <f>N361*(DI361+DJ361)/1000.0</f>
        <v>0</v>
      </c>
      <c r="P361">
        <f>(DB361 - IF(AU361&gt;1, L361*CV361*100.0/(AW361*DP361), 0))*(DI361+DJ361)/1000.0</f>
        <v>0</v>
      </c>
      <c r="Q361">
        <f>2.0/((1/S361-1/R361)+SIGN(S361)*SQRT((1/S361-1/R361)*(1/S361-1/R361) + 4*CW361/((CW361+1)*(CW361+1))*(2*1/S361*1/R361-1/R361*1/R361)))</f>
        <v>0</v>
      </c>
      <c r="R361">
        <f>IF(LEFT(CX361,1)&lt;&gt;"0",IF(LEFT(CX361,1)="1",3.0,CY361),$D$5+$E$5*(DP361*DI361/($K$5*1000))+$F$5*(DP361*DI361/($K$5*1000))*MAX(MIN(CV361,$J$5),$I$5)*MAX(MIN(CV361,$J$5),$I$5)+$G$5*MAX(MIN(CV361,$J$5),$I$5)*(DP361*DI361/($K$5*1000))+$H$5*(DP361*DI361/($K$5*1000))*(DP361*DI361/($K$5*1000)))</f>
        <v>0</v>
      </c>
      <c r="S361">
        <f>J361*(1000-(1000*0.61365*exp(17.502*W361/(240.97+W361))/(DI361+DJ361)+DD361)/2)/(1000*0.61365*exp(17.502*W361/(240.97+W361))/(DI361+DJ361)-DD361)</f>
        <v>0</v>
      </c>
      <c r="T361">
        <f>1/((CW361+1)/(Q361/1.6)+1/(R361/1.37)) + CW361/((CW361+1)/(Q361/1.6) + CW361/(R361/1.37))</f>
        <v>0</v>
      </c>
      <c r="U361">
        <f>(CR361*CU361)</f>
        <v>0</v>
      </c>
      <c r="V361">
        <f>(DK361+(U361+2*0.95*5.67E-8*(((DK361+$B$7)+273)^4-(DK361+273)^4)-44100*J361)/(1.84*29.3*R361+8*0.95*5.67E-8*(DK361+273)^3))</f>
        <v>0</v>
      </c>
      <c r="W361">
        <f>($C$7*DL361+$D$7*DM361+$E$7*V361)</f>
        <v>0</v>
      </c>
      <c r="X361">
        <f>0.61365*exp(17.502*W361/(240.97+W361))</f>
        <v>0</v>
      </c>
      <c r="Y361">
        <f>(Z361/AA361*100)</f>
        <v>0</v>
      </c>
      <c r="Z361">
        <f>DD361*(DI361+DJ361)/1000</f>
        <v>0</v>
      </c>
      <c r="AA361">
        <f>0.61365*exp(17.502*DK361/(240.97+DK361))</f>
        <v>0</v>
      </c>
      <c r="AB361">
        <f>(X361-DD361*(DI361+DJ361)/1000)</f>
        <v>0</v>
      </c>
      <c r="AC361">
        <f>(-J361*44100)</f>
        <v>0</v>
      </c>
      <c r="AD361">
        <f>2*29.3*R361*0.92*(DK361-W361)</f>
        <v>0</v>
      </c>
      <c r="AE361">
        <f>2*0.95*5.67E-8*(((DK361+$B$7)+273)^4-(W361+273)^4)</f>
        <v>0</v>
      </c>
      <c r="AF361">
        <f>U361+AE361+AC361+AD361</f>
        <v>0</v>
      </c>
      <c r="AG361">
        <f>DH361*AU361*(DC361-DB361*(1000-AU361*DE361)/(1000-AU361*DD361))/(100*CV361)</f>
        <v>0</v>
      </c>
      <c r="AH361">
        <f>1000*DH361*AU361*(DD361-DE361)/(100*CV361*(1000-AU361*DD361))</f>
        <v>0</v>
      </c>
      <c r="AI361">
        <f>(AJ361 - AK361 - DI361*1E3/(8.314*(DK361+273.15)) * AM361/DH361 * AL361) * DH361/(100*CV361) * (1000 - DE361)/1000</f>
        <v>0</v>
      </c>
      <c r="AJ361">
        <v>940.2315950755062</v>
      </c>
      <c r="AK361">
        <v>893.2997757575757</v>
      </c>
      <c r="AL361">
        <v>3.422478579489762</v>
      </c>
      <c r="AM361">
        <v>65.161743348926</v>
      </c>
      <c r="AN361">
        <f>(AP361 - AO361 + DI361*1E3/(8.314*(DK361+273.15)) * AR361/DH361 * AQ361) * DH361/(100*CV361) * 1000/(1000 - AP361)</f>
        <v>0</v>
      </c>
      <c r="AO361">
        <v>13.84990185827942</v>
      </c>
      <c r="AP361">
        <v>21.54463212121212</v>
      </c>
      <c r="AQ361">
        <v>1.895276125116586E-05</v>
      </c>
      <c r="AR361">
        <v>87.77243361575582</v>
      </c>
      <c r="AS361">
        <v>4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MAX(0,($B$13+$C$13*DP361)/(1+$D$13*DP361)*DI361/(DK361+273)*$E$13)</f>
        <v>0</v>
      </c>
      <c r="AX361" t="s">
        <v>417</v>
      </c>
      <c r="AY361" t="s">
        <v>417</v>
      </c>
      <c r="AZ361">
        <v>0</v>
      </c>
      <c r="BA361">
        <v>0</v>
      </c>
      <c r="BB361">
        <f>1-AZ361/BA361</f>
        <v>0</v>
      </c>
      <c r="BC361">
        <v>0</v>
      </c>
      <c r="BD361" t="s">
        <v>417</v>
      </c>
      <c r="BE361" t="s">
        <v>417</v>
      </c>
      <c r="BF361">
        <v>0</v>
      </c>
      <c r="BG361">
        <v>0</v>
      </c>
      <c r="BH361">
        <f>1-BF361/BG361</f>
        <v>0</v>
      </c>
      <c r="BI361">
        <v>0.5</v>
      </c>
      <c r="BJ361">
        <f>CS361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417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f>$B$11*DQ361+$C$11*DR361+$F$11*EC361*(1-EF361)</f>
        <v>0</v>
      </c>
      <c r="CS361">
        <f>CR361*CT361</f>
        <v>0</v>
      </c>
      <c r="CT361">
        <f>($B$11*$D$9+$C$11*$D$9+$F$11*((EP361+EH361)/MAX(EP361+EH361+EQ361, 0.1)*$I$9+EQ361/MAX(EP361+EH361+EQ361, 0.1)*$J$9))/($B$11+$C$11+$F$11)</f>
        <v>0</v>
      </c>
      <c r="CU361">
        <f>($B$11*$K$9+$C$11*$K$9+$F$11*((EP361+EH361)/MAX(EP361+EH361+EQ361, 0.1)*$P$9+EQ361/MAX(EP361+EH361+EQ361, 0.1)*$Q$9))/($B$11+$C$11+$F$11)</f>
        <v>0</v>
      </c>
      <c r="CV361">
        <v>6</v>
      </c>
      <c r="CW361">
        <v>0.5</v>
      </c>
      <c r="CX361" t="s">
        <v>418</v>
      </c>
      <c r="CY361">
        <v>2</v>
      </c>
      <c r="CZ361" t="b">
        <v>1</v>
      </c>
      <c r="DA361">
        <v>1659120607.85</v>
      </c>
      <c r="DB361">
        <v>849.92875</v>
      </c>
      <c r="DC361">
        <v>910.2301785714286</v>
      </c>
      <c r="DD361">
        <v>21.54363214285714</v>
      </c>
      <c r="DE361">
        <v>13.84270357142857</v>
      </c>
      <c r="DF361">
        <v>853.3403928571428</v>
      </c>
      <c r="DG361">
        <v>21.63999642857143</v>
      </c>
      <c r="DH361">
        <v>500.0575357142857</v>
      </c>
      <c r="DI361">
        <v>90.65954642857143</v>
      </c>
      <c r="DJ361">
        <v>0.1000108821428571</v>
      </c>
      <c r="DK361">
        <v>26.95231428571429</v>
      </c>
      <c r="DL361">
        <v>26.402275</v>
      </c>
      <c r="DM361">
        <v>999.9000000000002</v>
      </c>
      <c r="DN361">
        <v>0</v>
      </c>
      <c r="DO361">
        <v>0</v>
      </c>
      <c r="DP361">
        <v>10003.7</v>
      </c>
      <c r="DQ361">
        <v>0</v>
      </c>
      <c r="DR361">
        <v>8.318720000000003</v>
      </c>
      <c r="DS361">
        <v>-60.30152142857143</v>
      </c>
      <c r="DT361">
        <v>868.6424285714285</v>
      </c>
      <c r="DU361">
        <v>923.00725</v>
      </c>
      <c r="DV361">
        <v>7.700924642857143</v>
      </c>
      <c r="DW361">
        <v>910.2301785714286</v>
      </c>
      <c r="DX361">
        <v>13.84270357142857</v>
      </c>
      <c r="DY361">
        <v>1.953135357142857</v>
      </c>
      <c r="DZ361">
        <v>1.254973571428571</v>
      </c>
      <c r="EA361">
        <v>17.06945357142857</v>
      </c>
      <c r="EB361">
        <v>10.27016428571429</v>
      </c>
      <c r="EC361">
        <v>2000.016785714286</v>
      </c>
      <c r="ED361">
        <v>0.9799940000000001</v>
      </c>
      <c r="EE361">
        <v>0.02000582142857143</v>
      </c>
      <c r="EF361">
        <v>0</v>
      </c>
      <c r="EG361">
        <v>797.8472142857144</v>
      </c>
      <c r="EH361">
        <v>5.00097</v>
      </c>
      <c r="EI361">
        <v>15868.85714285714</v>
      </c>
      <c r="EJ361">
        <v>16707.67142857142</v>
      </c>
      <c r="EK361">
        <v>37.46174999999999</v>
      </c>
      <c r="EL361">
        <v>37.96399999999999</v>
      </c>
      <c r="EM361">
        <v>37.375</v>
      </c>
      <c r="EN361">
        <v>37.75</v>
      </c>
      <c r="EO361">
        <v>38.187</v>
      </c>
      <c r="EP361">
        <v>1955.106785714286</v>
      </c>
      <c r="EQ361">
        <v>39.91</v>
      </c>
      <c r="ER361">
        <v>0</v>
      </c>
      <c r="ES361">
        <v>1659120615.8</v>
      </c>
      <c r="ET361">
        <v>0</v>
      </c>
      <c r="EU361">
        <v>797.82284</v>
      </c>
      <c r="EV361">
        <v>-3.995461533370364</v>
      </c>
      <c r="EW361">
        <v>-80.77692312514546</v>
      </c>
      <c r="EX361">
        <v>15868.104</v>
      </c>
      <c r="EY361">
        <v>15</v>
      </c>
      <c r="EZ361">
        <v>0</v>
      </c>
      <c r="FA361" t="s">
        <v>419</v>
      </c>
      <c r="FB361">
        <v>1658962562</v>
      </c>
      <c r="FC361">
        <v>1658962559</v>
      </c>
      <c r="FD361">
        <v>0</v>
      </c>
      <c r="FE361">
        <v>0.025</v>
      </c>
      <c r="FF361">
        <v>-0.013</v>
      </c>
      <c r="FG361">
        <v>-1.97</v>
      </c>
      <c r="FH361">
        <v>-0.111</v>
      </c>
      <c r="FI361">
        <v>420</v>
      </c>
      <c r="FJ361">
        <v>18</v>
      </c>
      <c r="FK361">
        <v>0.6899999999999999</v>
      </c>
      <c r="FL361">
        <v>0.5</v>
      </c>
      <c r="FM361">
        <v>-60.09103</v>
      </c>
      <c r="FN361">
        <v>-3.619263039399522</v>
      </c>
      <c r="FO361">
        <v>0.3577052405263302</v>
      </c>
      <c r="FP361">
        <v>0</v>
      </c>
      <c r="FQ361">
        <v>798.0533529411765</v>
      </c>
      <c r="FR361">
        <v>-4.251642473839729</v>
      </c>
      <c r="FS361">
        <v>0.4946957997154086</v>
      </c>
      <c r="FT361">
        <v>0</v>
      </c>
      <c r="FU361">
        <v>7.710663249999999</v>
      </c>
      <c r="FV361">
        <v>-0.1688110694183902</v>
      </c>
      <c r="FW361">
        <v>0.01750179810583762</v>
      </c>
      <c r="FX361">
        <v>0</v>
      </c>
      <c r="FY361">
        <v>0</v>
      </c>
      <c r="FZ361">
        <v>3</v>
      </c>
      <c r="GA361" t="s">
        <v>462</v>
      </c>
      <c r="GB361">
        <v>2.98324</v>
      </c>
      <c r="GC361">
        <v>2.71557</v>
      </c>
      <c r="GD361">
        <v>0.159118</v>
      </c>
      <c r="GE361">
        <v>0.16406</v>
      </c>
      <c r="GF361">
        <v>0.09995030000000001</v>
      </c>
      <c r="GG361">
        <v>0.07148210000000001</v>
      </c>
      <c r="GH361">
        <v>26614</v>
      </c>
      <c r="GI361">
        <v>26586.6</v>
      </c>
      <c r="GJ361">
        <v>29414.9</v>
      </c>
      <c r="GK361">
        <v>29412.7</v>
      </c>
      <c r="GL361">
        <v>35065.5</v>
      </c>
      <c r="GM361">
        <v>36317</v>
      </c>
      <c r="GN361">
        <v>41424.4</v>
      </c>
      <c r="GO361">
        <v>41913.1</v>
      </c>
      <c r="GP361">
        <v>1.9366</v>
      </c>
      <c r="GQ361">
        <v>1.88515</v>
      </c>
      <c r="GR361">
        <v>0.07771699999999999</v>
      </c>
      <c r="GS361">
        <v>0</v>
      </c>
      <c r="GT361">
        <v>25.1312</v>
      </c>
      <c r="GU361">
        <v>999.9</v>
      </c>
      <c r="GV361">
        <v>36.6</v>
      </c>
      <c r="GW361">
        <v>33</v>
      </c>
      <c r="GX361">
        <v>20.3958</v>
      </c>
      <c r="GY361">
        <v>63.5314</v>
      </c>
      <c r="GZ361">
        <v>34.4391</v>
      </c>
      <c r="HA361">
        <v>1</v>
      </c>
      <c r="HB361">
        <v>-0.0676855</v>
      </c>
      <c r="HC361">
        <v>0.244875</v>
      </c>
      <c r="HD361">
        <v>20.3313</v>
      </c>
      <c r="HE361">
        <v>5.21654</v>
      </c>
      <c r="HF361">
        <v>12.0099</v>
      </c>
      <c r="HG361">
        <v>4.9893</v>
      </c>
      <c r="HH361">
        <v>3.2885</v>
      </c>
      <c r="HI361">
        <v>9999</v>
      </c>
      <c r="HJ361">
        <v>9999</v>
      </c>
      <c r="HK361">
        <v>9999</v>
      </c>
      <c r="HL361">
        <v>174.6</v>
      </c>
      <c r="HM361">
        <v>1.86783</v>
      </c>
      <c r="HN361">
        <v>1.8669</v>
      </c>
      <c r="HO361">
        <v>1.8663</v>
      </c>
      <c r="HP361">
        <v>1.86623</v>
      </c>
      <c r="HQ361">
        <v>1.86811</v>
      </c>
      <c r="HR361">
        <v>1.87053</v>
      </c>
      <c r="HS361">
        <v>1.86919</v>
      </c>
      <c r="HT361">
        <v>1.87059</v>
      </c>
      <c r="HU361">
        <v>0</v>
      </c>
      <c r="HV361">
        <v>0</v>
      </c>
      <c r="HW361">
        <v>0</v>
      </c>
      <c r="HX361">
        <v>0</v>
      </c>
      <c r="HY361" t="s">
        <v>421</v>
      </c>
      <c r="HZ361" t="s">
        <v>422</v>
      </c>
      <c r="IA361" t="s">
        <v>423</v>
      </c>
      <c r="IB361" t="s">
        <v>423</v>
      </c>
      <c r="IC361" t="s">
        <v>423</v>
      </c>
      <c r="ID361" t="s">
        <v>423</v>
      </c>
      <c r="IE361">
        <v>0</v>
      </c>
      <c r="IF361">
        <v>100</v>
      </c>
      <c r="IG361">
        <v>100</v>
      </c>
      <c r="IH361">
        <v>-3.46</v>
      </c>
      <c r="II361">
        <v>-0.0963</v>
      </c>
      <c r="IJ361">
        <v>-1.577111384215205</v>
      </c>
      <c r="IK361">
        <v>-0.002609718516926934</v>
      </c>
      <c r="IL361">
        <v>7.477057286243006E-07</v>
      </c>
      <c r="IM361">
        <v>-2.446628426827821E-10</v>
      </c>
      <c r="IN361">
        <v>-0.2036813970316619</v>
      </c>
      <c r="IO361">
        <v>-0.007460779758470672</v>
      </c>
      <c r="IP361">
        <v>0.0009378809001863145</v>
      </c>
      <c r="IQ361">
        <v>-1.681860573090938E-05</v>
      </c>
      <c r="IR361">
        <v>18</v>
      </c>
      <c r="IS361">
        <v>2242</v>
      </c>
      <c r="IT361">
        <v>1</v>
      </c>
      <c r="IU361">
        <v>24</v>
      </c>
      <c r="IV361">
        <v>2634.2</v>
      </c>
      <c r="IW361">
        <v>2634.3</v>
      </c>
      <c r="IX361">
        <v>1.99829</v>
      </c>
      <c r="IY361">
        <v>2.2168</v>
      </c>
      <c r="IZ361">
        <v>1.39648</v>
      </c>
      <c r="JA361">
        <v>2.33521</v>
      </c>
      <c r="JB361">
        <v>1.49536</v>
      </c>
      <c r="JC361">
        <v>2.31567</v>
      </c>
      <c r="JD361">
        <v>38.8951</v>
      </c>
      <c r="JE361">
        <v>23.9649</v>
      </c>
      <c r="JF361">
        <v>18</v>
      </c>
      <c r="JG361">
        <v>505.68</v>
      </c>
      <c r="JH361">
        <v>429.711</v>
      </c>
      <c r="JI361">
        <v>24.9996</v>
      </c>
      <c r="JJ361">
        <v>26.5083</v>
      </c>
      <c r="JK361">
        <v>29.9999</v>
      </c>
      <c r="JL361">
        <v>26.5191</v>
      </c>
      <c r="JM361">
        <v>26.4665</v>
      </c>
      <c r="JN361">
        <v>40.0072</v>
      </c>
      <c r="JO361">
        <v>28.6207</v>
      </c>
      <c r="JP361">
        <v>13.8978</v>
      </c>
      <c r="JQ361">
        <v>25</v>
      </c>
      <c r="JR361">
        <v>955.004</v>
      </c>
      <c r="JS361">
        <v>13.9169</v>
      </c>
      <c r="JT361">
        <v>100.577</v>
      </c>
      <c r="JU361">
        <v>100.662</v>
      </c>
    </row>
    <row r="362" spans="1:281">
      <c r="A362">
        <v>346</v>
      </c>
      <c r="B362">
        <v>1659120620.6</v>
      </c>
      <c r="C362">
        <v>8262.5</v>
      </c>
      <c r="D362" t="s">
        <v>1118</v>
      </c>
      <c r="E362" t="s">
        <v>1119</v>
      </c>
      <c r="F362">
        <v>5</v>
      </c>
      <c r="G362" t="s">
        <v>1005</v>
      </c>
      <c r="H362" t="s">
        <v>416</v>
      </c>
      <c r="I362">
        <v>1659120613.118518</v>
      </c>
      <c r="J362">
        <f>(K362)/1000</f>
        <v>0</v>
      </c>
      <c r="K362">
        <f>IF(CZ362, AN362, AH362)</f>
        <v>0</v>
      </c>
      <c r="L362">
        <f>IF(CZ362, AI362, AG362)</f>
        <v>0</v>
      </c>
      <c r="M362">
        <f>DB362 - IF(AU362&gt;1, L362*CV362*100.0/(AW362*DP362), 0)</f>
        <v>0</v>
      </c>
      <c r="N362">
        <f>((T362-J362/2)*M362-L362)/(T362+J362/2)</f>
        <v>0</v>
      </c>
      <c r="O362">
        <f>N362*(DI362+DJ362)/1000.0</f>
        <v>0</v>
      </c>
      <c r="P362">
        <f>(DB362 - IF(AU362&gt;1, L362*CV362*100.0/(AW362*DP362), 0))*(DI362+DJ362)/1000.0</f>
        <v>0</v>
      </c>
      <c r="Q362">
        <f>2.0/((1/S362-1/R362)+SIGN(S362)*SQRT((1/S362-1/R362)*(1/S362-1/R362) + 4*CW362/((CW362+1)*(CW362+1))*(2*1/S362*1/R362-1/R362*1/R362)))</f>
        <v>0</v>
      </c>
      <c r="R362">
        <f>IF(LEFT(CX362,1)&lt;&gt;"0",IF(LEFT(CX362,1)="1",3.0,CY362),$D$5+$E$5*(DP362*DI362/($K$5*1000))+$F$5*(DP362*DI362/($K$5*1000))*MAX(MIN(CV362,$J$5),$I$5)*MAX(MIN(CV362,$J$5),$I$5)+$G$5*MAX(MIN(CV362,$J$5),$I$5)*(DP362*DI362/($K$5*1000))+$H$5*(DP362*DI362/($K$5*1000))*(DP362*DI362/($K$5*1000)))</f>
        <v>0</v>
      </c>
      <c r="S362">
        <f>J362*(1000-(1000*0.61365*exp(17.502*W362/(240.97+W362))/(DI362+DJ362)+DD362)/2)/(1000*0.61365*exp(17.502*W362/(240.97+W362))/(DI362+DJ362)-DD362)</f>
        <v>0</v>
      </c>
      <c r="T362">
        <f>1/((CW362+1)/(Q362/1.6)+1/(R362/1.37)) + CW362/((CW362+1)/(Q362/1.6) + CW362/(R362/1.37))</f>
        <v>0</v>
      </c>
      <c r="U362">
        <f>(CR362*CU362)</f>
        <v>0</v>
      </c>
      <c r="V362">
        <f>(DK362+(U362+2*0.95*5.67E-8*(((DK362+$B$7)+273)^4-(DK362+273)^4)-44100*J362)/(1.84*29.3*R362+8*0.95*5.67E-8*(DK362+273)^3))</f>
        <v>0</v>
      </c>
      <c r="W362">
        <f>($C$7*DL362+$D$7*DM362+$E$7*V362)</f>
        <v>0</v>
      </c>
      <c r="X362">
        <f>0.61365*exp(17.502*W362/(240.97+W362))</f>
        <v>0</v>
      </c>
      <c r="Y362">
        <f>(Z362/AA362*100)</f>
        <v>0</v>
      </c>
      <c r="Z362">
        <f>DD362*(DI362+DJ362)/1000</f>
        <v>0</v>
      </c>
      <c r="AA362">
        <f>0.61365*exp(17.502*DK362/(240.97+DK362))</f>
        <v>0</v>
      </c>
      <c r="AB362">
        <f>(X362-DD362*(DI362+DJ362)/1000)</f>
        <v>0</v>
      </c>
      <c r="AC362">
        <f>(-J362*44100)</f>
        <v>0</v>
      </c>
      <c r="AD362">
        <f>2*29.3*R362*0.92*(DK362-W362)</f>
        <v>0</v>
      </c>
      <c r="AE362">
        <f>2*0.95*5.67E-8*(((DK362+$B$7)+273)^4-(W362+273)^4)</f>
        <v>0</v>
      </c>
      <c r="AF362">
        <f>U362+AE362+AC362+AD362</f>
        <v>0</v>
      </c>
      <c r="AG362">
        <f>DH362*AU362*(DC362-DB362*(1000-AU362*DE362)/(1000-AU362*DD362))/(100*CV362)</f>
        <v>0</v>
      </c>
      <c r="AH362">
        <f>1000*DH362*AU362*(DD362-DE362)/(100*CV362*(1000-AU362*DD362))</f>
        <v>0</v>
      </c>
      <c r="AI362">
        <f>(AJ362 - AK362 - DI362*1E3/(8.314*(DK362+273.15)) * AM362/DH362 * AL362) * DH362/(100*CV362) * (1000 - DE362)/1000</f>
        <v>0</v>
      </c>
      <c r="AJ362">
        <v>957.1606271305662</v>
      </c>
      <c r="AK362">
        <v>910.3587757575759</v>
      </c>
      <c r="AL362">
        <v>3.386108993536761</v>
      </c>
      <c r="AM362">
        <v>65.161743348926</v>
      </c>
      <c r="AN362">
        <f>(AP362 - AO362 + DI362*1E3/(8.314*(DK362+273.15)) * AR362/DH362 * AQ362) * DH362/(100*CV362) * 1000/(1000 - AP362)</f>
        <v>0</v>
      </c>
      <c r="AO362">
        <v>13.84325606660802</v>
      </c>
      <c r="AP362">
        <v>21.53923636363637</v>
      </c>
      <c r="AQ362">
        <v>-3.657426186505414E-05</v>
      </c>
      <c r="AR362">
        <v>87.77243361575582</v>
      </c>
      <c r="AS362">
        <v>4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MAX(0,($B$13+$C$13*DP362)/(1+$D$13*DP362)*DI362/(DK362+273)*$E$13)</f>
        <v>0</v>
      </c>
      <c r="AX362" t="s">
        <v>417</v>
      </c>
      <c r="AY362" t="s">
        <v>417</v>
      </c>
      <c r="AZ362">
        <v>0</v>
      </c>
      <c r="BA362">
        <v>0</v>
      </c>
      <c r="BB362">
        <f>1-AZ362/BA362</f>
        <v>0</v>
      </c>
      <c r="BC362">
        <v>0</v>
      </c>
      <c r="BD362" t="s">
        <v>417</v>
      </c>
      <c r="BE362" t="s">
        <v>417</v>
      </c>
      <c r="BF362">
        <v>0</v>
      </c>
      <c r="BG362">
        <v>0</v>
      </c>
      <c r="BH362">
        <f>1-BF362/BG362</f>
        <v>0</v>
      </c>
      <c r="BI362">
        <v>0.5</v>
      </c>
      <c r="BJ362">
        <f>CS362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417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f>$B$11*DQ362+$C$11*DR362+$F$11*EC362*(1-EF362)</f>
        <v>0</v>
      </c>
      <c r="CS362">
        <f>CR362*CT362</f>
        <v>0</v>
      </c>
      <c r="CT362">
        <f>($B$11*$D$9+$C$11*$D$9+$F$11*((EP362+EH362)/MAX(EP362+EH362+EQ362, 0.1)*$I$9+EQ362/MAX(EP362+EH362+EQ362, 0.1)*$J$9))/($B$11+$C$11+$F$11)</f>
        <v>0</v>
      </c>
      <c r="CU362">
        <f>($B$11*$K$9+$C$11*$K$9+$F$11*((EP362+EH362)/MAX(EP362+EH362+EQ362, 0.1)*$P$9+EQ362/MAX(EP362+EH362+EQ362, 0.1)*$Q$9))/($B$11+$C$11+$F$11)</f>
        <v>0</v>
      </c>
      <c r="CV362">
        <v>6</v>
      </c>
      <c r="CW362">
        <v>0.5</v>
      </c>
      <c r="CX362" t="s">
        <v>418</v>
      </c>
      <c r="CY362">
        <v>2</v>
      </c>
      <c r="CZ362" t="b">
        <v>1</v>
      </c>
      <c r="DA362">
        <v>1659120613.118518</v>
      </c>
      <c r="DB362">
        <v>867.4589629629629</v>
      </c>
      <c r="DC362">
        <v>927.8737777777778</v>
      </c>
      <c r="DD362">
        <v>21.54363333333333</v>
      </c>
      <c r="DE362">
        <v>13.84448888888889</v>
      </c>
      <c r="DF362">
        <v>870.9032222222221</v>
      </c>
      <c r="DG362">
        <v>21.64</v>
      </c>
      <c r="DH362">
        <v>500.0682222222222</v>
      </c>
      <c r="DI362">
        <v>90.66042962962965</v>
      </c>
      <c r="DJ362">
        <v>0.09999718518518518</v>
      </c>
      <c r="DK362">
        <v>26.95154814814815</v>
      </c>
      <c r="DL362">
        <v>26.40295925925926</v>
      </c>
      <c r="DM362">
        <v>999.9000000000001</v>
      </c>
      <c r="DN362">
        <v>0</v>
      </c>
      <c r="DO362">
        <v>0</v>
      </c>
      <c r="DP362">
        <v>9998.052962962962</v>
      </c>
      <c r="DQ362">
        <v>0</v>
      </c>
      <c r="DR362">
        <v>8.318720000000003</v>
      </c>
      <c r="DS362">
        <v>-60.41497407407407</v>
      </c>
      <c r="DT362">
        <v>886.5584814814815</v>
      </c>
      <c r="DU362">
        <v>940.9</v>
      </c>
      <c r="DV362">
        <v>7.699151481481482</v>
      </c>
      <c r="DW362">
        <v>927.8737777777778</v>
      </c>
      <c r="DX362">
        <v>13.84448888888889</v>
      </c>
      <c r="DY362">
        <v>1.953155185185185</v>
      </c>
      <c r="DZ362">
        <v>1.255147037037037</v>
      </c>
      <c r="EA362">
        <v>17.06961481481481</v>
      </c>
      <c r="EB362">
        <v>10.27222962962963</v>
      </c>
      <c r="EC362">
        <v>1999.983703703704</v>
      </c>
      <c r="ED362">
        <v>0.9799932222222223</v>
      </c>
      <c r="EE362">
        <v>0.02000657777777778</v>
      </c>
      <c r="EF362">
        <v>0</v>
      </c>
      <c r="EG362">
        <v>797.4975555555556</v>
      </c>
      <c r="EH362">
        <v>5.00097</v>
      </c>
      <c r="EI362">
        <v>15861.29259259259</v>
      </c>
      <c r="EJ362">
        <v>16707.4</v>
      </c>
      <c r="EK362">
        <v>37.44866666666667</v>
      </c>
      <c r="EL362">
        <v>37.95566666666667</v>
      </c>
      <c r="EM362">
        <v>37.375</v>
      </c>
      <c r="EN362">
        <v>37.75</v>
      </c>
      <c r="EO362">
        <v>38.187</v>
      </c>
      <c r="EP362">
        <v>1955.072962962963</v>
      </c>
      <c r="EQ362">
        <v>39.91074074074074</v>
      </c>
      <c r="ER362">
        <v>0</v>
      </c>
      <c r="ES362">
        <v>1659120620.6</v>
      </c>
      <c r="ET362">
        <v>0</v>
      </c>
      <c r="EU362">
        <v>797.4723599999999</v>
      </c>
      <c r="EV362">
        <v>-2.961999986038018</v>
      </c>
      <c r="EW362">
        <v>-85.84615395514189</v>
      </c>
      <c r="EX362">
        <v>15861.172</v>
      </c>
      <c r="EY362">
        <v>15</v>
      </c>
      <c r="EZ362">
        <v>0</v>
      </c>
      <c r="FA362" t="s">
        <v>419</v>
      </c>
      <c r="FB362">
        <v>1658962562</v>
      </c>
      <c r="FC362">
        <v>1658962559</v>
      </c>
      <c r="FD362">
        <v>0</v>
      </c>
      <c r="FE362">
        <v>0.025</v>
      </c>
      <c r="FF362">
        <v>-0.013</v>
      </c>
      <c r="FG362">
        <v>-1.97</v>
      </c>
      <c r="FH362">
        <v>-0.111</v>
      </c>
      <c r="FI362">
        <v>420</v>
      </c>
      <c r="FJ362">
        <v>18</v>
      </c>
      <c r="FK362">
        <v>0.6899999999999999</v>
      </c>
      <c r="FL362">
        <v>0.5</v>
      </c>
      <c r="FM362">
        <v>-60.326345</v>
      </c>
      <c r="FN362">
        <v>-1.346875046904202</v>
      </c>
      <c r="FO362">
        <v>0.1728653752924511</v>
      </c>
      <c r="FP362">
        <v>0</v>
      </c>
      <c r="FQ362">
        <v>797.7096176470588</v>
      </c>
      <c r="FR362">
        <v>-3.954789911914713</v>
      </c>
      <c r="FS362">
        <v>0.4697415443753256</v>
      </c>
      <c r="FT362">
        <v>0</v>
      </c>
      <c r="FU362">
        <v>7.701983999999999</v>
      </c>
      <c r="FV362">
        <v>-0.01643707317074946</v>
      </c>
      <c r="FW362">
        <v>0.008765424062759363</v>
      </c>
      <c r="FX362">
        <v>1</v>
      </c>
      <c r="FY362">
        <v>1</v>
      </c>
      <c r="FZ362">
        <v>3</v>
      </c>
      <c r="GA362" t="s">
        <v>426</v>
      </c>
      <c r="GB362">
        <v>2.98333</v>
      </c>
      <c r="GC362">
        <v>2.71559</v>
      </c>
      <c r="GD362">
        <v>0.161103</v>
      </c>
      <c r="GE362">
        <v>0.165935</v>
      </c>
      <c r="GF362">
        <v>0.0999318</v>
      </c>
      <c r="GG362">
        <v>0.0713438</v>
      </c>
      <c r="GH362">
        <v>26551.6</v>
      </c>
      <c r="GI362">
        <v>26527.3</v>
      </c>
      <c r="GJ362">
        <v>29415.4</v>
      </c>
      <c r="GK362">
        <v>29413.1</v>
      </c>
      <c r="GL362">
        <v>35066.8</v>
      </c>
      <c r="GM362">
        <v>36322.9</v>
      </c>
      <c r="GN362">
        <v>41425</v>
      </c>
      <c r="GO362">
        <v>41913.5</v>
      </c>
      <c r="GP362">
        <v>1.93668</v>
      </c>
      <c r="GQ362">
        <v>1.88517</v>
      </c>
      <c r="GR362">
        <v>0.0777692</v>
      </c>
      <c r="GS362">
        <v>0</v>
      </c>
      <c r="GT362">
        <v>25.1294</v>
      </c>
      <c r="GU362">
        <v>999.9</v>
      </c>
      <c r="GV362">
        <v>36.5</v>
      </c>
      <c r="GW362">
        <v>33</v>
      </c>
      <c r="GX362">
        <v>20.3399</v>
      </c>
      <c r="GY362">
        <v>63.7514</v>
      </c>
      <c r="GZ362">
        <v>34.0184</v>
      </c>
      <c r="HA362">
        <v>1</v>
      </c>
      <c r="HB362">
        <v>-0.06777950000000001</v>
      </c>
      <c r="HC362">
        <v>0.243619</v>
      </c>
      <c r="HD362">
        <v>20.3311</v>
      </c>
      <c r="HE362">
        <v>5.21729</v>
      </c>
      <c r="HF362">
        <v>12.0099</v>
      </c>
      <c r="HG362">
        <v>4.9891</v>
      </c>
      <c r="HH362">
        <v>3.28858</v>
      </c>
      <c r="HI362">
        <v>9999</v>
      </c>
      <c r="HJ362">
        <v>9999</v>
      </c>
      <c r="HK362">
        <v>9999</v>
      </c>
      <c r="HL362">
        <v>174.6</v>
      </c>
      <c r="HM362">
        <v>1.86783</v>
      </c>
      <c r="HN362">
        <v>1.8669</v>
      </c>
      <c r="HO362">
        <v>1.8663</v>
      </c>
      <c r="HP362">
        <v>1.86622</v>
      </c>
      <c r="HQ362">
        <v>1.8681</v>
      </c>
      <c r="HR362">
        <v>1.87053</v>
      </c>
      <c r="HS362">
        <v>1.86919</v>
      </c>
      <c r="HT362">
        <v>1.87059</v>
      </c>
      <c r="HU362">
        <v>0</v>
      </c>
      <c r="HV362">
        <v>0</v>
      </c>
      <c r="HW362">
        <v>0</v>
      </c>
      <c r="HX362">
        <v>0</v>
      </c>
      <c r="HY362" t="s">
        <v>421</v>
      </c>
      <c r="HZ362" t="s">
        <v>422</v>
      </c>
      <c r="IA362" t="s">
        <v>423</v>
      </c>
      <c r="IB362" t="s">
        <v>423</v>
      </c>
      <c r="IC362" t="s">
        <v>423</v>
      </c>
      <c r="ID362" t="s">
        <v>423</v>
      </c>
      <c r="IE362">
        <v>0</v>
      </c>
      <c r="IF362">
        <v>100</v>
      </c>
      <c r="IG362">
        <v>100</v>
      </c>
      <c r="IH362">
        <v>-3.491</v>
      </c>
      <c r="II362">
        <v>-0.0965</v>
      </c>
      <c r="IJ362">
        <v>-1.577111384215205</v>
      </c>
      <c r="IK362">
        <v>-0.002609718516926934</v>
      </c>
      <c r="IL362">
        <v>7.477057286243006E-07</v>
      </c>
      <c r="IM362">
        <v>-2.446628426827821E-10</v>
      </c>
      <c r="IN362">
        <v>-0.2036813970316619</v>
      </c>
      <c r="IO362">
        <v>-0.007460779758470672</v>
      </c>
      <c r="IP362">
        <v>0.0009378809001863145</v>
      </c>
      <c r="IQ362">
        <v>-1.681860573090938E-05</v>
      </c>
      <c r="IR362">
        <v>18</v>
      </c>
      <c r="IS362">
        <v>2242</v>
      </c>
      <c r="IT362">
        <v>1</v>
      </c>
      <c r="IU362">
        <v>24</v>
      </c>
      <c r="IV362">
        <v>2634.3</v>
      </c>
      <c r="IW362">
        <v>2634.4</v>
      </c>
      <c r="IX362">
        <v>2.02881</v>
      </c>
      <c r="IY362">
        <v>2.20947</v>
      </c>
      <c r="IZ362">
        <v>1.39648</v>
      </c>
      <c r="JA362">
        <v>2.33521</v>
      </c>
      <c r="JB362">
        <v>1.49536</v>
      </c>
      <c r="JC362">
        <v>2.3877</v>
      </c>
      <c r="JD362">
        <v>38.9198</v>
      </c>
      <c r="JE362">
        <v>23.9737</v>
      </c>
      <c r="JF362">
        <v>18</v>
      </c>
      <c r="JG362">
        <v>505.703</v>
      </c>
      <c r="JH362">
        <v>429.705</v>
      </c>
      <c r="JI362">
        <v>24.9996</v>
      </c>
      <c r="JJ362">
        <v>26.5061</v>
      </c>
      <c r="JK362">
        <v>29.9999</v>
      </c>
      <c r="JL362">
        <v>26.5163</v>
      </c>
      <c r="JM362">
        <v>26.4637</v>
      </c>
      <c r="JN362">
        <v>40.6106</v>
      </c>
      <c r="JO362">
        <v>28.0433</v>
      </c>
      <c r="JP362">
        <v>13.8978</v>
      </c>
      <c r="JQ362">
        <v>25</v>
      </c>
      <c r="JR362">
        <v>975.04</v>
      </c>
      <c r="JS362">
        <v>13.9169</v>
      </c>
      <c r="JT362">
        <v>100.578</v>
      </c>
      <c r="JU362">
        <v>100.663</v>
      </c>
    </row>
    <row r="363" spans="1:281">
      <c r="A363">
        <v>347</v>
      </c>
      <c r="B363">
        <v>1659120625.6</v>
      </c>
      <c r="C363">
        <v>8267.5</v>
      </c>
      <c r="D363" t="s">
        <v>1120</v>
      </c>
      <c r="E363" t="s">
        <v>1121</v>
      </c>
      <c r="F363">
        <v>5</v>
      </c>
      <c r="G363" t="s">
        <v>1005</v>
      </c>
      <c r="H363" t="s">
        <v>416</v>
      </c>
      <c r="I363">
        <v>1659120617.832142</v>
      </c>
      <c r="J363">
        <f>(K363)/1000</f>
        <v>0</v>
      </c>
      <c r="K363">
        <f>IF(CZ363, AN363, AH363)</f>
        <v>0</v>
      </c>
      <c r="L363">
        <f>IF(CZ363, AI363, AG363)</f>
        <v>0</v>
      </c>
      <c r="M363">
        <f>DB363 - IF(AU363&gt;1, L363*CV363*100.0/(AW363*DP363), 0)</f>
        <v>0</v>
      </c>
      <c r="N363">
        <f>((T363-J363/2)*M363-L363)/(T363+J363/2)</f>
        <v>0</v>
      </c>
      <c r="O363">
        <f>N363*(DI363+DJ363)/1000.0</f>
        <v>0</v>
      </c>
      <c r="P363">
        <f>(DB363 - IF(AU363&gt;1, L363*CV363*100.0/(AW363*DP363), 0))*(DI363+DJ363)/1000.0</f>
        <v>0</v>
      </c>
      <c r="Q363">
        <f>2.0/((1/S363-1/R363)+SIGN(S363)*SQRT((1/S363-1/R363)*(1/S363-1/R363) + 4*CW363/((CW363+1)*(CW363+1))*(2*1/S363*1/R363-1/R363*1/R363)))</f>
        <v>0</v>
      </c>
      <c r="R363">
        <f>IF(LEFT(CX363,1)&lt;&gt;"0",IF(LEFT(CX363,1)="1",3.0,CY363),$D$5+$E$5*(DP363*DI363/($K$5*1000))+$F$5*(DP363*DI363/($K$5*1000))*MAX(MIN(CV363,$J$5),$I$5)*MAX(MIN(CV363,$J$5),$I$5)+$G$5*MAX(MIN(CV363,$J$5),$I$5)*(DP363*DI363/($K$5*1000))+$H$5*(DP363*DI363/($K$5*1000))*(DP363*DI363/($K$5*1000)))</f>
        <v>0</v>
      </c>
      <c r="S363">
        <f>J363*(1000-(1000*0.61365*exp(17.502*W363/(240.97+W363))/(DI363+DJ363)+DD363)/2)/(1000*0.61365*exp(17.502*W363/(240.97+W363))/(DI363+DJ363)-DD363)</f>
        <v>0</v>
      </c>
      <c r="T363">
        <f>1/((CW363+1)/(Q363/1.6)+1/(R363/1.37)) + CW363/((CW363+1)/(Q363/1.6) + CW363/(R363/1.37))</f>
        <v>0</v>
      </c>
      <c r="U363">
        <f>(CR363*CU363)</f>
        <v>0</v>
      </c>
      <c r="V363">
        <f>(DK363+(U363+2*0.95*5.67E-8*(((DK363+$B$7)+273)^4-(DK363+273)^4)-44100*J363)/(1.84*29.3*R363+8*0.95*5.67E-8*(DK363+273)^3))</f>
        <v>0</v>
      </c>
      <c r="W363">
        <f>($C$7*DL363+$D$7*DM363+$E$7*V363)</f>
        <v>0</v>
      </c>
      <c r="X363">
        <f>0.61365*exp(17.502*W363/(240.97+W363))</f>
        <v>0</v>
      </c>
      <c r="Y363">
        <f>(Z363/AA363*100)</f>
        <v>0</v>
      </c>
      <c r="Z363">
        <f>DD363*(DI363+DJ363)/1000</f>
        <v>0</v>
      </c>
      <c r="AA363">
        <f>0.61365*exp(17.502*DK363/(240.97+DK363))</f>
        <v>0</v>
      </c>
      <c r="AB363">
        <f>(X363-DD363*(DI363+DJ363)/1000)</f>
        <v>0</v>
      </c>
      <c r="AC363">
        <f>(-J363*44100)</f>
        <v>0</v>
      </c>
      <c r="AD363">
        <f>2*29.3*R363*0.92*(DK363-W363)</f>
        <v>0</v>
      </c>
      <c r="AE363">
        <f>2*0.95*5.67E-8*(((DK363+$B$7)+273)^4-(W363+273)^4)</f>
        <v>0</v>
      </c>
      <c r="AF363">
        <f>U363+AE363+AC363+AD363</f>
        <v>0</v>
      </c>
      <c r="AG363">
        <f>DH363*AU363*(DC363-DB363*(1000-AU363*DE363)/(1000-AU363*DD363))/(100*CV363)</f>
        <v>0</v>
      </c>
      <c r="AH363">
        <f>1000*DH363*AU363*(DD363-DE363)/(100*CV363*(1000-AU363*DD363))</f>
        <v>0</v>
      </c>
      <c r="AI363">
        <f>(AJ363 - AK363 - DI363*1E3/(8.314*(DK363+273.15)) * AM363/DH363 * AL363) * DH363/(100*CV363) * (1000 - DE363)/1000</f>
        <v>0</v>
      </c>
      <c r="AJ363">
        <v>973.9134871627444</v>
      </c>
      <c r="AK363">
        <v>927.3949030303029</v>
      </c>
      <c r="AL363">
        <v>3.416269006108918</v>
      </c>
      <c r="AM363">
        <v>65.161743348926</v>
      </c>
      <c r="AN363">
        <f>(AP363 - AO363 + DI363*1E3/(8.314*(DK363+273.15)) * AR363/DH363 * AQ363) * DH363/(100*CV363) * 1000/(1000 - AP363)</f>
        <v>0</v>
      </c>
      <c r="AO363">
        <v>13.8126785620168</v>
      </c>
      <c r="AP363">
        <v>21.52299272727273</v>
      </c>
      <c r="AQ363">
        <v>-0.0002809058427495184</v>
      </c>
      <c r="AR363">
        <v>87.77243361575582</v>
      </c>
      <c r="AS363">
        <v>4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MAX(0,($B$13+$C$13*DP363)/(1+$D$13*DP363)*DI363/(DK363+273)*$E$13)</f>
        <v>0</v>
      </c>
      <c r="AX363" t="s">
        <v>417</v>
      </c>
      <c r="AY363" t="s">
        <v>417</v>
      </c>
      <c r="AZ363">
        <v>0</v>
      </c>
      <c r="BA363">
        <v>0</v>
      </c>
      <c r="BB363">
        <f>1-AZ363/BA363</f>
        <v>0</v>
      </c>
      <c r="BC363">
        <v>0</v>
      </c>
      <c r="BD363" t="s">
        <v>417</v>
      </c>
      <c r="BE363" t="s">
        <v>417</v>
      </c>
      <c r="BF363">
        <v>0</v>
      </c>
      <c r="BG363">
        <v>0</v>
      </c>
      <c r="BH363">
        <f>1-BF363/BG363</f>
        <v>0</v>
      </c>
      <c r="BI363">
        <v>0.5</v>
      </c>
      <c r="BJ363">
        <f>CS363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417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f>$B$11*DQ363+$C$11*DR363+$F$11*EC363*(1-EF363)</f>
        <v>0</v>
      </c>
      <c r="CS363">
        <f>CR363*CT363</f>
        <v>0</v>
      </c>
      <c r="CT363">
        <f>($B$11*$D$9+$C$11*$D$9+$F$11*((EP363+EH363)/MAX(EP363+EH363+EQ363, 0.1)*$I$9+EQ363/MAX(EP363+EH363+EQ363, 0.1)*$J$9))/($B$11+$C$11+$F$11)</f>
        <v>0</v>
      </c>
      <c r="CU363">
        <f>($B$11*$K$9+$C$11*$K$9+$F$11*((EP363+EH363)/MAX(EP363+EH363+EQ363, 0.1)*$P$9+EQ363/MAX(EP363+EH363+EQ363, 0.1)*$Q$9))/($B$11+$C$11+$F$11)</f>
        <v>0</v>
      </c>
      <c r="CV363">
        <v>6</v>
      </c>
      <c r="CW363">
        <v>0.5</v>
      </c>
      <c r="CX363" t="s">
        <v>418</v>
      </c>
      <c r="CY363">
        <v>2</v>
      </c>
      <c r="CZ363" t="b">
        <v>1</v>
      </c>
      <c r="DA363">
        <v>1659120617.832142</v>
      </c>
      <c r="DB363">
        <v>883.1769642857143</v>
      </c>
      <c r="DC363">
        <v>943.5910714285716</v>
      </c>
      <c r="DD363">
        <v>21.53928214285714</v>
      </c>
      <c r="DE363">
        <v>13.83678571428571</v>
      </c>
      <c r="DF363">
        <v>886.6506071428573</v>
      </c>
      <c r="DG363">
        <v>21.63568928571429</v>
      </c>
      <c r="DH363">
        <v>500.0820357142857</v>
      </c>
      <c r="DI363">
        <v>90.66196428571428</v>
      </c>
      <c r="DJ363">
        <v>0.09999867500000001</v>
      </c>
      <c r="DK363">
        <v>26.95198214285715</v>
      </c>
      <c r="DL363">
        <v>26.40292142857143</v>
      </c>
      <c r="DM363">
        <v>999.9000000000002</v>
      </c>
      <c r="DN363">
        <v>0</v>
      </c>
      <c r="DO363">
        <v>0</v>
      </c>
      <c r="DP363">
        <v>9997.054642857142</v>
      </c>
      <c r="DQ363">
        <v>0</v>
      </c>
      <c r="DR363">
        <v>8.318720000000003</v>
      </c>
      <c r="DS363">
        <v>-60.41424285714285</v>
      </c>
      <c r="DT363">
        <v>902.6184999999999</v>
      </c>
      <c r="DU363">
        <v>956.830392857143</v>
      </c>
      <c r="DV363">
        <v>7.702498928571428</v>
      </c>
      <c r="DW363">
        <v>943.5910714285716</v>
      </c>
      <c r="DX363">
        <v>13.83678571428571</v>
      </c>
      <c r="DY363">
        <v>1.952793214285714</v>
      </c>
      <c r="DZ363">
        <v>1.25447</v>
      </c>
      <c r="EA363">
        <v>17.06668928571429</v>
      </c>
      <c r="EB363">
        <v>10.26415714285714</v>
      </c>
      <c r="EC363">
        <v>2000.012142857143</v>
      </c>
      <c r="ED363">
        <v>0.9799933214285714</v>
      </c>
      <c r="EE363">
        <v>0.02000647857142857</v>
      </c>
      <c r="EF363">
        <v>0</v>
      </c>
      <c r="EG363">
        <v>797.1786785714287</v>
      </c>
      <c r="EH363">
        <v>5.00097</v>
      </c>
      <c r="EI363">
        <v>15854.6</v>
      </c>
      <c r="EJ363">
        <v>16707.63928571429</v>
      </c>
      <c r="EK363">
        <v>37.44375</v>
      </c>
      <c r="EL363">
        <v>37.94824999999999</v>
      </c>
      <c r="EM363">
        <v>37.375</v>
      </c>
      <c r="EN363">
        <v>37.75</v>
      </c>
      <c r="EO363">
        <v>38.187</v>
      </c>
      <c r="EP363">
        <v>1955.100714285714</v>
      </c>
      <c r="EQ363">
        <v>39.91142857142857</v>
      </c>
      <c r="ER363">
        <v>0</v>
      </c>
      <c r="ES363">
        <v>1659120625.4</v>
      </c>
      <c r="ET363">
        <v>0</v>
      </c>
      <c r="EU363">
        <v>797.15076</v>
      </c>
      <c r="EV363">
        <v>-4.242615380405798</v>
      </c>
      <c r="EW363">
        <v>-91.84615367175475</v>
      </c>
      <c r="EX363">
        <v>15854.144</v>
      </c>
      <c r="EY363">
        <v>15</v>
      </c>
      <c r="EZ363">
        <v>0</v>
      </c>
      <c r="FA363" t="s">
        <v>419</v>
      </c>
      <c r="FB363">
        <v>1658962562</v>
      </c>
      <c r="FC363">
        <v>1658962559</v>
      </c>
      <c r="FD363">
        <v>0</v>
      </c>
      <c r="FE363">
        <v>0.025</v>
      </c>
      <c r="FF363">
        <v>-0.013</v>
      </c>
      <c r="FG363">
        <v>-1.97</v>
      </c>
      <c r="FH363">
        <v>-0.111</v>
      </c>
      <c r="FI363">
        <v>420</v>
      </c>
      <c r="FJ363">
        <v>18</v>
      </c>
      <c r="FK363">
        <v>0.6899999999999999</v>
      </c>
      <c r="FL363">
        <v>0.5</v>
      </c>
      <c r="FM363">
        <v>-60.3864</v>
      </c>
      <c r="FN363">
        <v>-0.09418118466895377</v>
      </c>
      <c r="FO363">
        <v>0.08963728263967169</v>
      </c>
      <c r="FP363">
        <v>1</v>
      </c>
      <c r="FQ363">
        <v>797.3705294117648</v>
      </c>
      <c r="FR363">
        <v>-4.058731851386329</v>
      </c>
      <c r="FS363">
        <v>0.477520756265488</v>
      </c>
      <c r="FT363">
        <v>0</v>
      </c>
      <c r="FU363">
        <v>7.702146341463415</v>
      </c>
      <c r="FV363">
        <v>0.05266160278747747</v>
      </c>
      <c r="FW363">
        <v>0.01093070050108313</v>
      </c>
      <c r="FX363">
        <v>1</v>
      </c>
      <c r="FY363">
        <v>2</v>
      </c>
      <c r="FZ363">
        <v>3</v>
      </c>
      <c r="GA363" t="s">
        <v>431</v>
      </c>
      <c r="GB363">
        <v>2.98311</v>
      </c>
      <c r="GC363">
        <v>2.71554</v>
      </c>
      <c r="GD363">
        <v>0.163059</v>
      </c>
      <c r="GE363">
        <v>0.16782</v>
      </c>
      <c r="GF363">
        <v>0.09988229999999999</v>
      </c>
      <c r="GG363">
        <v>0.0715158</v>
      </c>
      <c r="GH363">
        <v>26489.4</v>
      </c>
      <c r="GI363">
        <v>26467.1</v>
      </c>
      <c r="GJ363">
        <v>29415</v>
      </c>
      <c r="GK363">
        <v>29412.7</v>
      </c>
      <c r="GL363">
        <v>35068.4</v>
      </c>
      <c r="GM363">
        <v>36315.6</v>
      </c>
      <c r="GN363">
        <v>41424.6</v>
      </c>
      <c r="GO363">
        <v>41912.9</v>
      </c>
      <c r="GP363">
        <v>1.93677</v>
      </c>
      <c r="GQ363">
        <v>1.88563</v>
      </c>
      <c r="GR363">
        <v>0.0778064</v>
      </c>
      <c r="GS363">
        <v>0</v>
      </c>
      <c r="GT363">
        <v>25.1283</v>
      </c>
      <c r="GU363">
        <v>999.9</v>
      </c>
      <c r="GV363">
        <v>36.5</v>
      </c>
      <c r="GW363">
        <v>33</v>
      </c>
      <c r="GX363">
        <v>20.3398</v>
      </c>
      <c r="GY363">
        <v>63.6114</v>
      </c>
      <c r="GZ363">
        <v>34.0545</v>
      </c>
      <c r="HA363">
        <v>1</v>
      </c>
      <c r="HB363">
        <v>-0.0682673</v>
      </c>
      <c r="HC363">
        <v>0.242032</v>
      </c>
      <c r="HD363">
        <v>20.3312</v>
      </c>
      <c r="HE363">
        <v>5.21669</v>
      </c>
      <c r="HF363">
        <v>12.0099</v>
      </c>
      <c r="HG363">
        <v>4.98925</v>
      </c>
      <c r="HH363">
        <v>3.28858</v>
      </c>
      <c r="HI363">
        <v>9999</v>
      </c>
      <c r="HJ363">
        <v>9999</v>
      </c>
      <c r="HK363">
        <v>9999</v>
      </c>
      <c r="HL363">
        <v>174.6</v>
      </c>
      <c r="HM363">
        <v>1.86783</v>
      </c>
      <c r="HN363">
        <v>1.86689</v>
      </c>
      <c r="HO363">
        <v>1.8663</v>
      </c>
      <c r="HP363">
        <v>1.86621</v>
      </c>
      <c r="HQ363">
        <v>1.86809</v>
      </c>
      <c r="HR363">
        <v>1.87055</v>
      </c>
      <c r="HS363">
        <v>1.86918</v>
      </c>
      <c r="HT363">
        <v>1.87061</v>
      </c>
      <c r="HU363">
        <v>0</v>
      </c>
      <c r="HV363">
        <v>0</v>
      </c>
      <c r="HW363">
        <v>0</v>
      </c>
      <c r="HX363">
        <v>0</v>
      </c>
      <c r="HY363" t="s">
        <v>421</v>
      </c>
      <c r="HZ363" t="s">
        <v>422</v>
      </c>
      <c r="IA363" t="s">
        <v>423</v>
      </c>
      <c r="IB363" t="s">
        <v>423</v>
      </c>
      <c r="IC363" t="s">
        <v>423</v>
      </c>
      <c r="ID363" t="s">
        <v>423</v>
      </c>
      <c r="IE363">
        <v>0</v>
      </c>
      <c r="IF363">
        <v>100</v>
      </c>
      <c r="IG363">
        <v>100</v>
      </c>
      <c r="IH363">
        <v>-3.522</v>
      </c>
      <c r="II363">
        <v>-0.09660000000000001</v>
      </c>
      <c r="IJ363">
        <v>-1.577111384215205</v>
      </c>
      <c r="IK363">
        <v>-0.002609718516926934</v>
      </c>
      <c r="IL363">
        <v>7.477057286243006E-07</v>
      </c>
      <c r="IM363">
        <v>-2.446628426827821E-10</v>
      </c>
      <c r="IN363">
        <v>-0.2036813970316619</v>
      </c>
      <c r="IO363">
        <v>-0.007460779758470672</v>
      </c>
      <c r="IP363">
        <v>0.0009378809001863145</v>
      </c>
      <c r="IQ363">
        <v>-1.681860573090938E-05</v>
      </c>
      <c r="IR363">
        <v>18</v>
      </c>
      <c r="IS363">
        <v>2242</v>
      </c>
      <c r="IT363">
        <v>1</v>
      </c>
      <c r="IU363">
        <v>24</v>
      </c>
      <c r="IV363">
        <v>2634.4</v>
      </c>
      <c r="IW363">
        <v>2634.4</v>
      </c>
      <c r="IX363">
        <v>2.05322</v>
      </c>
      <c r="IY363">
        <v>2.21436</v>
      </c>
      <c r="IZ363">
        <v>1.39648</v>
      </c>
      <c r="JA363">
        <v>2.33521</v>
      </c>
      <c r="JB363">
        <v>1.49536</v>
      </c>
      <c r="JC363">
        <v>2.41943</v>
      </c>
      <c r="JD363">
        <v>38.9198</v>
      </c>
      <c r="JE363">
        <v>23.9737</v>
      </c>
      <c r="JF363">
        <v>18</v>
      </c>
      <c r="JG363">
        <v>505.747</v>
      </c>
      <c r="JH363">
        <v>429.952</v>
      </c>
      <c r="JI363">
        <v>24.9996</v>
      </c>
      <c r="JJ363">
        <v>26.5032</v>
      </c>
      <c r="JK363">
        <v>29.9999</v>
      </c>
      <c r="JL363">
        <v>26.514</v>
      </c>
      <c r="JM363">
        <v>26.4612</v>
      </c>
      <c r="JN363">
        <v>41.1476</v>
      </c>
      <c r="JO363">
        <v>28.0433</v>
      </c>
      <c r="JP363">
        <v>13.8978</v>
      </c>
      <c r="JQ363">
        <v>25</v>
      </c>
      <c r="JR363">
        <v>988.398</v>
      </c>
      <c r="JS363">
        <v>13.9169</v>
      </c>
      <c r="JT363">
        <v>100.577</v>
      </c>
      <c r="JU363">
        <v>100.661</v>
      </c>
    </row>
    <row r="364" spans="1:281">
      <c r="A364">
        <v>348</v>
      </c>
      <c r="B364">
        <v>1659120630.6</v>
      </c>
      <c r="C364">
        <v>8272.5</v>
      </c>
      <c r="D364" t="s">
        <v>1122</v>
      </c>
      <c r="E364" t="s">
        <v>1123</v>
      </c>
      <c r="F364">
        <v>5</v>
      </c>
      <c r="G364" t="s">
        <v>1005</v>
      </c>
      <c r="H364" t="s">
        <v>416</v>
      </c>
      <c r="I364">
        <v>1659120623.1</v>
      </c>
      <c r="J364">
        <f>(K364)/1000</f>
        <v>0</v>
      </c>
      <c r="K364">
        <f>IF(CZ364, AN364, AH364)</f>
        <v>0</v>
      </c>
      <c r="L364">
        <f>IF(CZ364, AI364, AG364)</f>
        <v>0</v>
      </c>
      <c r="M364">
        <f>DB364 - IF(AU364&gt;1, L364*CV364*100.0/(AW364*DP364), 0)</f>
        <v>0</v>
      </c>
      <c r="N364">
        <f>((T364-J364/2)*M364-L364)/(T364+J364/2)</f>
        <v>0</v>
      </c>
      <c r="O364">
        <f>N364*(DI364+DJ364)/1000.0</f>
        <v>0</v>
      </c>
      <c r="P364">
        <f>(DB364 - IF(AU364&gt;1, L364*CV364*100.0/(AW364*DP364), 0))*(DI364+DJ364)/1000.0</f>
        <v>0</v>
      </c>
      <c r="Q364">
        <f>2.0/((1/S364-1/R364)+SIGN(S364)*SQRT((1/S364-1/R364)*(1/S364-1/R364) + 4*CW364/((CW364+1)*(CW364+1))*(2*1/S364*1/R364-1/R364*1/R364)))</f>
        <v>0</v>
      </c>
      <c r="R364">
        <f>IF(LEFT(CX364,1)&lt;&gt;"0",IF(LEFT(CX364,1)="1",3.0,CY364),$D$5+$E$5*(DP364*DI364/($K$5*1000))+$F$5*(DP364*DI364/($K$5*1000))*MAX(MIN(CV364,$J$5),$I$5)*MAX(MIN(CV364,$J$5),$I$5)+$G$5*MAX(MIN(CV364,$J$5),$I$5)*(DP364*DI364/($K$5*1000))+$H$5*(DP364*DI364/($K$5*1000))*(DP364*DI364/($K$5*1000)))</f>
        <v>0</v>
      </c>
      <c r="S364">
        <f>J364*(1000-(1000*0.61365*exp(17.502*W364/(240.97+W364))/(DI364+DJ364)+DD364)/2)/(1000*0.61365*exp(17.502*W364/(240.97+W364))/(DI364+DJ364)-DD364)</f>
        <v>0</v>
      </c>
      <c r="T364">
        <f>1/((CW364+1)/(Q364/1.6)+1/(R364/1.37)) + CW364/((CW364+1)/(Q364/1.6) + CW364/(R364/1.37))</f>
        <v>0</v>
      </c>
      <c r="U364">
        <f>(CR364*CU364)</f>
        <v>0</v>
      </c>
      <c r="V364">
        <f>(DK364+(U364+2*0.95*5.67E-8*(((DK364+$B$7)+273)^4-(DK364+273)^4)-44100*J364)/(1.84*29.3*R364+8*0.95*5.67E-8*(DK364+273)^3))</f>
        <v>0</v>
      </c>
      <c r="W364">
        <f>($C$7*DL364+$D$7*DM364+$E$7*V364)</f>
        <v>0</v>
      </c>
      <c r="X364">
        <f>0.61365*exp(17.502*W364/(240.97+W364))</f>
        <v>0</v>
      </c>
      <c r="Y364">
        <f>(Z364/AA364*100)</f>
        <v>0</v>
      </c>
      <c r="Z364">
        <f>DD364*(DI364+DJ364)/1000</f>
        <v>0</v>
      </c>
      <c r="AA364">
        <f>0.61365*exp(17.502*DK364/(240.97+DK364))</f>
        <v>0</v>
      </c>
      <c r="AB364">
        <f>(X364-DD364*(DI364+DJ364)/1000)</f>
        <v>0</v>
      </c>
      <c r="AC364">
        <f>(-J364*44100)</f>
        <v>0</v>
      </c>
      <c r="AD364">
        <f>2*29.3*R364*0.92*(DK364-W364)</f>
        <v>0</v>
      </c>
      <c r="AE364">
        <f>2*0.95*5.67E-8*(((DK364+$B$7)+273)^4-(W364+273)^4)</f>
        <v>0</v>
      </c>
      <c r="AF364">
        <f>U364+AE364+AC364+AD364</f>
        <v>0</v>
      </c>
      <c r="AG364">
        <f>DH364*AU364*(DC364-DB364*(1000-AU364*DE364)/(1000-AU364*DD364))/(100*CV364)</f>
        <v>0</v>
      </c>
      <c r="AH364">
        <f>1000*DH364*AU364*(DD364-DE364)/(100*CV364*(1000-AU364*DD364))</f>
        <v>0</v>
      </c>
      <c r="AI364">
        <f>(AJ364 - AK364 - DI364*1E3/(8.314*(DK364+273.15)) * AM364/DH364 * AL364) * DH364/(100*CV364) * (1000 - DE364)/1000</f>
        <v>0</v>
      </c>
      <c r="AJ364">
        <v>991.2128449169472</v>
      </c>
      <c r="AK364">
        <v>944.6511636363633</v>
      </c>
      <c r="AL364">
        <v>3.456506791146525</v>
      </c>
      <c r="AM364">
        <v>65.161743348926</v>
      </c>
      <c r="AN364">
        <f>(AP364 - AO364 + DI364*1E3/(8.314*(DK364+273.15)) * AR364/DH364 * AQ364) * DH364/(100*CV364) * 1000/(1000 - AP364)</f>
        <v>0</v>
      </c>
      <c r="AO364">
        <v>13.88475376645104</v>
      </c>
      <c r="AP364">
        <v>21.53665212121211</v>
      </c>
      <c r="AQ364">
        <v>0.0002200107756833884</v>
      </c>
      <c r="AR364">
        <v>87.77243361575582</v>
      </c>
      <c r="AS364">
        <v>4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MAX(0,($B$13+$C$13*DP364)/(1+$D$13*DP364)*DI364/(DK364+273)*$E$13)</f>
        <v>0</v>
      </c>
      <c r="AX364" t="s">
        <v>417</v>
      </c>
      <c r="AY364" t="s">
        <v>417</v>
      </c>
      <c r="AZ364">
        <v>0</v>
      </c>
      <c r="BA364">
        <v>0</v>
      </c>
      <c r="BB364">
        <f>1-AZ364/BA364</f>
        <v>0</v>
      </c>
      <c r="BC364">
        <v>0</v>
      </c>
      <c r="BD364" t="s">
        <v>417</v>
      </c>
      <c r="BE364" t="s">
        <v>417</v>
      </c>
      <c r="BF364">
        <v>0</v>
      </c>
      <c r="BG364">
        <v>0</v>
      </c>
      <c r="BH364">
        <f>1-BF364/BG364</f>
        <v>0</v>
      </c>
      <c r="BI364">
        <v>0.5</v>
      </c>
      <c r="BJ364">
        <f>CS364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417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f>$B$11*DQ364+$C$11*DR364+$F$11*EC364*(1-EF364)</f>
        <v>0</v>
      </c>
      <c r="CS364">
        <f>CR364*CT364</f>
        <v>0</v>
      </c>
      <c r="CT364">
        <f>($B$11*$D$9+$C$11*$D$9+$F$11*((EP364+EH364)/MAX(EP364+EH364+EQ364, 0.1)*$I$9+EQ364/MAX(EP364+EH364+EQ364, 0.1)*$J$9))/($B$11+$C$11+$F$11)</f>
        <v>0</v>
      </c>
      <c r="CU364">
        <f>($B$11*$K$9+$C$11*$K$9+$F$11*((EP364+EH364)/MAX(EP364+EH364+EQ364, 0.1)*$P$9+EQ364/MAX(EP364+EH364+EQ364, 0.1)*$Q$9))/($B$11+$C$11+$F$11)</f>
        <v>0</v>
      </c>
      <c r="CV364">
        <v>6</v>
      </c>
      <c r="CW364">
        <v>0.5</v>
      </c>
      <c r="CX364" t="s">
        <v>418</v>
      </c>
      <c r="CY364">
        <v>2</v>
      </c>
      <c r="CZ364" t="b">
        <v>1</v>
      </c>
      <c r="DA364">
        <v>1659120623.1</v>
      </c>
      <c r="DB364">
        <v>900.8046666666667</v>
      </c>
      <c r="DC364">
        <v>961.2175925925926</v>
      </c>
      <c r="DD364">
        <v>21.5337037037037</v>
      </c>
      <c r="DE364">
        <v>13.8482962962963</v>
      </c>
      <c r="DF364">
        <v>904.3110740740742</v>
      </c>
      <c r="DG364">
        <v>21.63016296296296</v>
      </c>
      <c r="DH364">
        <v>500.0761111111111</v>
      </c>
      <c r="DI364">
        <v>90.66248888888889</v>
      </c>
      <c r="DJ364">
        <v>0.09998586296296297</v>
      </c>
      <c r="DK364">
        <v>26.95038148148148</v>
      </c>
      <c r="DL364">
        <v>26.40344814814815</v>
      </c>
      <c r="DM364">
        <v>999.9000000000001</v>
      </c>
      <c r="DN364">
        <v>0</v>
      </c>
      <c r="DO364">
        <v>0</v>
      </c>
      <c r="DP364">
        <v>10002.96481481481</v>
      </c>
      <c r="DQ364">
        <v>0</v>
      </c>
      <c r="DR364">
        <v>8.318720000000003</v>
      </c>
      <c r="DS364">
        <v>-60.41302962962963</v>
      </c>
      <c r="DT364">
        <v>920.6289999999999</v>
      </c>
      <c r="DU364">
        <v>974.7159629629629</v>
      </c>
      <c r="DV364">
        <v>7.685412592592593</v>
      </c>
      <c r="DW364">
        <v>961.2175925925926</v>
      </c>
      <c r="DX364">
        <v>13.8482962962963</v>
      </c>
      <c r="DY364">
        <v>1.95229962962963</v>
      </c>
      <c r="DZ364">
        <v>1.255521111111111</v>
      </c>
      <c r="EA364">
        <v>17.06269259259259</v>
      </c>
      <c r="EB364">
        <v>10.27667407407407</v>
      </c>
      <c r="EC364">
        <v>1999.996296296296</v>
      </c>
      <c r="ED364">
        <v>0.9799934444444445</v>
      </c>
      <c r="EE364">
        <v>0.02000635555555555</v>
      </c>
      <c r="EF364">
        <v>0</v>
      </c>
      <c r="EG364">
        <v>796.7325555555553</v>
      </c>
      <c r="EH364">
        <v>5.00097</v>
      </c>
      <c r="EI364">
        <v>15846.40740740741</v>
      </c>
      <c r="EJ364">
        <v>16707.51481481481</v>
      </c>
      <c r="EK364">
        <v>37.444</v>
      </c>
      <c r="EL364">
        <v>37.944</v>
      </c>
      <c r="EM364">
        <v>37.375</v>
      </c>
      <c r="EN364">
        <v>37.75</v>
      </c>
      <c r="EO364">
        <v>38.187</v>
      </c>
      <c r="EP364">
        <v>1955.085555555555</v>
      </c>
      <c r="EQ364">
        <v>39.91074074074074</v>
      </c>
      <c r="ER364">
        <v>0</v>
      </c>
      <c r="ES364">
        <v>1659120630.8</v>
      </c>
      <c r="ET364">
        <v>0</v>
      </c>
      <c r="EU364">
        <v>796.7392307692306</v>
      </c>
      <c r="EV364">
        <v>-5.525675222839134</v>
      </c>
      <c r="EW364">
        <v>-97.65811971325637</v>
      </c>
      <c r="EX364">
        <v>15846.18846153846</v>
      </c>
      <c r="EY364">
        <v>15</v>
      </c>
      <c r="EZ364">
        <v>0</v>
      </c>
      <c r="FA364" t="s">
        <v>419</v>
      </c>
      <c r="FB364">
        <v>1658962562</v>
      </c>
      <c r="FC364">
        <v>1658962559</v>
      </c>
      <c r="FD364">
        <v>0</v>
      </c>
      <c r="FE364">
        <v>0.025</v>
      </c>
      <c r="FF364">
        <v>-0.013</v>
      </c>
      <c r="FG364">
        <v>-1.97</v>
      </c>
      <c r="FH364">
        <v>-0.111</v>
      </c>
      <c r="FI364">
        <v>420</v>
      </c>
      <c r="FJ364">
        <v>18</v>
      </c>
      <c r="FK364">
        <v>0.6899999999999999</v>
      </c>
      <c r="FL364">
        <v>0.5</v>
      </c>
      <c r="FM364">
        <v>-60.42953414634147</v>
      </c>
      <c r="FN364">
        <v>0.05397282229971363</v>
      </c>
      <c r="FO364">
        <v>0.08308495097145928</v>
      </c>
      <c r="FP364">
        <v>1</v>
      </c>
      <c r="FQ364">
        <v>797.0226176470587</v>
      </c>
      <c r="FR364">
        <v>-4.796990068013641</v>
      </c>
      <c r="FS364">
        <v>0.5111702844342364</v>
      </c>
      <c r="FT364">
        <v>0</v>
      </c>
      <c r="FU364">
        <v>7.689891463414633</v>
      </c>
      <c r="FV364">
        <v>-0.1451487804878056</v>
      </c>
      <c r="FW364">
        <v>0.02653801916634038</v>
      </c>
      <c r="FX364">
        <v>0</v>
      </c>
      <c r="FY364">
        <v>1</v>
      </c>
      <c r="FZ364">
        <v>3</v>
      </c>
      <c r="GA364" t="s">
        <v>426</v>
      </c>
      <c r="GB364">
        <v>2.98317</v>
      </c>
      <c r="GC364">
        <v>2.7155</v>
      </c>
      <c r="GD364">
        <v>0.165017</v>
      </c>
      <c r="GE364">
        <v>0.169709</v>
      </c>
      <c r="GF364">
        <v>0.09993059999999999</v>
      </c>
      <c r="GG364">
        <v>0.0716518</v>
      </c>
      <c r="GH364">
        <v>26427.4</v>
      </c>
      <c r="GI364">
        <v>26406.9</v>
      </c>
      <c r="GJ364">
        <v>29415</v>
      </c>
      <c r="GK364">
        <v>29412.5</v>
      </c>
      <c r="GL364">
        <v>35066.4</v>
      </c>
      <c r="GM364">
        <v>36310.3</v>
      </c>
      <c r="GN364">
        <v>41424.5</v>
      </c>
      <c r="GO364">
        <v>41913</v>
      </c>
      <c r="GP364">
        <v>1.937</v>
      </c>
      <c r="GQ364">
        <v>1.88547</v>
      </c>
      <c r="GR364">
        <v>0.077635</v>
      </c>
      <c r="GS364">
        <v>0</v>
      </c>
      <c r="GT364">
        <v>25.1252</v>
      </c>
      <c r="GU364">
        <v>999.9</v>
      </c>
      <c r="GV364">
        <v>36.5</v>
      </c>
      <c r="GW364">
        <v>33</v>
      </c>
      <c r="GX364">
        <v>20.3403</v>
      </c>
      <c r="GY364">
        <v>63.4714</v>
      </c>
      <c r="GZ364">
        <v>34.5393</v>
      </c>
      <c r="HA364">
        <v>1</v>
      </c>
      <c r="HB364">
        <v>-0.0682774</v>
      </c>
      <c r="HC364">
        <v>0.240754</v>
      </c>
      <c r="HD364">
        <v>20.3311</v>
      </c>
      <c r="HE364">
        <v>5.21684</v>
      </c>
      <c r="HF364">
        <v>12.0099</v>
      </c>
      <c r="HG364">
        <v>4.9891</v>
      </c>
      <c r="HH364">
        <v>3.28858</v>
      </c>
      <c r="HI364">
        <v>9999</v>
      </c>
      <c r="HJ364">
        <v>9999</v>
      </c>
      <c r="HK364">
        <v>9999</v>
      </c>
      <c r="HL364">
        <v>174.6</v>
      </c>
      <c r="HM364">
        <v>1.86783</v>
      </c>
      <c r="HN364">
        <v>1.8669</v>
      </c>
      <c r="HO364">
        <v>1.8663</v>
      </c>
      <c r="HP364">
        <v>1.86626</v>
      </c>
      <c r="HQ364">
        <v>1.86811</v>
      </c>
      <c r="HR364">
        <v>1.87055</v>
      </c>
      <c r="HS364">
        <v>1.86919</v>
      </c>
      <c r="HT364">
        <v>1.87058</v>
      </c>
      <c r="HU364">
        <v>0</v>
      </c>
      <c r="HV364">
        <v>0</v>
      </c>
      <c r="HW364">
        <v>0</v>
      </c>
      <c r="HX364">
        <v>0</v>
      </c>
      <c r="HY364" t="s">
        <v>421</v>
      </c>
      <c r="HZ364" t="s">
        <v>422</v>
      </c>
      <c r="IA364" t="s">
        <v>423</v>
      </c>
      <c r="IB364" t="s">
        <v>423</v>
      </c>
      <c r="IC364" t="s">
        <v>423</v>
      </c>
      <c r="ID364" t="s">
        <v>423</v>
      </c>
      <c r="IE364">
        <v>0</v>
      </c>
      <c r="IF364">
        <v>100</v>
      </c>
      <c r="IG364">
        <v>100</v>
      </c>
      <c r="IH364">
        <v>-3.553</v>
      </c>
      <c r="II364">
        <v>-0.0964</v>
      </c>
      <c r="IJ364">
        <v>-1.577111384215205</v>
      </c>
      <c r="IK364">
        <v>-0.002609718516926934</v>
      </c>
      <c r="IL364">
        <v>7.477057286243006E-07</v>
      </c>
      <c r="IM364">
        <v>-2.446628426827821E-10</v>
      </c>
      <c r="IN364">
        <v>-0.2036813970316619</v>
      </c>
      <c r="IO364">
        <v>-0.007460779758470672</v>
      </c>
      <c r="IP364">
        <v>0.0009378809001863145</v>
      </c>
      <c r="IQ364">
        <v>-1.681860573090938E-05</v>
      </c>
      <c r="IR364">
        <v>18</v>
      </c>
      <c r="IS364">
        <v>2242</v>
      </c>
      <c r="IT364">
        <v>1</v>
      </c>
      <c r="IU364">
        <v>24</v>
      </c>
      <c r="IV364">
        <v>2634.5</v>
      </c>
      <c r="IW364">
        <v>2634.5</v>
      </c>
      <c r="IX364">
        <v>2.08496</v>
      </c>
      <c r="IY364">
        <v>2.21802</v>
      </c>
      <c r="IZ364">
        <v>1.39648</v>
      </c>
      <c r="JA364">
        <v>2.33398</v>
      </c>
      <c r="JB364">
        <v>1.49536</v>
      </c>
      <c r="JC364">
        <v>2.34131</v>
      </c>
      <c r="JD364">
        <v>38.9198</v>
      </c>
      <c r="JE364">
        <v>23.9737</v>
      </c>
      <c r="JF364">
        <v>18</v>
      </c>
      <c r="JG364">
        <v>505.867</v>
      </c>
      <c r="JH364">
        <v>429.845</v>
      </c>
      <c r="JI364">
        <v>24.9996</v>
      </c>
      <c r="JJ364">
        <v>26.5004</v>
      </c>
      <c r="JK364">
        <v>29.9999</v>
      </c>
      <c r="JL364">
        <v>26.5112</v>
      </c>
      <c r="JM364">
        <v>26.4587</v>
      </c>
      <c r="JN364">
        <v>41.7346</v>
      </c>
      <c r="JO364">
        <v>28.0433</v>
      </c>
      <c r="JP364">
        <v>13.5196</v>
      </c>
      <c r="JQ364">
        <v>25</v>
      </c>
      <c r="JR364">
        <v>1008.43</v>
      </c>
      <c r="JS364">
        <v>13.9169</v>
      </c>
      <c r="JT364">
        <v>100.577</v>
      </c>
      <c r="JU364">
        <v>100.661</v>
      </c>
    </row>
    <row r="365" spans="1:281">
      <c r="A365">
        <v>349</v>
      </c>
      <c r="B365">
        <v>1659120635.6</v>
      </c>
      <c r="C365">
        <v>8277.5</v>
      </c>
      <c r="D365" t="s">
        <v>1124</v>
      </c>
      <c r="E365" t="s">
        <v>1125</v>
      </c>
      <c r="F365">
        <v>5</v>
      </c>
      <c r="G365" t="s">
        <v>1005</v>
      </c>
      <c r="H365" t="s">
        <v>416</v>
      </c>
      <c r="I365">
        <v>1659120627.814285</v>
      </c>
      <c r="J365">
        <f>(K365)/1000</f>
        <v>0</v>
      </c>
      <c r="K365">
        <f>IF(CZ365, AN365, AH365)</f>
        <v>0</v>
      </c>
      <c r="L365">
        <f>IF(CZ365, AI365, AG365)</f>
        <v>0</v>
      </c>
      <c r="M365">
        <f>DB365 - IF(AU365&gt;1, L365*CV365*100.0/(AW365*DP365), 0)</f>
        <v>0</v>
      </c>
      <c r="N365">
        <f>((T365-J365/2)*M365-L365)/(T365+J365/2)</f>
        <v>0</v>
      </c>
      <c r="O365">
        <f>N365*(DI365+DJ365)/1000.0</f>
        <v>0</v>
      </c>
      <c r="P365">
        <f>(DB365 - IF(AU365&gt;1, L365*CV365*100.0/(AW365*DP365), 0))*(DI365+DJ365)/1000.0</f>
        <v>0</v>
      </c>
      <c r="Q365">
        <f>2.0/((1/S365-1/R365)+SIGN(S365)*SQRT((1/S365-1/R365)*(1/S365-1/R365) + 4*CW365/((CW365+1)*(CW365+1))*(2*1/S365*1/R365-1/R365*1/R365)))</f>
        <v>0</v>
      </c>
      <c r="R365">
        <f>IF(LEFT(CX365,1)&lt;&gt;"0",IF(LEFT(CX365,1)="1",3.0,CY365),$D$5+$E$5*(DP365*DI365/($K$5*1000))+$F$5*(DP365*DI365/($K$5*1000))*MAX(MIN(CV365,$J$5),$I$5)*MAX(MIN(CV365,$J$5),$I$5)+$G$5*MAX(MIN(CV365,$J$5),$I$5)*(DP365*DI365/($K$5*1000))+$H$5*(DP365*DI365/($K$5*1000))*(DP365*DI365/($K$5*1000)))</f>
        <v>0</v>
      </c>
      <c r="S365">
        <f>J365*(1000-(1000*0.61365*exp(17.502*W365/(240.97+W365))/(DI365+DJ365)+DD365)/2)/(1000*0.61365*exp(17.502*W365/(240.97+W365))/(DI365+DJ365)-DD365)</f>
        <v>0</v>
      </c>
      <c r="T365">
        <f>1/((CW365+1)/(Q365/1.6)+1/(R365/1.37)) + CW365/((CW365+1)/(Q365/1.6) + CW365/(R365/1.37))</f>
        <v>0</v>
      </c>
      <c r="U365">
        <f>(CR365*CU365)</f>
        <v>0</v>
      </c>
      <c r="V365">
        <f>(DK365+(U365+2*0.95*5.67E-8*(((DK365+$B$7)+273)^4-(DK365+273)^4)-44100*J365)/(1.84*29.3*R365+8*0.95*5.67E-8*(DK365+273)^3))</f>
        <v>0</v>
      </c>
      <c r="W365">
        <f>($C$7*DL365+$D$7*DM365+$E$7*V365)</f>
        <v>0</v>
      </c>
      <c r="X365">
        <f>0.61365*exp(17.502*W365/(240.97+W365))</f>
        <v>0</v>
      </c>
      <c r="Y365">
        <f>(Z365/AA365*100)</f>
        <v>0</v>
      </c>
      <c r="Z365">
        <f>DD365*(DI365+DJ365)/1000</f>
        <v>0</v>
      </c>
      <c r="AA365">
        <f>0.61365*exp(17.502*DK365/(240.97+DK365))</f>
        <v>0</v>
      </c>
      <c r="AB365">
        <f>(X365-DD365*(DI365+DJ365)/1000)</f>
        <v>0</v>
      </c>
      <c r="AC365">
        <f>(-J365*44100)</f>
        <v>0</v>
      </c>
      <c r="AD365">
        <f>2*29.3*R365*0.92*(DK365-W365)</f>
        <v>0</v>
      </c>
      <c r="AE365">
        <f>2*0.95*5.67E-8*(((DK365+$B$7)+273)^4-(W365+273)^4)</f>
        <v>0</v>
      </c>
      <c r="AF365">
        <f>U365+AE365+AC365+AD365</f>
        <v>0</v>
      </c>
      <c r="AG365">
        <f>DH365*AU365*(DC365-DB365*(1000-AU365*DE365)/(1000-AU365*DD365))/(100*CV365)</f>
        <v>0</v>
      </c>
      <c r="AH365">
        <f>1000*DH365*AU365*(DD365-DE365)/(100*CV365*(1000-AU365*DD365))</f>
        <v>0</v>
      </c>
      <c r="AI365">
        <f>(AJ365 - AK365 - DI365*1E3/(8.314*(DK365+273.15)) * AM365/DH365 * AL365) * DH365/(100*CV365) * (1000 - DE365)/1000</f>
        <v>0</v>
      </c>
      <c r="AJ365">
        <v>1007.988040375857</v>
      </c>
      <c r="AK365">
        <v>961.7779818181816</v>
      </c>
      <c r="AL365">
        <v>3.418012426973338</v>
      </c>
      <c r="AM365">
        <v>65.161743348926</v>
      </c>
      <c r="AN365">
        <f>(AP365 - AO365 + DI365*1E3/(8.314*(DK365+273.15)) * AR365/DH365 * AQ365) * DH365/(100*CV365) * 1000/(1000 - AP365)</f>
        <v>0</v>
      </c>
      <c r="AO365">
        <v>13.89361476940525</v>
      </c>
      <c r="AP365">
        <v>21.54676606060606</v>
      </c>
      <c r="AQ365">
        <v>0.0001413092211570039</v>
      </c>
      <c r="AR365">
        <v>87.77243361575582</v>
      </c>
      <c r="AS365">
        <v>4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MAX(0,($B$13+$C$13*DP365)/(1+$D$13*DP365)*DI365/(DK365+273)*$E$13)</f>
        <v>0</v>
      </c>
      <c r="AX365" t="s">
        <v>417</v>
      </c>
      <c r="AY365" t="s">
        <v>417</v>
      </c>
      <c r="AZ365">
        <v>0</v>
      </c>
      <c r="BA365">
        <v>0</v>
      </c>
      <c r="BB365">
        <f>1-AZ365/BA365</f>
        <v>0</v>
      </c>
      <c r="BC365">
        <v>0</v>
      </c>
      <c r="BD365" t="s">
        <v>417</v>
      </c>
      <c r="BE365" t="s">
        <v>417</v>
      </c>
      <c r="BF365">
        <v>0</v>
      </c>
      <c r="BG365">
        <v>0</v>
      </c>
      <c r="BH365">
        <f>1-BF365/BG365</f>
        <v>0</v>
      </c>
      <c r="BI365">
        <v>0.5</v>
      </c>
      <c r="BJ365">
        <f>CS365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417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f>$B$11*DQ365+$C$11*DR365+$F$11*EC365*(1-EF365)</f>
        <v>0</v>
      </c>
      <c r="CS365">
        <f>CR365*CT365</f>
        <v>0</v>
      </c>
      <c r="CT365">
        <f>($B$11*$D$9+$C$11*$D$9+$F$11*((EP365+EH365)/MAX(EP365+EH365+EQ365, 0.1)*$I$9+EQ365/MAX(EP365+EH365+EQ365, 0.1)*$J$9))/($B$11+$C$11+$F$11)</f>
        <v>0</v>
      </c>
      <c r="CU365">
        <f>($B$11*$K$9+$C$11*$K$9+$F$11*((EP365+EH365)/MAX(EP365+EH365+EQ365, 0.1)*$P$9+EQ365/MAX(EP365+EH365+EQ365, 0.1)*$Q$9))/($B$11+$C$11+$F$11)</f>
        <v>0</v>
      </c>
      <c r="CV365">
        <v>6</v>
      </c>
      <c r="CW365">
        <v>0.5</v>
      </c>
      <c r="CX365" t="s">
        <v>418</v>
      </c>
      <c r="CY365">
        <v>2</v>
      </c>
      <c r="CZ365" t="b">
        <v>1</v>
      </c>
      <c r="DA365">
        <v>1659120627.814285</v>
      </c>
      <c r="DB365">
        <v>916.5957857142857</v>
      </c>
      <c r="DC365">
        <v>976.972642857143</v>
      </c>
      <c r="DD365">
        <v>21.53394642857143</v>
      </c>
      <c r="DE365">
        <v>13.86478928571429</v>
      </c>
      <c r="DF365">
        <v>920.1316071428571</v>
      </c>
      <c r="DG365">
        <v>21.63040000000001</v>
      </c>
      <c r="DH365">
        <v>500.0688928571429</v>
      </c>
      <c r="DI365">
        <v>90.66303214285715</v>
      </c>
      <c r="DJ365">
        <v>0.1000133892857143</v>
      </c>
      <c r="DK365">
        <v>26.94860714285714</v>
      </c>
      <c r="DL365">
        <v>26.40233571428572</v>
      </c>
      <c r="DM365">
        <v>999.9000000000002</v>
      </c>
      <c r="DN365">
        <v>0</v>
      </c>
      <c r="DO365">
        <v>0</v>
      </c>
      <c r="DP365">
        <v>9999.710000000001</v>
      </c>
      <c r="DQ365">
        <v>0</v>
      </c>
      <c r="DR365">
        <v>8.318720000000003</v>
      </c>
      <c r="DS365">
        <v>-60.37716071428571</v>
      </c>
      <c r="DT365">
        <v>936.768107142857</v>
      </c>
      <c r="DU365">
        <v>990.7091785714285</v>
      </c>
      <c r="DV365">
        <v>7.669155357142856</v>
      </c>
      <c r="DW365">
        <v>976.972642857143</v>
      </c>
      <c r="DX365">
        <v>13.86478928571429</v>
      </c>
      <c r="DY365">
        <v>1.952333571428571</v>
      </c>
      <c r="DZ365">
        <v>1.257024642857143</v>
      </c>
      <c r="EA365">
        <v>17.06296785714286</v>
      </c>
      <c r="EB365">
        <v>10.29457857142857</v>
      </c>
      <c r="EC365">
        <v>2000.001785714286</v>
      </c>
      <c r="ED365">
        <v>0.9799934285714286</v>
      </c>
      <c r="EE365">
        <v>0.02000637142857143</v>
      </c>
      <c r="EF365">
        <v>0</v>
      </c>
      <c r="EG365">
        <v>796.2655000000001</v>
      </c>
      <c r="EH365">
        <v>5.00097</v>
      </c>
      <c r="EI365">
        <v>15838.83571428571</v>
      </c>
      <c r="EJ365">
        <v>16707.55357142858</v>
      </c>
      <c r="EK365">
        <v>37.44375</v>
      </c>
      <c r="EL365">
        <v>37.93924999999999</v>
      </c>
      <c r="EM365">
        <v>37.375</v>
      </c>
      <c r="EN365">
        <v>37.75</v>
      </c>
      <c r="EO365">
        <v>38.18257142857142</v>
      </c>
      <c r="EP365">
        <v>1955.090714285714</v>
      </c>
      <c r="EQ365">
        <v>39.91107142857143</v>
      </c>
      <c r="ER365">
        <v>0</v>
      </c>
      <c r="ES365">
        <v>1659120635.6</v>
      </c>
      <c r="ET365">
        <v>0</v>
      </c>
      <c r="EU365">
        <v>796.2725000000002</v>
      </c>
      <c r="EV365">
        <v>-6.207145311652384</v>
      </c>
      <c r="EW365">
        <v>-98.3008547063738</v>
      </c>
      <c r="EX365">
        <v>15838.49615384616</v>
      </c>
      <c r="EY365">
        <v>15</v>
      </c>
      <c r="EZ365">
        <v>0</v>
      </c>
      <c r="FA365" t="s">
        <v>419</v>
      </c>
      <c r="FB365">
        <v>1658962562</v>
      </c>
      <c r="FC365">
        <v>1658962559</v>
      </c>
      <c r="FD365">
        <v>0</v>
      </c>
      <c r="FE365">
        <v>0.025</v>
      </c>
      <c r="FF365">
        <v>-0.013</v>
      </c>
      <c r="FG365">
        <v>-1.97</v>
      </c>
      <c r="FH365">
        <v>-0.111</v>
      </c>
      <c r="FI365">
        <v>420</v>
      </c>
      <c r="FJ365">
        <v>18</v>
      </c>
      <c r="FK365">
        <v>0.6899999999999999</v>
      </c>
      <c r="FL365">
        <v>0.5</v>
      </c>
      <c r="FM365">
        <v>-60.38352</v>
      </c>
      <c r="FN365">
        <v>0.1949358348970379</v>
      </c>
      <c r="FO365">
        <v>0.09376022664221732</v>
      </c>
      <c r="FP365">
        <v>1</v>
      </c>
      <c r="FQ365">
        <v>796.5666764705883</v>
      </c>
      <c r="FR365">
        <v>-5.800137517230108</v>
      </c>
      <c r="FS365">
        <v>0.6059998408361386</v>
      </c>
      <c r="FT365">
        <v>0</v>
      </c>
      <c r="FU365">
        <v>7.677663000000001</v>
      </c>
      <c r="FV365">
        <v>-0.2588992120075058</v>
      </c>
      <c r="FW365">
        <v>0.03162902308007626</v>
      </c>
      <c r="FX365">
        <v>0</v>
      </c>
      <c r="FY365">
        <v>1</v>
      </c>
      <c r="FZ365">
        <v>3</v>
      </c>
      <c r="GA365" t="s">
        <v>426</v>
      </c>
      <c r="GB365">
        <v>2.98337</v>
      </c>
      <c r="GC365">
        <v>2.71558</v>
      </c>
      <c r="GD365">
        <v>0.166952</v>
      </c>
      <c r="GE365">
        <v>0.171558</v>
      </c>
      <c r="GF365">
        <v>0.0999589</v>
      </c>
      <c r="GG365">
        <v>0.07160859999999999</v>
      </c>
      <c r="GH365">
        <v>26365.6</v>
      </c>
      <c r="GI365">
        <v>26348.2</v>
      </c>
      <c r="GJ365">
        <v>29414.3</v>
      </c>
      <c r="GK365">
        <v>29412.6</v>
      </c>
      <c r="GL365">
        <v>35064.5</v>
      </c>
      <c r="GM365">
        <v>36312.1</v>
      </c>
      <c r="GN365">
        <v>41423.5</v>
      </c>
      <c r="GO365">
        <v>41913.1</v>
      </c>
      <c r="GP365">
        <v>1.93675</v>
      </c>
      <c r="GQ365">
        <v>1.88538</v>
      </c>
      <c r="GR365">
        <v>0.0780709</v>
      </c>
      <c r="GS365">
        <v>0</v>
      </c>
      <c r="GT365">
        <v>25.1225</v>
      </c>
      <c r="GU365">
        <v>999.9</v>
      </c>
      <c r="GV365">
        <v>36.4</v>
      </c>
      <c r="GW365">
        <v>33</v>
      </c>
      <c r="GX365">
        <v>20.2829</v>
      </c>
      <c r="GY365">
        <v>63.9314</v>
      </c>
      <c r="GZ365">
        <v>34.1867</v>
      </c>
      <c r="HA365">
        <v>1</v>
      </c>
      <c r="HB365">
        <v>-0.068346</v>
      </c>
      <c r="HC365">
        <v>0.239842</v>
      </c>
      <c r="HD365">
        <v>20.331</v>
      </c>
      <c r="HE365">
        <v>5.21594</v>
      </c>
      <c r="HF365">
        <v>12.0099</v>
      </c>
      <c r="HG365">
        <v>4.98915</v>
      </c>
      <c r="HH365">
        <v>3.28845</v>
      </c>
      <c r="HI365">
        <v>9999</v>
      </c>
      <c r="HJ365">
        <v>9999</v>
      </c>
      <c r="HK365">
        <v>9999</v>
      </c>
      <c r="HL365">
        <v>174.6</v>
      </c>
      <c r="HM365">
        <v>1.86783</v>
      </c>
      <c r="HN365">
        <v>1.86691</v>
      </c>
      <c r="HO365">
        <v>1.8663</v>
      </c>
      <c r="HP365">
        <v>1.86623</v>
      </c>
      <c r="HQ365">
        <v>1.86808</v>
      </c>
      <c r="HR365">
        <v>1.87057</v>
      </c>
      <c r="HS365">
        <v>1.86919</v>
      </c>
      <c r="HT365">
        <v>1.87061</v>
      </c>
      <c r="HU365">
        <v>0</v>
      </c>
      <c r="HV365">
        <v>0</v>
      </c>
      <c r="HW365">
        <v>0</v>
      </c>
      <c r="HX365">
        <v>0</v>
      </c>
      <c r="HY365" t="s">
        <v>421</v>
      </c>
      <c r="HZ365" t="s">
        <v>422</v>
      </c>
      <c r="IA365" t="s">
        <v>423</v>
      </c>
      <c r="IB365" t="s">
        <v>423</v>
      </c>
      <c r="IC365" t="s">
        <v>423</v>
      </c>
      <c r="ID365" t="s">
        <v>423</v>
      </c>
      <c r="IE365">
        <v>0</v>
      </c>
      <c r="IF365">
        <v>100</v>
      </c>
      <c r="IG365">
        <v>100</v>
      </c>
      <c r="IH365">
        <v>-3.585</v>
      </c>
      <c r="II365">
        <v>-0.0963</v>
      </c>
      <c r="IJ365">
        <v>-1.577111384215205</v>
      </c>
      <c r="IK365">
        <v>-0.002609718516926934</v>
      </c>
      <c r="IL365">
        <v>7.477057286243006E-07</v>
      </c>
      <c r="IM365">
        <v>-2.446628426827821E-10</v>
      </c>
      <c r="IN365">
        <v>-0.2036813970316619</v>
      </c>
      <c r="IO365">
        <v>-0.007460779758470672</v>
      </c>
      <c r="IP365">
        <v>0.0009378809001863145</v>
      </c>
      <c r="IQ365">
        <v>-1.681860573090938E-05</v>
      </c>
      <c r="IR365">
        <v>18</v>
      </c>
      <c r="IS365">
        <v>2242</v>
      </c>
      <c r="IT365">
        <v>1</v>
      </c>
      <c r="IU365">
        <v>24</v>
      </c>
      <c r="IV365">
        <v>2634.6</v>
      </c>
      <c r="IW365">
        <v>2634.6</v>
      </c>
      <c r="IX365">
        <v>2.1106</v>
      </c>
      <c r="IY365">
        <v>2.21313</v>
      </c>
      <c r="IZ365">
        <v>1.39648</v>
      </c>
      <c r="JA365">
        <v>2.33643</v>
      </c>
      <c r="JB365">
        <v>1.49536</v>
      </c>
      <c r="JC365">
        <v>2.33276</v>
      </c>
      <c r="JD365">
        <v>38.9198</v>
      </c>
      <c r="JE365">
        <v>23.9737</v>
      </c>
      <c r="JF365">
        <v>18</v>
      </c>
      <c r="JG365">
        <v>505.683</v>
      </c>
      <c r="JH365">
        <v>429.764</v>
      </c>
      <c r="JI365">
        <v>24.9997</v>
      </c>
      <c r="JJ365">
        <v>26.4982</v>
      </c>
      <c r="JK365">
        <v>29.9999</v>
      </c>
      <c r="JL365">
        <v>26.5084</v>
      </c>
      <c r="JM365">
        <v>26.4559</v>
      </c>
      <c r="JN365">
        <v>42.2657</v>
      </c>
      <c r="JO365">
        <v>28.0433</v>
      </c>
      <c r="JP365">
        <v>13.5196</v>
      </c>
      <c r="JQ365">
        <v>25</v>
      </c>
      <c r="JR365">
        <v>1021.79</v>
      </c>
      <c r="JS365">
        <v>13.9169</v>
      </c>
      <c r="JT365">
        <v>100.575</v>
      </c>
      <c r="JU365">
        <v>100.661</v>
      </c>
    </row>
    <row r="366" spans="1:281">
      <c r="A366">
        <v>350</v>
      </c>
      <c r="B366">
        <v>1659120640.6</v>
      </c>
      <c r="C366">
        <v>8282.5</v>
      </c>
      <c r="D366" t="s">
        <v>1126</v>
      </c>
      <c r="E366" t="s">
        <v>1127</v>
      </c>
      <c r="F366">
        <v>5</v>
      </c>
      <c r="G366" t="s">
        <v>1005</v>
      </c>
      <c r="H366" t="s">
        <v>416</v>
      </c>
      <c r="I366">
        <v>1659120633.1</v>
      </c>
      <c r="J366">
        <f>(K366)/1000</f>
        <v>0</v>
      </c>
      <c r="K366">
        <f>IF(CZ366, AN366, AH366)</f>
        <v>0</v>
      </c>
      <c r="L366">
        <f>IF(CZ366, AI366, AG366)</f>
        <v>0</v>
      </c>
      <c r="M366">
        <f>DB366 - IF(AU366&gt;1, L366*CV366*100.0/(AW366*DP366), 0)</f>
        <v>0</v>
      </c>
      <c r="N366">
        <f>((T366-J366/2)*M366-L366)/(T366+J366/2)</f>
        <v>0</v>
      </c>
      <c r="O366">
        <f>N366*(DI366+DJ366)/1000.0</f>
        <v>0</v>
      </c>
      <c r="P366">
        <f>(DB366 - IF(AU366&gt;1, L366*CV366*100.0/(AW366*DP366), 0))*(DI366+DJ366)/1000.0</f>
        <v>0</v>
      </c>
      <c r="Q366">
        <f>2.0/((1/S366-1/R366)+SIGN(S366)*SQRT((1/S366-1/R366)*(1/S366-1/R366) + 4*CW366/((CW366+1)*(CW366+1))*(2*1/S366*1/R366-1/R366*1/R366)))</f>
        <v>0</v>
      </c>
      <c r="R366">
        <f>IF(LEFT(CX366,1)&lt;&gt;"0",IF(LEFT(CX366,1)="1",3.0,CY366),$D$5+$E$5*(DP366*DI366/($K$5*1000))+$F$5*(DP366*DI366/($K$5*1000))*MAX(MIN(CV366,$J$5),$I$5)*MAX(MIN(CV366,$J$5),$I$5)+$G$5*MAX(MIN(CV366,$J$5),$I$5)*(DP366*DI366/($K$5*1000))+$H$5*(DP366*DI366/($K$5*1000))*(DP366*DI366/($K$5*1000)))</f>
        <v>0</v>
      </c>
      <c r="S366">
        <f>J366*(1000-(1000*0.61365*exp(17.502*W366/(240.97+W366))/(DI366+DJ366)+DD366)/2)/(1000*0.61365*exp(17.502*W366/(240.97+W366))/(DI366+DJ366)-DD366)</f>
        <v>0</v>
      </c>
      <c r="T366">
        <f>1/((CW366+1)/(Q366/1.6)+1/(R366/1.37)) + CW366/((CW366+1)/(Q366/1.6) + CW366/(R366/1.37))</f>
        <v>0</v>
      </c>
      <c r="U366">
        <f>(CR366*CU366)</f>
        <v>0</v>
      </c>
      <c r="V366">
        <f>(DK366+(U366+2*0.95*5.67E-8*(((DK366+$B$7)+273)^4-(DK366+273)^4)-44100*J366)/(1.84*29.3*R366+8*0.95*5.67E-8*(DK366+273)^3))</f>
        <v>0</v>
      </c>
      <c r="W366">
        <f>($C$7*DL366+$D$7*DM366+$E$7*V366)</f>
        <v>0</v>
      </c>
      <c r="X366">
        <f>0.61365*exp(17.502*W366/(240.97+W366))</f>
        <v>0</v>
      </c>
      <c r="Y366">
        <f>(Z366/AA366*100)</f>
        <v>0</v>
      </c>
      <c r="Z366">
        <f>DD366*(DI366+DJ366)/1000</f>
        <v>0</v>
      </c>
      <c r="AA366">
        <f>0.61365*exp(17.502*DK366/(240.97+DK366))</f>
        <v>0</v>
      </c>
      <c r="AB366">
        <f>(X366-DD366*(DI366+DJ366)/1000)</f>
        <v>0</v>
      </c>
      <c r="AC366">
        <f>(-J366*44100)</f>
        <v>0</v>
      </c>
      <c r="AD366">
        <f>2*29.3*R366*0.92*(DK366-W366)</f>
        <v>0</v>
      </c>
      <c r="AE366">
        <f>2*0.95*5.67E-8*(((DK366+$B$7)+273)^4-(W366+273)^4)</f>
        <v>0</v>
      </c>
      <c r="AF366">
        <f>U366+AE366+AC366+AD366</f>
        <v>0</v>
      </c>
      <c r="AG366">
        <f>DH366*AU366*(DC366-DB366*(1000-AU366*DE366)/(1000-AU366*DD366))/(100*CV366)</f>
        <v>0</v>
      </c>
      <c r="AH366">
        <f>1000*DH366*AU366*(DD366-DE366)/(100*CV366*(1000-AU366*DD366))</f>
        <v>0</v>
      </c>
      <c r="AI366">
        <f>(AJ366 - AK366 - DI366*1E3/(8.314*(DK366+273.15)) * AM366/DH366 * AL366) * DH366/(100*CV366) * (1000 - DE366)/1000</f>
        <v>0</v>
      </c>
      <c r="AJ366">
        <v>1025.181230836653</v>
      </c>
      <c r="AK366">
        <v>978.8960787878787</v>
      </c>
      <c r="AL366">
        <v>3.427072446746425</v>
      </c>
      <c r="AM366">
        <v>65.161743348926</v>
      </c>
      <c r="AN366">
        <f>(AP366 - AO366 + DI366*1E3/(8.314*(DK366+273.15)) * AR366/DH366 * AQ366) * DH366/(100*CV366) * 1000/(1000 - AP366)</f>
        <v>0</v>
      </c>
      <c r="AO366">
        <v>13.88043448594449</v>
      </c>
      <c r="AP366">
        <v>21.53792606060605</v>
      </c>
      <c r="AQ366">
        <v>-0.0001206556165590274</v>
      </c>
      <c r="AR366">
        <v>87.77243361575582</v>
      </c>
      <c r="AS366">
        <v>4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MAX(0,($B$13+$C$13*DP366)/(1+$D$13*DP366)*DI366/(DK366+273)*$E$13)</f>
        <v>0</v>
      </c>
      <c r="AX366" t="s">
        <v>417</v>
      </c>
      <c r="AY366" t="s">
        <v>417</v>
      </c>
      <c r="AZ366">
        <v>0</v>
      </c>
      <c r="BA366">
        <v>0</v>
      </c>
      <c r="BB366">
        <f>1-AZ366/BA366</f>
        <v>0</v>
      </c>
      <c r="BC366">
        <v>0</v>
      </c>
      <c r="BD366" t="s">
        <v>417</v>
      </c>
      <c r="BE366" t="s">
        <v>417</v>
      </c>
      <c r="BF366">
        <v>0</v>
      </c>
      <c r="BG366">
        <v>0</v>
      </c>
      <c r="BH366">
        <f>1-BF366/BG366</f>
        <v>0</v>
      </c>
      <c r="BI366">
        <v>0.5</v>
      </c>
      <c r="BJ366">
        <f>CS366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417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f>$B$11*DQ366+$C$11*DR366+$F$11*EC366*(1-EF366)</f>
        <v>0</v>
      </c>
      <c r="CS366">
        <f>CR366*CT366</f>
        <v>0</v>
      </c>
      <c r="CT366">
        <f>($B$11*$D$9+$C$11*$D$9+$F$11*((EP366+EH366)/MAX(EP366+EH366+EQ366, 0.1)*$I$9+EQ366/MAX(EP366+EH366+EQ366, 0.1)*$J$9))/($B$11+$C$11+$F$11)</f>
        <v>0</v>
      </c>
      <c r="CU366">
        <f>($B$11*$K$9+$C$11*$K$9+$F$11*((EP366+EH366)/MAX(EP366+EH366+EQ366, 0.1)*$P$9+EQ366/MAX(EP366+EH366+EQ366, 0.1)*$Q$9))/($B$11+$C$11+$F$11)</f>
        <v>0</v>
      </c>
      <c r="CV366">
        <v>6</v>
      </c>
      <c r="CW366">
        <v>0.5</v>
      </c>
      <c r="CX366" t="s">
        <v>418</v>
      </c>
      <c r="CY366">
        <v>2</v>
      </c>
      <c r="CZ366" t="b">
        <v>1</v>
      </c>
      <c r="DA366">
        <v>1659120633.1</v>
      </c>
      <c r="DB366">
        <v>934.3400740740741</v>
      </c>
      <c r="DC366">
        <v>994.7570000000001</v>
      </c>
      <c r="DD366">
        <v>21.53782962962963</v>
      </c>
      <c r="DE366">
        <v>13.88585185185185</v>
      </c>
      <c r="DF366">
        <v>937.9089259259258</v>
      </c>
      <c r="DG366">
        <v>21.63425555555555</v>
      </c>
      <c r="DH366">
        <v>500.0740000000001</v>
      </c>
      <c r="DI366">
        <v>90.66272592592594</v>
      </c>
      <c r="DJ366">
        <v>0.09998692222222223</v>
      </c>
      <c r="DK366">
        <v>26.94686296296296</v>
      </c>
      <c r="DL366">
        <v>26.40118148148148</v>
      </c>
      <c r="DM366">
        <v>999.9000000000001</v>
      </c>
      <c r="DN366">
        <v>0</v>
      </c>
      <c r="DO366">
        <v>0</v>
      </c>
      <c r="DP366">
        <v>10003.51703703704</v>
      </c>
      <c r="DQ366">
        <v>0</v>
      </c>
      <c r="DR366">
        <v>8.318720000000003</v>
      </c>
      <c r="DS366">
        <v>-60.41681481481482</v>
      </c>
      <c r="DT366">
        <v>954.9068148148149</v>
      </c>
      <c r="DU366">
        <v>1008.764259259259</v>
      </c>
      <c r="DV366">
        <v>7.65198037037037</v>
      </c>
      <c r="DW366">
        <v>994.7570000000001</v>
      </c>
      <c r="DX366">
        <v>13.88585185185185</v>
      </c>
      <c r="DY366">
        <v>1.95267962962963</v>
      </c>
      <c r="DZ366">
        <v>1.25892962962963</v>
      </c>
      <c r="EA366">
        <v>17.06575555555555</v>
      </c>
      <c r="EB366">
        <v>10.31728888888889</v>
      </c>
      <c r="EC366">
        <v>1999.982962962963</v>
      </c>
      <c r="ED366">
        <v>0.9799934444444445</v>
      </c>
      <c r="EE366">
        <v>0.02000635555555555</v>
      </c>
      <c r="EF366">
        <v>0</v>
      </c>
      <c r="EG366">
        <v>795.8038888888887</v>
      </c>
      <c r="EH366">
        <v>5.00097</v>
      </c>
      <c r="EI366">
        <v>15829.76296296296</v>
      </c>
      <c r="EJ366">
        <v>16707.39259259259</v>
      </c>
      <c r="EK366">
        <v>37.437</v>
      </c>
      <c r="EL366">
        <v>37.937</v>
      </c>
      <c r="EM366">
        <v>37.375</v>
      </c>
      <c r="EN366">
        <v>37.75</v>
      </c>
      <c r="EO366">
        <v>38.17322222222222</v>
      </c>
      <c r="EP366">
        <v>1955.072592592593</v>
      </c>
      <c r="EQ366">
        <v>39.91037037037037</v>
      </c>
      <c r="ER366">
        <v>0</v>
      </c>
      <c r="ES366">
        <v>1659120640.4</v>
      </c>
      <c r="ET366">
        <v>0</v>
      </c>
      <c r="EU366">
        <v>795.8584230769229</v>
      </c>
      <c r="EV366">
        <v>-5.02150428950567</v>
      </c>
      <c r="EW366">
        <v>-103.6478633326657</v>
      </c>
      <c r="EX366">
        <v>15830.30384615385</v>
      </c>
      <c r="EY366">
        <v>15</v>
      </c>
      <c r="EZ366">
        <v>0</v>
      </c>
      <c r="FA366" t="s">
        <v>419</v>
      </c>
      <c r="FB366">
        <v>1658962562</v>
      </c>
      <c r="FC366">
        <v>1658962559</v>
      </c>
      <c r="FD366">
        <v>0</v>
      </c>
      <c r="FE366">
        <v>0.025</v>
      </c>
      <c r="FF366">
        <v>-0.013</v>
      </c>
      <c r="FG366">
        <v>-1.97</v>
      </c>
      <c r="FH366">
        <v>-0.111</v>
      </c>
      <c r="FI366">
        <v>420</v>
      </c>
      <c r="FJ366">
        <v>18</v>
      </c>
      <c r="FK366">
        <v>0.6899999999999999</v>
      </c>
      <c r="FL366">
        <v>0.5</v>
      </c>
      <c r="FM366">
        <v>-60.39216750000001</v>
      </c>
      <c r="FN366">
        <v>-0.2321099437145651</v>
      </c>
      <c r="FO366">
        <v>0.09666086174739977</v>
      </c>
      <c r="FP366">
        <v>1</v>
      </c>
      <c r="FQ366">
        <v>796.1844705882352</v>
      </c>
      <c r="FR366">
        <v>-5.536012233275328</v>
      </c>
      <c r="FS366">
        <v>0.5964581852753915</v>
      </c>
      <c r="FT366">
        <v>0</v>
      </c>
      <c r="FU366">
        <v>7.669651999999999</v>
      </c>
      <c r="FV366">
        <v>-0.2021016135084462</v>
      </c>
      <c r="FW366">
        <v>0.02923881505806962</v>
      </c>
      <c r="FX366">
        <v>0</v>
      </c>
      <c r="FY366">
        <v>1</v>
      </c>
      <c r="FZ366">
        <v>3</v>
      </c>
      <c r="GA366" t="s">
        <v>426</v>
      </c>
      <c r="GB366">
        <v>2.98329</v>
      </c>
      <c r="GC366">
        <v>2.71575</v>
      </c>
      <c r="GD366">
        <v>0.16886</v>
      </c>
      <c r="GE366">
        <v>0.173395</v>
      </c>
      <c r="GF366">
        <v>0.09993059999999999</v>
      </c>
      <c r="GG366">
        <v>0.07160229999999999</v>
      </c>
      <c r="GH366">
        <v>26304.9</v>
      </c>
      <c r="GI366">
        <v>26289.8</v>
      </c>
      <c r="GJ366">
        <v>29413.8</v>
      </c>
      <c r="GK366">
        <v>29412.6</v>
      </c>
      <c r="GL366">
        <v>35065.3</v>
      </c>
      <c r="GM366">
        <v>36312.2</v>
      </c>
      <c r="GN366">
        <v>41423.1</v>
      </c>
      <c r="GO366">
        <v>41912.8</v>
      </c>
      <c r="GP366">
        <v>1.9367</v>
      </c>
      <c r="GQ366">
        <v>1.88577</v>
      </c>
      <c r="GR366">
        <v>0.0779666</v>
      </c>
      <c r="GS366">
        <v>0</v>
      </c>
      <c r="GT366">
        <v>25.1206</v>
      </c>
      <c r="GU366">
        <v>999.9</v>
      </c>
      <c r="GV366">
        <v>36.4</v>
      </c>
      <c r="GW366">
        <v>33</v>
      </c>
      <c r="GX366">
        <v>20.284</v>
      </c>
      <c r="GY366">
        <v>63.6114</v>
      </c>
      <c r="GZ366">
        <v>33.9022</v>
      </c>
      <c r="HA366">
        <v>1</v>
      </c>
      <c r="HB366">
        <v>-0.0688415</v>
      </c>
      <c r="HC366">
        <v>0.239597</v>
      </c>
      <c r="HD366">
        <v>20.3312</v>
      </c>
      <c r="HE366">
        <v>5.21624</v>
      </c>
      <c r="HF366">
        <v>12.0099</v>
      </c>
      <c r="HG366">
        <v>4.9892</v>
      </c>
      <c r="HH366">
        <v>3.28848</v>
      </c>
      <c r="HI366">
        <v>9999</v>
      </c>
      <c r="HJ366">
        <v>9999</v>
      </c>
      <c r="HK366">
        <v>9999</v>
      </c>
      <c r="HL366">
        <v>174.6</v>
      </c>
      <c r="HM366">
        <v>1.86783</v>
      </c>
      <c r="HN366">
        <v>1.8669</v>
      </c>
      <c r="HO366">
        <v>1.8663</v>
      </c>
      <c r="HP366">
        <v>1.86622</v>
      </c>
      <c r="HQ366">
        <v>1.86808</v>
      </c>
      <c r="HR366">
        <v>1.87056</v>
      </c>
      <c r="HS366">
        <v>1.86919</v>
      </c>
      <c r="HT366">
        <v>1.87058</v>
      </c>
      <c r="HU366">
        <v>0</v>
      </c>
      <c r="HV366">
        <v>0</v>
      </c>
      <c r="HW366">
        <v>0</v>
      </c>
      <c r="HX366">
        <v>0</v>
      </c>
      <c r="HY366" t="s">
        <v>421</v>
      </c>
      <c r="HZ366" t="s">
        <v>422</v>
      </c>
      <c r="IA366" t="s">
        <v>423</v>
      </c>
      <c r="IB366" t="s">
        <v>423</v>
      </c>
      <c r="IC366" t="s">
        <v>423</v>
      </c>
      <c r="ID366" t="s">
        <v>423</v>
      </c>
      <c r="IE366">
        <v>0</v>
      </c>
      <c r="IF366">
        <v>100</v>
      </c>
      <c r="IG366">
        <v>100</v>
      </c>
      <c r="IH366">
        <v>-3.615</v>
      </c>
      <c r="II366">
        <v>-0.0964</v>
      </c>
      <c r="IJ366">
        <v>-1.577111384215205</v>
      </c>
      <c r="IK366">
        <v>-0.002609718516926934</v>
      </c>
      <c r="IL366">
        <v>7.477057286243006E-07</v>
      </c>
      <c r="IM366">
        <v>-2.446628426827821E-10</v>
      </c>
      <c r="IN366">
        <v>-0.2036813970316619</v>
      </c>
      <c r="IO366">
        <v>-0.007460779758470672</v>
      </c>
      <c r="IP366">
        <v>0.0009378809001863145</v>
      </c>
      <c r="IQ366">
        <v>-1.681860573090938E-05</v>
      </c>
      <c r="IR366">
        <v>18</v>
      </c>
      <c r="IS366">
        <v>2242</v>
      </c>
      <c r="IT366">
        <v>1</v>
      </c>
      <c r="IU366">
        <v>24</v>
      </c>
      <c r="IV366">
        <v>2634.6</v>
      </c>
      <c r="IW366">
        <v>2634.7</v>
      </c>
      <c r="IX366">
        <v>2.13501</v>
      </c>
      <c r="IY366">
        <v>2.20825</v>
      </c>
      <c r="IZ366">
        <v>1.39648</v>
      </c>
      <c r="JA366">
        <v>2.33521</v>
      </c>
      <c r="JB366">
        <v>1.49536</v>
      </c>
      <c r="JC366">
        <v>2.4231</v>
      </c>
      <c r="JD366">
        <v>38.9198</v>
      </c>
      <c r="JE366">
        <v>23.9737</v>
      </c>
      <c r="JF366">
        <v>18</v>
      </c>
      <c r="JG366">
        <v>505.626</v>
      </c>
      <c r="JH366">
        <v>429.981</v>
      </c>
      <c r="JI366">
        <v>24.9999</v>
      </c>
      <c r="JJ366">
        <v>26.4954</v>
      </c>
      <c r="JK366">
        <v>29.9999</v>
      </c>
      <c r="JL366">
        <v>26.5056</v>
      </c>
      <c r="JM366">
        <v>26.4532</v>
      </c>
      <c r="JN366">
        <v>42.8527</v>
      </c>
      <c r="JO366">
        <v>28.0433</v>
      </c>
      <c r="JP366">
        <v>13.5196</v>
      </c>
      <c r="JQ366">
        <v>25</v>
      </c>
      <c r="JR366">
        <v>1041.84</v>
      </c>
      <c r="JS366">
        <v>13.9169</v>
      </c>
      <c r="JT366">
        <v>100.574</v>
      </c>
      <c r="JU366">
        <v>100.661</v>
      </c>
    </row>
    <row r="367" spans="1:281">
      <c r="A367">
        <v>351</v>
      </c>
      <c r="B367">
        <v>1659120645.6</v>
      </c>
      <c r="C367">
        <v>8287.5</v>
      </c>
      <c r="D367" t="s">
        <v>1128</v>
      </c>
      <c r="E367" t="s">
        <v>1129</v>
      </c>
      <c r="F367">
        <v>5</v>
      </c>
      <c r="G367" t="s">
        <v>1005</v>
      </c>
      <c r="H367" t="s">
        <v>416</v>
      </c>
      <c r="I367">
        <v>1659120637.814285</v>
      </c>
      <c r="J367">
        <f>(K367)/1000</f>
        <v>0</v>
      </c>
      <c r="K367">
        <f>IF(CZ367, AN367, AH367)</f>
        <v>0</v>
      </c>
      <c r="L367">
        <f>IF(CZ367, AI367, AG367)</f>
        <v>0</v>
      </c>
      <c r="M367">
        <f>DB367 - IF(AU367&gt;1, L367*CV367*100.0/(AW367*DP367), 0)</f>
        <v>0</v>
      </c>
      <c r="N367">
        <f>((T367-J367/2)*M367-L367)/(T367+J367/2)</f>
        <v>0</v>
      </c>
      <c r="O367">
        <f>N367*(DI367+DJ367)/1000.0</f>
        <v>0</v>
      </c>
      <c r="P367">
        <f>(DB367 - IF(AU367&gt;1, L367*CV367*100.0/(AW367*DP367), 0))*(DI367+DJ367)/1000.0</f>
        <v>0</v>
      </c>
      <c r="Q367">
        <f>2.0/((1/S367-1/R367)+SIGN(S367)*SQRT((1/S367-1/R367)*(1/S367-1/R367) + 4*CW367/((CW367+1)*(CW367+1))*(2*1/S367*1/R367-1/R367*1/R367)))</f>
        <v>0</v>
      </c>
      <c r="R367">
        <f>IF(LEFT(CX367,1)&lt;&gt;"0",IF(LEFT(CX367,1)="1",3.0,CY367),$D$5+$E$5*(DP367*DI367/($K$5*1000))+$F$5*(DP367*DI367/($K$5*1000))*MAX(MIN(CV367,$J$5),$I$5)*MAX(MIN(CV367,$J$5),$I$5)+$G$5*MAX(MIN(CV367,$J$5),$I$5)*(DP367*DI367/($K$5*1000))+$H$5*(DP367*DI367/($K$5*1000))*(DP367*DI367/($K$5*1000)))</f>
        <v>0</v>
      </c>
      <c r="S367">
        <f>J367*(1000-(1000*0.61365*exp(17.502*W367/(240.97+W367))/(DI367+DJ367)+DD367)/2)/(1000*0.61365*exp(17.502*W367/(240.97+W367))/(DI367+DJ367)-DD367)</f>
        <v>0</v>
      </c>
      <c r="T367">
        <f>1/((CW367+1)/(Q367/1.6)+1/(R367/1.37)) + CW367/((CW367+1)/(Q367/1.6) + CW367/(R367/1.37))</f>
        <v>0</v>
      </c>
      <c r="U367">
        <f>(CR367*CU367)</f>
        <v>0</v>
      </c>
      <c r="V367">
        <f>(DK367+(U367+2*0.95*5.67E-8*(((DK367+$B$7)+273)^4-(DK367+273)^4)-44100*J367)/(1.84*29.3*R367+8*0.95*5.67E-8*(DK367+273)^3))</f>
        <v>0</v>
      </c>
      <c r="W367">
        <f>($C$7*DL367+$D$7*DM367+$E$7*V367)</f>
        <v>0</v>
      </c>
      <c r="X367">
        <f>0.61365*exp(17.502*W367/(240.97+W367))</f>
        <v>0</v>
      </c>
      <c r="Y367">
        <f>(Z367/AA367*100)</f>
        <v>0</v>
      </c>
      <c r="Z367">
        <f>DD367*(DI367+DJ367)/1000</f>
        <v>0</v>
      </c>
      <c r="AA367">
        <f>0.61365*exp(17.502*DK367/(240.97+DK367))</f>
        <v>0</v>
      </c>
      <c r="AB367">
        <f>(X367-DD367*(DI367+DJ367)/1000)</f>
        <v>0</v>
      </c>
      <c r="AC367">
        <f>(-J367*44100)</f>
        <v>0</v>
      </c>
      <c r="AD367">
        <f>2*29.3*R367*0.92*(DK367-W367)</f>
        <v>0</v>
      </c>
      <c r="AE367">
        <f>2*0.95*5.67E-8*(((DK367+$B$7)+273)^4-(W367+273)^4)</f>
        <v>0</v>
      </c>
      <c r="AF367">
        <f>U367+AE367+AC367+AD367</f>
        <v>0</v>
      </c>
      <c r="AG367">
        <f>DH367*AU367*(DC367-DB367*(1000-AU367*DE367)/(1000-AU367*DD367))/(100*CV367)</f>
        <v>0</v>
      </c>
      <c r="AH367">
        <f>1000*DH367*AU367*(DD367-DE367)/(100*CV367*(1000-AU367*DD367))</f>
        <v>0</v>
      </c>
      <c r="AI367">
        <f>(AJ367 - AK367 - DI367*1E3/(8.314*(DK367+273.15)) * AM367/DH367 * AL367) * DH367/(100*CV367) * (1000 - DE367)/1000</f>
        <v>0</v>
      </c>
      <c r="AJ367">
        <v>1042.098696618234</v>
      </c>
      <c r="AK367">
        <v>996.0186181818177</v>
      </c>
      <c r="AL367">
        <v>3.432163735163031</v>
      </c>
      <c r="AM367">
        <v>65.161743348926</v>
      </c>
      <c r="AN367">
        <f>(AP367 - AO367 + DI367*1E3/(8.314*(DK367+273.15)) * AR367/DH367 * AQ367) * DH367/(100*CV367) * 1000/(1000 - AP367)</f>
        <v>0</v>
      </c>
      <c r="AO367">
        <v>13.88018416052135</v>
      </c>
      <c r="AP367">
        <v>21.53355696969696</v>
      </c>
      <c r="AQ367">
        <v>-2.880556540644831E-05</v>
      </c>
      <c r="AR367">
        <v>87.77243361575582</v>
      </c>
      <c r="AS367">
        <v>4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MAX(0,($B$13+$C$13*DP367)/(1+$D$13*DP367)*DI367/(DK367+273)*$E$13)</f>
        <v>0</v>
      </c>
      <c r="AX367" t="s">
        <v>417</v>
      </c>
      <c r="AY367" t="s">
        <v>417</v>
      </c>
      <c r="AZ367">
        <v>0</v>
      </c>
      <c r="BA367">
        <v>0</v>
      </c>
      <c r="BB367">
        <f>1-AZ367/BA367</f>
        <v>0</v>
      </c>
      <c r="BC367">
        <v>0</v>
      </c>
      <c r="BD367" t="s">
        <v>417</v>
      </c>
      <c r="BE367" t="s">
        <v>417</v>
      </c>
      <c r="BF367">
        <v>0</v>
      </c>
      <c r="BG367">
        <v>0</v>
      </c>
      <c r="BH367">
        <f>1-BF367/BG367</f>
        <v>0</v>
      </c>
      <c r="BI367">
        <v>0.5</v>
      </c>
      <c r="BJ367">
        <f>CS367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417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f>$B$11*DQ367+$C$11*DR367+$F$11*EC367*(1-EF367)</f>
        <v>0</v>
      </c>
      <c r="CS367">
        <f>CR367*CT367</f>
        <v>0</v>
      </c>
      <c r="CT367">
        <f>($B$11*$D$9+$C$11*$D$9+$F$11*((EP367+EH367)/MAX(EP367+EH367+EQ367, 0.1)*$I$9+EQ367/MAX(EP367+EH367+EQ367, 0.1)*$J$9))/($B$11+$C$11+$F$11)</f>
        <v>0</v>
      </c>
      <c r="CU367">
        <f>($B$11*$K$9+$C$11*$K$9+$F$11*((EP367+EH367)/MAX(EP367+EH367+EQ367, 0.1)*$P$9+EQ367/MAX(EP367+EH367+EQ367, 0.1)*$Q$9))/($B$11+$C$11+$F$11)</f>
        <v>0</v>
      </c>
      <c r="CV367">
        <v>6</v>
      </c>
      <c r="CW367">
        <v>0.5</v>
      </c>
      <c r="CX367" t="s">
        <v>418</v>
      </c>
      <c r="CY367">
        <v>2</v>
      </c>
      <c r="CZ367" t="b">
        <v>1</v>
      </c>
      <c r="DA367">
        <v>1659120637.814285</v>
      </c>
      <c r="DB367">
        <v>950.1514642857144</v>
      </c>
      <c r="DC367">
        <v>1010.545428571429</v>
      </c>
      <c r="DD367">
        <v>21.53989285714286</v>
      </c>
      <c r="DE367">
        <v>13.88425357142857</v>
      </c>
      <c r="DF367">
        <v>953.7497500000001</v>
      </c>
      <c r="DG367">
        <v>21.63630714285714</v>
      </c>
      <c r="DH367">
        <v>500.0773214285714</v>
      </c>
      <c r="DI367">
        <v>90.66314642857142</v>
      </c>
      <c r="DJ367">
        <v>0.09998415714285712</v>
      </c>
      <c r="DK367">
        <v>26.94687142857143</v>
      </c>
      <c r="DL367">
        <v>26.396925</v>
      </c>
      <c r="DM367">
        <v>999.9000000000002</v>
      </c>
      <c r="DN367">
        <v>0</v>
      </c>
      <c r="DO367">
        <v>0</v>
      </c>
      <c r="DP367">
        <v>10002.22785714286</v>
      </c>
      <c r="DQ367">
        <v>0</v>
      </c>
      <c r="DR367">
        <v>8.318720000000003</v>
      </c>
      <c r="DS367">
        <v>-60.39422142857143</v>
      </c>
      <c r="DT367">
        <v>971.0682142857146</v>
      </c>
      <c r="DU367">
        <v>1024.773</v>
      </c>
      <c r="DV367">
        <v>7.655643571428571</v>
      </c>
      <c r="DW367">
        <v>1010.545428571429</v>
      </c>
      <c r="DX367">
        <v>13.88425357142857</v>
      </c>
      <c r="DY367">
        <v>1.952876071428571</v>
      </c>
      <c r="DZ367">
        <v>1.258790357142857</v>
      </c>
      <c r="EA367">
        <v>17.06734285714286</v>
      </c>
      <c r="EB367">
        <v>10.31563571428572</v>
      </c>
      <c r="EC367">
        <v>1999.975</v>
      </c>
      <c r="ED367">
        <v>0.9799933214285714</v>
      </c>
      <c r="EE367">
        <v>0.02000647857142857</v>
      </c>
      <c r="EF367">
        <v>0</v>
      </c>
      <c r="EG367">
        <v>795.4690357142857</v>
      </c>
      <c r="EH367">
        <v>5.00097</v>
      </c>
      <c r="EI367">
        <v>15821.48571428571</v>
      </c>
      <c r="EJ367">
        <v>16707.325</v>
      </c>
      <c r="EK367">
        <v>37.437</v>
      </c>
      <c r="EL367">
        <v>37.9415</v>
      </c>
      <c r="EM367">
        <v>37.375</v>
      </c>
      <c r="EN367">
        <v>37.75</v>
      </c>
      <c r="EO367">
        <v>38.16707142857143</v>
      </c>
      <c r="EP367">
        <v>1955.064642857143</v>
      </c>
      <c r="EQ367">
        <v>39.91035714285714</v>
      </c>
      <c r="ER367">
        <v>0</v>
      </c>
      <c r="ES367">
        <v>1659120645.8</v>
      </c>
      <c r="ET367">
        <v>0</v>
      </c>
      <c r="EU367">
        <v>795.4463600000001</v>
      </c>
      <c r="EV367">
        <v>-3.197230792757169</v>
      </c>
      <c r="EW367">
        <v>-109.7615387347015</v>
      </c>
      <c r="EX367">
        <v>15820.332</v>
      </c>
      <c r="EY367">
        <v>15</v>
      </c>
      <c r="EZ367">
        <v>0</v>
      </c>
      <c r="FA367" t="s">
        <v>419</v>
      </c>
      <c r="FB367">
        <v>1658962562</v>
      </c>
      <c r="FC367">
        <v>1658962559</v>
      </c>
      <c r="FD367">
        <v>0</v>
      </c>
      <c r="FE367">
        <v>0.025</v>
      </c>
      <c r="FF367">
        <v>-0.013</v>
      </c>
      <c r="FG367">
        <v>-1.97</v>
      </c>
      <c r="FH367">
        <v>-0.111</v>
      </c>
      <c r="FI367">
        <v>420</v>
      </c>
      <c r="FJ367">
        <v>18</v>
      </c>
      <c r="FK367">
        <v>0.6899999999999999</v>
      </c>
      <c r="FL367">
        <v>0.5</v>
      </c>
      <c r="FM367">
        <v>-60.41902</v>
      </c>
      <c r="FN367">
        <v>0.0381298311445691</v>
      </c>
      <c r="FO367">
        <v>0.08908955943319015</v>
      </c>
      <c r="FP367">
        <v>1</v>
      </c>
      <c r="FQ367">
        <v>795.7073823529412</v>
      </c>
      <c r="FR367">
        <v>-4.315584425244852</v>
      </c>
      <c r="FS367">
        <v>0.5026373394234613</v>
      </c>
      <c r="FT367">
        <v>0</v>
      </c>
      <c r="FU367">
        <v>7.653251249999999</v>
      </c>
      <c r="FV367">
        <v>0.04392439024388661</v>
      </c>
      <c r="FW367">
        <v>0.007911912280700515</v>
      </c>
      <c r="FX367">
        <v>1</v>
      </c>
      <c r="FY367">
        <v>2</v>
      </c>
      <c r="FZ367">
        <v>3</v>
      </c>
      <c r="GA367" t="s">
        <v>431</v>
      </c>
      <c r="GB367">
        <v>2.9831</v>
      </c>
      <c r="GC367">
        <v>2.71579</v>
      </c>
      <c r="GD367">
        <v>0.170763</v>
      </c>
      <c r="GE367">
        <v>0.175222</v>
      </c>
      <c r="GF367">
        <v>0.0999149</v>
      </c>
      <c r="GG367">
        <v>0.07159980000000001</v>
      </c>
      <c r="GH367">
        <v>26245.5</v>
      </c>
      <c r="GI367">
        <v>26232</v>
      </c>
      <c r="GJ367">
        <v>29414.7</v>
      </c>
      <c r="GK367">
        <v>29412.9</v>
      </c>
      <c r="GL367">
        <v>35067</v>
      </c>
      <c r="GM367">
        <v>36312.7</v>
      </c>
      <c r="GN367">
        <v>41424.3</v>
      </c>
      <c r="GO367">
        <v>41913.3</v>
      </c>
      <c r="GP367">
        <v>1.93687</v>
      </c>
      <c r="GQ367">
        <v>1.88605</v>
      </c>
      <c r="GR367">
        <v>0.07801130000000001</v>
      </c>
      <c r="GS367">
        <v>0</v>
      </c>
      <c r="GT367">
        <v>25.1206</v>
      </c>
      <c r="GU367">
        <v>999.9</v>
      </c>
      <c r="GV367">
        <v>36.4</v>
      </c>
      <c r="GW367">
        <v>33</v>
      </c>
      <c r="GX367">
        <v>20.2823</v>
      </c>
      <c r="GY367">
        <v>63.8014</v>
      </c>
      <c r="GZ367">
        <v>34.1787</v>
      </c>
      <c r="HA367">
        <v>1</v>
      </c>
      <c r="HB367">
        <v>-0.0688796</v>
      </c>
      <c r="HC367">
        <v>0.239651</v>
      </c>
      <c r="HD367">
        <v>20.3312</v>
      </c>
      <c r="HE367">
        <v>5.21579</v>
      </c>
      <c r="HF367">
        <v>12.0099</v>
      </c>
      <c r="HG367">
        <v>4.989</v>
      </c>
      <c r="HH367">
        <v>3.28848</v>
      </c>
      <c r="HI367">
        <v>9999</v>
      </c>
      <c r="HJ367">
        <v>9999</v>
      </c>
      <c r="HK367">
        <v>9999</v>
      </c>
      <c r="HL367">
        <v>174.6</v>
      </c>
      <c r="HM367">
        <v>1.86783</v>
      </c>
      <c r="HN367">
        <v>1.86691</v>
      </c>
      <c r="HO367">
        <v>1.8663</v>
      </c>
      <c r="HP367">
        <v>1.86623</v>
      </c>
      <c r="HQ367">
        <v>1.86812</v>
      </c>
      <c r="HR367">
        <v>1.87056</v>
      </c>
      <c r="HS367">
        <v>1.8692</v>
      </c>
      <c r="HT367">
        <v>1.87058</v>
      </c>
      <c r="HU367">
        <v>0</v>
      </c>
      <c r="HV367">
        <v>0</v>
      </c>
      <c r="HW367">
        <v>0</v>
      </c>
      <c r="HX367">
        <v>0</v>
      </c>
      <c r="HY367" t="s">
        <v>421</v>
      </c>
      <c r="HZ367" t="s">
        <v>422</v>
      </c>
      <c r="IA367" t="s">
        <v>423</v>
      </c>
      <c r="IB367" t="s">
        <v>423</v>
      </c>
      <c r="IC367" t="s">
        <v>423</v>
      </c>
      <c r="ID367" t="s">
        <v>423</v>
      </c>
      <c r="IE367">
        <v>0</v>
      </c>
      <c r="IF367">
        <v>100</v>
      </c>
      <c r="IG367">
        <v>100</v>
      </c>
      <c r="IH367">
        <v>-3.647</v>
      </c>
      <c r="II367">
        <v>-0.0965</v>
      </c>
      <c r="IJ367">
        <v>-1.577111384215205</v>
      </c>
      <c r="IK367">
        <v>-0.002609718516926934</v>
      </c>
      <c r="IL367">
        <v>7.477057286243006E-07</v>
      </c>
      <c r="IM367">
        <v>-2.446628426827821E-10</v>
      </c>
      <c r="IN367">
        <v>-0.2036813970316619</v>
      </c>
      <c r="IO367">
        <v>-0.007460779758470672</v>
      </c>
      <c r="IP367">
        <v>0.0009378809001863145</v>
      </c>
      <c r="IQ367">
        <v>-1.681860573090938E-05</v>
      </c>
      <c r="IR367">
        <v>18</v>
      </c>
      <c r="IS367">
        <v>2242</v>
      </c>
      <c r="IT367">
        <v>1</v>
      </c>
      <c r="IU367">
        <v>24</v>
      </c>
      <c r="IV367">
        <v>2634.7</v>
      </c>
      <c r="IW367">
        <v>2634.8</v>
      </c>
      <c r="IX367">
        <v>2.16675</v>
      </c>
      <c r="IY367">
        <v>2.21069</v>
      </c>
      <c r="IZ367">
        <v>1.39648</v>
      </c>
      <c r="JA367">
        <v>2.33398</v>
      </c>
      <c r="JB367">
        <v>1.49536</v>
      </c>
      <c r="JC367">
        <v>2.40601</v>
      </c>
      <c r="JD367">
        <v>38.9198</v>
      </c>
      <c r="JE367">
        <v>23.9737</v>
      </c>
      <c r="JF367">
        <v>18</v>
      </c>
      <c r="JG367">
        <v>505.72</v>
      </c>
      <c r="JH367">
        <v>430.123</v>
      </c>
      <c r="JI367">
        <v>24.9999</v>
      </c>
      <c r="JJ367">
        <v>26.4932</v>
      </c>
      <c r="JK367">
        <v>29.9999</v>
      </c>
      <c r="JL367">
        <v>26.5034</v>
      </c>
      <c r="JM367">
        <v>26.4504</v>
      </c>
      <c r="JN367">
        <v>43.3755</v>
      </c>
      <c r="JO367">
        <v>28.0433</v>
      </c>
      <c r="JP367">
        <v>13.1484</v>
      </c>
      <c r="JQ367">
        <v>25</v>
      </c>
      <c r="JR367">
        <v>1055.25</v>
      </c>
      <c r="JS367">
        <v>13.9169</v>
      </c>
      <c r="JT367">
        <v>100.576</v>
      </c>
      <c r="JU367">
        <v>100.662</v>
      </c>
    </row>
    <row r="368" spans="1:281">
      <c r="A368">
        <v>352</v>
      </c>
      <c r="B368">
        <v>1659120650.6</v>
      </c>
      <c r="C368">
        <v>8292.5</v>
      </c>
      <c r="D368" t="s">
        <v>1130</v>
      </c>
      <c r="E368" t="s">
        <v>1131</v>
      </c>
      <c r="F368">
        <v>5</v>
      </c>
      <c r="G368" t="s">
        <v>1005</v>
      </c>
      <c r="H368" t="s">
        <v>416</v>
      </c>
      <c r="I368">
        <v>1659120643.1</v>
      </c>
      <c r="J368">
        <f>(K368)/1000</f>
        <v>0</v>
      </c>
      <c r="K368">
        <f>IF(CZ368, AN368, AH368)</f>
        <v>0</v>
      </c>
      <c r="L368">
        <f>IF(CZ368, AI368, AG368)</f>
        <v>0</v>
      </c>
      <c r="M368">
        <f>DB368 - IF(AU368&gt;1, L368*CV368*100.0/(AW368*DP368), 0)</f>
        <v>0</v>
      </c>
      <c r="N368">
        <f>((T368-J368/2)*M368-L368)/(T368+J368/2)</f>
        <v>0</v>
      </c>
      <c r="O368">
        <f>N368*(DI368+DJ368)/1000.0</f>
        <v>0</v>
      </c>
      <c r="P368">
        <f>(DB368 - IF(AU368&gt;1, L368*CV368*100.0/(AW368*DP368), 0))*(DI368+DJ368)/1000.0</f>
        <v>0</v>
      </c>
      <c r="Q368">
        <f>2.0/((1/S368-1/R368)+SIGN(S368)*SQRT((1/S368-1/R368)*(1/S368-1/R368) + 4*CW368/((CW368+1)*(CW368+1))*(2*1/S368*1/R368-1/R368*1/R368)))</f>
        <v>0</v>
      </c>
      <c r="R368">
        <f>IF(LEFT(CX368,1)&lt;&gt;"0",IF(LEFT(CX368,1)="1",3.0,CY368),$D$5+$E$5*(DP368*DI368/($K$5*1000))+$F$5*(DP368*DI368/($K$5*1000))*MAX(MIN(CV368,$J$5),$I$5)*MAX(MIN(CV368,$J$5),$I$5)+$G$5*MAX(MIN(CV368,$J$5),$I$5)*(DP368*DI368/($K$5*1000))+$H$5*(DP368*DI368/($K$5*1000))*(DP368*DI368/($K$5*1000)))</f>
        <v>0</v>
      </c>
      <c r="S368">
        <f>J368*(1000-(1000*0.61365*exp(17.502*W368/(240.97+W368))/(DI368+DJ368)+DD368)/2)/(1000*0.61365*exp(17.502*W368/(240.97+W368))/(DI368+DJ368)-DD368)</f>
        <v>0</v>
      </c>
      <c r="T368">
        <f>1/((CW368+1)/(Q368/1.6)+1/(R368/1.37)) + CW368/((CW368+1)/(Q368/1.6) + CW368/(R368/1.37))</f>
        <v>0</v>
      </c>
      <c r="U368">
        <f>(CR368*CU368)</f>
        <v>0</v>
      </c>
      <c r="V368">
        <f>(DK368+(U368+2*0.95*5.67E-8*(((DK368+$B$7)+273)^4-(DK368+273)^4)-44100*J368)/(1.84*29.3*R368+8*0.95*5.67E-8*(DK368+273)^3))</f>
        <v>0</v>
      </c>
      <c r="W368">
        <f>($C$7*DL368+$D$7*DM368+$E$7*V368)</f>
        <v>0</v>
      </c>
      <c r="X368">
        <f>0.61365*exp(17.502*W368/(240.97+W368))</f>
        <v>0</v>
      </c>
      <c r="Y368">
        <f>(Z368/AA368*100)</f>
        <v>0</v>
      </c>
      <c r="Z368">
        <f>DD368*(DI368+DJ368)/1000</f>
        <v>0</v>
      </c>
      <c r="AA368">
        <f>0.61365*exp(17.502*DK368/(240.97+DK368))</f>
        <v>0</v>
      </c>
      <c r="AB368">
        <f>(X368-DD368*(DI368+DJ368)/1000)</f>
        <v>0</v>
      </c>
      <c r="AC368">
        <f>(-J368*44100)</f>
        <v>0</v>
      </c>
      <c r="AD368">
        <f>2*29.3*R368*0.92*(DK368-W368)</f>
        <v>0</v>
      </c>
      <c r="AE368">
        <f>2*0.95*5.67E-8*(((DK368+$B$7)+273)^4-(W368+273)^4)</f>
        <v>0</v>
      </c>
      <c r="AF368">
        <f>U368+AE368+AC368+AD368</f>
        <v>0</v>
      </c>
      <c r="AG368">
        <f>DH368*AU368*(DC368-DB368*(1000-AU368*DE368)/(1000-AU368*DD368))/(100*CV368)</f>
        <v>0</v>
      </c>
      <c r="AH368">
        <f>1000*DH368*AU368*(DD368-DE368)/(100*CV368*(1000-AU368*DD368))</f>
        <v>0</v>
      </c>
      <c r="AI368">
        <f>(AJ368 - AK368 - DI368*1E3/(8.314*(DK368+273.15)) * AM368/DH368 * AL368) * DH368/(100*CV368) * (1000 - DE368)/1000</f>
        <v>0</v>
      </c>
      <c r="AJ368">
        <v>1059.167839395231</v>
      </c>
      <c r="AK368">
        <v>1013.245557575758</v>
      </c>
      <c r="AL368">
        <v>3.457869707067996</v>
      </c>
      <c r="AM368">
        <v>65.161743348926</v>
      </c>
      <c r="AN368">
        <f>(AP368 - AO368 + DI368*1E3/(8.314*(DK368+273.15)) * AR368/DH368 * AQ368) * DH368/(100*CV368) * 1000/(1000 - AP368)</f>
        <v>0</v>
      </c>
      <c r="AO368">
        <v>13.8789162709856</v>
      </c>
      <c r="AP368">
        <v>21.52446424242423</v>
      </c>
      <c r="AQ368">
        <v>-5.949524640083037E-05</v>
      </c>
      <c r="AR368">
        <v>87.77243361575582</v>
      </c>
      <c r="AS368">
        <v>4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MAX(0,($B$13+$C$13*DP368)/(1+$D$13*DP368)*DI368/(DK368+273)*$E$13)</f>
        <v>0</v>
      </c>
      <c r="AX368" t="s">
        <v>417</v>
      </c>
      <c r="AY368" t="s">
        <v>417</v>
      </c>
      <c r="AZ368">
        <v>0</v>
      </c>
      <c r="BA368">
        <v>0</v>
      </c>
      <c r="BB368">
        <f>1-AZ368/BA368</f>
        <v>0</v>
      </c>
      <c r="BC368">
        <v>0</v>
      </c>
      <c r="BD368" t="s">
        <v>417</v>
      </c>
      <c r="BE368" t="s">
        <v>417</v>
      </c>
      <c r="BF368">
        <v>0</v>
      </c>
      <c r="BG368">
        <v>0</v>
      </c>
      <c r="BH368">
        <f>1-BF368/BG368</f>
        <v>0</v>
      </c>
      <c r="BI368">
        <v>0.5</v>
      </c>
      <c r="BJ368">
        <f>CS368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417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f>$B$11*DQ368+$C$11*DR368+$F$11*EC368*(1-EF368)</f>
        <v>0</v>
      </c>
      <c r="CS368">
        <f>CR368*CT368</f>
        <v>0</v>
      </c>
      <c r="CT368">
        <f>($B$11*$D$9+$C$11*$D$9+$F$11*((EP368+EH368)/MAX(EP368+EH368+EQ368, 0.1)*$I$9+EQ368/MAX(EP368+EH368+EQ368, 0.1)*$J$9))/($B$11+$C$11+$F$11)</f>
        <v>0</v>
      </c>
      <c r="CU368">
        <f>($B$11*$K$9+$C$11*$K$9+$F$11*((EP368+EH368)/MAX(EP368+EH368+EQ368, 0.1)*$P$9+EQ368/MAX(EP368+EH368+EQ368, 0.1)*$Q$9))/($B$11+$C$11+$F$11)</f>
        <v>0</v>
      </c>
      <c r="CV368">
        <v>6</v>
      </c>
      <c r="CW368">
        <v>0.5</v>
      </c>
      <c r="CX368" t="s">
        <v>418</v>
      </c>
      <c r="CY368">
        <v>2</v>
      </c>
      <c r="CZ368" t="b">
        <v>1</v>
      </c>
      <c r="DA368">
        <v>1659120643.1</v>
      </c>
      <c r="DB368">
        <v>967.8722592592593</v>
      </c>
      <c r="DC368">
        <v>1028.315555555556</v>
      </c>
      <c r="DD368">
        <v>21.5350037037037</v>
      </c>
      <c r="DE368">
        <v>13.87927037037037</v>
      </c>
      <c r="DF368">
        <v>971.5034074074074</v>
      </c>
      <c r="DG368">
        <v>21.63147037037038</v>
      </c>
      <c r="DH368">
        <v>500.0704814814814</v>
      </c>
      <c r="DI368">
        <v>90.66263333333333</v>
      </c>
      <c r="DJ368">
        <v>0.09997562222222221</v>
      </c>
      <c r="DK368">
        <v>26.94791481481482</v>
      </c>
      <c r="DL368">
        <v>26.39854444444444</v>
      </c>
      <c r="DM368">
        <v>999.9000000000001</v>
      </c>
      <c r="DN368">
        <v>0</v>
      </c>
      <c r="DO368">
        <v>0</v>
      </c>
      <c r="DP368">
        <v>10006.66555555556</v>
      </c>
      <c r="DQ368">
        <v>0</v>
      </c>
      <c r="DR368">
        <v>8.318720000000003</v>
      </c>
      <c r="DS368">
        <v>-60.44338518518518</v>
      </c>
      <c r="DT368">
        <v>989.174</v>
      </c>
      <c r="DU368">
        <v>1042.787777777778</v>
      </c>
      <c r="DV368">
        <v>7.655739629629631</v>
      </c>
      <c r="DW368">
        <v>1028.315555555556</v>
      </c>
      <c r="DX368">
        <v>13.87927037037037</v>
      </c>
      <c r="DY368">
        <v>1.952421481481481</v>
      </c>
      <c r="DZ368">
        <v>1.258331851851852</v>
      </c>
      <c r="EA368">
        <v>17.06366296296297</v>
      </c>
      <c r="EB368">
        <v>10.31017037037037</v>
      </c>
      <c r="EC368">
        <v>1999.994074074074</v>
      </c>
      <c r="ED368">
        <v>0.9799933333333334</v>
      </c>
      <c r="EE368">
        <v>0.02000646666666666</v>
      </c>
      <c r="EF368">
        <v>0</v>
      </c>
      <c r="EG368">
        <v>795.1476296296297</v>
      </c>
      <c r="EH368">
        <v>5.00097</v>
      </c>
      <c r="EI368">
        <v>15812.19629629629</v>
      </c>
      <c r="EJ368">
        <v>16707.48888888889</v>
      </c>
      <c r="EK368">
        <v>37.44166666666667</v>
      </c>
      <c r="EL368">
        <v>37.94166666666666</v>
      </c>
      <c r="EM368">
        <v>37.375</v>
      </c>
      <c r="EN368">
        <v>37.75</v>
      </c>
      <c r="EO368">
        <v>38.16862962962963</v>
      </c>
      <c r="EP368">
        <v>1955.083333333333</v>
      </c>
      <c r="EQ368">
        <v>39.91074074074074</v>
      </c>
      <c r="ER368">
        <v>0</v>
      </c>
      <c r="ES368">
        <v>1659120650.6</v>
      </c>
      <c r="ET368">
        <v>0</v>
      </c>
      <c r="EU368">
        <v>795.11208</v>
      </c>
      <c r="EV368">
        <v>-4.801153854752341</v>
      </c>
      <c r="EW368">
        <v>-104.2615386579825</v>
      </c>
      <c r="EX368">
        <v>15811.784</v>
      </c>
      <c r="EY368">
        <v>15</v>
      </c>
      <c r="EZ368">
        <v>0</v>
      </c>
      <c r="FA368" t="s">
        <v>419</v>
      </c>
      <c r="FB368">
        <v>1658962562</v>
      </c>
      <c r="FC368">
        <v>1658962559</v>
      </c>
      <c r="FD368">
        <v>0</v>
      </c>
      <c r="FE368">
        <v>0.025</v>
      </c>
      <c r="FF368">
        <v>-0.013</v>
      </c>
      <c r="FG368">
        <v>-1.97</v>
      </c>
      <c r="FH368">
        <v>-0.111</v>
      </c>
      <c r="FI368">
        <v>420</v>
      </c>
      <c r="FJ368">
        <v>18</v>
      </c>
      <c r="FK368">
        <v>0.6899999999999999</v>
      </c>
      <c r="FL368">
        <v>0.5</v>
      </c>
      <c r="FM368">
        <v>-60.41141707317073</v>
      </c>
      <c r="FN368">
        <v>-0.2919491289200046</v>
      </c>
      <c r="FO368">
        <v>0.07698910566718893</v>
      </c>
      <c r="FP368">
        <v>1</v>
      </c>
      <c r="FQ368">
        <v>795.3741176470589</v>
      </c>
      <c r="FR368">
        <v>-4.076302523770249</v>
      </c>
      <c r="FS368">
        <v>0.4918600808160214</v>
      </c>
      <c r="FT368">
        <v>0</v>
      </c>
      <c r="FU368">
        <v>7.654239512195122</v>
      </c>
      <c r="FV368">
        <v>0.006800696864108171</v>
      </c>
      <c r="FW368">
        <v>0.006007360100060816</v>
      </c>
      <c r="FX368">
        <v>1</v>
      </c>
      <c r="FY368">
        <v>2</v>
      </c>
      <c r="FZ368">
        <v>3</v>
      </c>
      <c r="GA368" t="s">
        <v>431</v>
      </c>
      <c r="GB368">
        <v>2.98313</v>
      </c>
      <c r="GC368">
        <v>2.7156</v>
      </c>
      <c r="GD368">
        <v>0.17265</v>
      </c>
      <c r="GE368">
        <v>0.177032</v>
      </c>
      <c r="GF368">
        <v>0.0998834</v>
      </c>
      <c r="GG368">
        <v>0.07156460000000001</v>
      </c>
      <c r="GH368">
        <v>26185.6</v>
      </c>
      <c r="GI368">
        <v>26174.8</v>
      </c>
      <c r="GJ368">
        <v>29414.5</v>
      </c>
      <c r="GK368">
        <v>29413.3</v>
      </c>
      <c r="GL368">
        <v>35067.9</v>
      </c>
      <c r="GM368">
        <v>36314.7</v>
      </c>
      <c r="GN368">
        <v>41423.9</v>
      </c>
      <c r="GO368">
        <v>41913.9</v>
      </c>
      <c r="GP368">
        <v>1.93697</v>
      </c>
      <c r="GQ368">
        <v>1.88568</v>
      </c>
      <c r="GR368">
        <v>0.0785515</v>
      </c>
      <c r="GS368">
        <v>0</v>
      </c>
      <c r="GT368">
        <v>25.1206</v>
      </c>
      <c r="GU368">
        <v>999.9</v>
      </c>
      <c r="GV368">
        <v>36.4</v>
      </c>
      <c r="GW368">
        <v>33</v>
      </c>
      <c r="GX368">
        <v>20.2837</v>
      </c>
      <c r="GY368">
        <v>63.6014</v>
      </c>
      <c r="GZ368">
        <v>34.5873</v>
      </c>
      <c r="HA368">
        <v>1</v>
      </c>
      <c r="HB368">
        <v>-0.0688999</v>
      </c>
      <c r="HC368">
        <v>0.240466</v>
      </c>
      <c r="HD368">
        <v>20.331</v>
      </c>
      <c r="HE368">
        <v>5.21564</v>
      </c>
      <c r="HF368">
        <v>12.0099</v>
      </c>
      <c r="HG368">
        <v>4.98935</v>
      </c>
      <c r="HH368">
        <v>3.28865</v>
      </c>
      <c r="HI368">
        <v>9999</v>
      </c>
      <c r="HJ368">
        <v>9999</v>
      </c>
      <c r="HK368">
        <v>9999</v>
      </c>
      <c r="HL368">
        <v>174.6</v>
      </c>
      <c r="HM368">
        <v>1.86783</v>
      </c>
      <c r="HN368">
        <v>1.86691</v>
      </c>
      <c r="HO368">
        <v>1.8663</v>
      </c>
      <c r="HP368">
        <v>1.86624</v>
      </c>
      <c r="HQ368">
        <v>1.8681</v>
      </c>
      <c r="HR368">
        <v>1.87054</v>
      </c>
      <c r="HS368">
        <v>1.86919</v>
      </c>
      <c r="HT368">
        <v>1.87058</v>
      </c>
      <c r="HU368">
        <v>0</v>
      </c>
      <c r="HV368">
        <v>0</v>
      </c>
      <c r="HW368">
        <v>0</v>
      </c>
      <c r="HX368">
        <v>0</v>
      </c>
      <c r="HY368" t="s">
        <v>421</v>
      </c>
      <c r="HZ368" t="s">
        <v>422</v>
      </c>
      <c r="IA368" t="s">
        <v>423</v>
      </c>
      <c r="IB368" t="s">
        <v>423</v>
      </c>
      <c r="IC368" t="s">
        <v>423</v>
      </c>
      <c r="ID368" t="s">
        <v>423</v>
      </c>
      <c r="IE368">
        <v>0</v>
      </c>
      <c r="IF368">
        <v>100</v>
      </c>
      <c r="IG368">
        <v>100</v>
      </c>
      <c r="IH368">
        <v>-3.678</v>
      </c>
      <c r="II368">
        <v>-0.0965</v>
      </c>
      <c r="IJ368">
        <v>-1.577111384215205</v>
      </c>
      <c r="IK368">
        <v>-0.002609718516926934</v>
      </c>
      <c r="IL368">
        <v>7.477057286243006E-07</v>
      </c>
      <c r="IM368">
        <v>-2.446628426827821E-10</v>
      </c>
      <c r="IN368">
        <v>-0.2036813970316619</v>
      </c>
      <c r="IO368">
        <v>-0.007460779758470672</v>
      </c>
      <c r="IP368">
        <v>0.0009378809001863145</v>
      </c>
      <c r="IQ368">
        <v>-1.681860573090938E-05</v>
      </c>
      <c r="IR368">
        <v>18</v>
      </c>
      <c r="IS368">
        <v>2242</v>
      </c>
      <c r="IT368">
        <v>1</v>
      </c>
      <c r="IU368">
        <v>24</v>
      </c>
      <c r="IV368">
        <v>2634.8</v>
      </c>
      <c r="IW368">
        <v>2634.9</v>
      </c>
      <c r="IX368">
        <v>2.19727</v>
      </c>
      <c r="IY368">
        <v>2.21191</v>
      </c>
      <c r="IZ368">
        <v>1.39648</v>
      </c>
      <c r="JA368">
        <v>2.33521</v>
      </c>
      <c r="JB368">
        <v>1.49536</v>
      </c>
      <c r="JC368">
        <v>2.34375</v>
      </c>
      <c r="JD368">
        <v>38.9198</v>
      </c>
      <c r="JE368">
        <v>23.9649</v>
      </c>
      <c r="JF368">
        <v>18</v>
      </c>
      <c r="JG368">
        <v>505.759</v>
      </c>
      <c r="JH368">
        <v>429.881</v>
      </c>
      <c r="JI368">
        <v>25</v>
      </c>
      <c r="JJ368">
        <v>26.4909</v>
      </c>
      <c r="JK368">
        <v>29.9999</v>
      </c>
      <c r="JL368">
        <v>26.5006</v>
      </c>
      <c r="JM368">
        <v>26.4479</v>
      </c>
      <c r="JN368">
        <v>43.9697</v>
      </c>
      <c r="JO368">
        <v>28.0433</v>
      </c>
      <c r="JP368">
        <v>13.1484</v>
      </c>
      <c r="JQ368">
        <v>25</v>
      </c>
      <c r="JR368">
        <v>1075.54</v>
      </c>
      <c r="JS368">
        <v>13.9177</v>
      </c>
      <c r="JT368">
        <v>100.576</v>
      </c>
      <c r="JU368">
        <v>100.664</v>
      </c>
    </row>
    <row r="369" spans="1:281">
      <c r="A369">
        <v>353</v>
      </c>
      <c r="B369">
        <v>1659120655.6</v>
      </c>
      <c r="C369">
        <v>8297.5</v>
      </c>
      <c r="D369" t="s">
        <v>1132</v>
      </c>
      <c r="E369" t="s">
        <v>1133</v>
      </c>
      <c r="F369">
        <v>5</v>
      </c>
      <c r="G369" t="s">
        <v>1005</v>
      </c>
      <c r="H369" t="s">
        <v>416</v>
      </c>
      <c r="I369">
        <v>1659120647.814285</v>
      </c>
      <c r="J369">
        <f>(K369)/1000</f>
        <v>0</v>
      </c>
      <c r="K369">
        <f>IF(CZ369, AN369, AH369)</f>
        <v>0</v>
      </c>
      <c r="L369">
        <f>IF(CZ369, AI369, AG369)</f>
        <v>0</v>
      </c>
      <c r="M369">
        <f>DB369 - IF(AU369&gt;1, L369*CV369*100.0/(AW369*DP369), 0)</f>
        <v>0</v>
      </c>
      <c r="N369">
        <f>((T369-J369/2)*M369-L369)/(T369+J369/2)</f>
        <v>0</v>
      </c>
      <c r="O369">
        <f>N369*(DI369+DJ369)/1000.0</f>
        <v>0</v>
      </c>
      <c r="P369">
        <f>(DB369 - IF(AU369&gt;1, L369*CV369*100.0/(AW369*DP369), 0))*(DI369+DJ369)/1000.0</f>
        <v>0</v>
      </c>
      <c r="Q369">
        <f>2.0/((1/S369-1/R369)+SIGN(S369)*SQRT((1/S369-1/R369)*(1/S369-1/R369) + 4*CW369/((CW369+1)*(CW369+1))*(2*1/S369*1/R369-1/R369*1/R369)))</f>
        <v>0</v>
      </c>
      <c r="R369">
        <f>IF(LEFT(CX369,1)&lt;&gt;"0",IF(LEFT(CX369,1)="1",3.0,CY369),$D$5+$E$5*(DP369*DI369/($K$5*1000))+$F$5*(DP369*DI369/($K$5*1000))*MAX(MIN(CV369,$J$5),$I$5)*MAX(MIN(CV369,$J$5),$I$5)+$G$5*MAX(MIN(CV369,$J$5),$I$5)*(DP369*DI369/($K$5*1000))+$H$5*(DP369*DI369/($K$5*1000))*(DP369*DI369/($K$5*1000)))</f>
        <v>0</v>
      </c>
      <c r="S369">
        <f>J369*(1000-(1000*0.61365*exp(17.502*W369/(240.97+W369))/(DI369+DJ369)+DD369)/2)/(1000*0.61365*exp(17.502*W369/(240.97+W369))/(DI369+DJ369)-DD369)</f>
        <v>0</v>
      </c>
      <c r="T369">
        <f>1/((CW369+1)/(Q369/1.6)+1/(R369/1.37)) + CW369/((CW369+1)/(Q369/1.6) + CW369/(R369/1.37))</f>
        <v>0</v>
      </c>
      <c r="U369">
        <f>(CR369*CU369)</f>
        <v>0</v>
      </c>
      <c r="V369">
        <f>(DK369+(U369+2*0.95*5.67E-8*(((DK369+$B$7)+273)^4-(DK369+273)^4)-44100*J369)/(1.84*29.3*R369+8*0.95*5.67E-8*(DK369+273)^3))</f>
        <v>0</v>
      </c>
      <c r="W369">
        <f>($C$7*DL369+$D$7*DM369+$E$7*V369)</f>
        <v>0</v>
      </c>
      <c r="X369">
        <f>0.61365*exp(17.502*W369/(240.97+W369))</f>
        <v>0</v>
      </c>
      <c r="Y369">
        <f>(Z369/AA369*100)</f>
        <v>0</v>
      </c>
      <c r="Z369">
        <f>DD369*(DI369+DJ369)/1000</f>
        <v>0</v>
      </c>
      <c r="AA369">
        <f>0.61365*exp(17.502*DK369/(240.97+DK369))</f>
        <v>0</v>
      </c>
      <c r="AB369">
        <f>(X369-DD369*(DI369+DJ369)/1000)</f>
        <v>0</v>
      </c>
      <c r="AC369">
        <f>(-J369*44100)</f>
        <v>0</v>
      </c>
      <c r="AD369">
        <f>2*29.3*R369*0.92*(DK369-W369)</f>
        <v>0</v>
      </c>
      <c r="AE369">
        <f>2*0.95*5.67E-8*(((DK369+$B$7)+273)^4-(W369+273)^4)</f>
        <v>0</v>
      </c>
      <c r="AF369">
        <f>U369+AE369+AC369+AD369</f>
        <v>0</v>
      </c>
      <c r="AG369">
        <f>DH369*AU369*(DC369-DB369*(1000-AU369*DE369)/(1000-AU369*DD369))/(100*CV369)</f>
        <v>0</v>
      </c>
      <c r="AH369">
        <f>1000*DH369*AU369*(DD369-DE369)/(100*CV369*(1000-AU369*DD369))</f>
        <v>0</v>
      </c>
      <c r="AI369">
        <f>(AJ369 - AK369 - DI369*1E3/(8.314*(DK369+273.15)) * AM369/DH369 * AL369) * DH369/(100*CV369) * (1000 - DE369)/1000</f>
        <v>0</v>
      </c>
      <c r="AJ369">
        <v>1076.183479583925</v>
      </c>
      <c r="AK369">
        <v>1030.478727272727</v>
      </c>
      <c r="AL369">
        <v>3.450620563080903</v>
      </c>
      <c r="AM369">
        <v>65.161743348926</v>
      </c>
      <c r="AN369">
        <f>(AP369 - AO369 + DI369*1E3/(8.314*(DK369+273.15)) * AR369/DH369 * AQ369) * DH369/(100*CV369) * 1000/(1000 - AP369)</f>
        <v>0</v>
      </c>
      <c r="AO369">
        <v>13.86821683155878</v>
      </c>
      <c r="AP369">
        <v>21.50986121212121</v>
      </c>
      <c r="AQ369">
        <v>-0.0001123255187640274</v>
      </c>
      <c r="AR369">
        <v>87.77243361575582</v>
      </c>
      <c r="AS369">
        <v>4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MAX(0,($B$13+$C$13*DP369)/(1+$D$13*DP369)*DI369/(DK369+273)*$E$13)</f>
        <v>0</v>
      </c>
      <c r="AX369" t="s">
        <v>417</v>
      </c>
      <c r="AY369" t="s">
        <v>417</v>
      </c>
      <c r="AZ369">
        <v>0</v>
      </c>
      <c r="BA369">
        <v>0</v>
      </c>
      <c r="BB369">
        <f>1-AZ369/BA369</f>
        <v>0</v>
      </c>
      <c r="BC369">
        <v>0</v>
      </c>
      <c r="BD369" t="s">
        <v>417</v>
      </c>
      <c r="BE369" t="s">
        <v>417</v>
      </c>
      <c r="BF369">
        <v>0</v>
      </c>
      <c r="BG369">
        <v>0</v>
      </c>
      <c r="BH369">
        <f>1-BF369/BG369</f>
        <v>0</v>
      </c>
      <c r="BI369">
        <v>0.5</v>
      </c>
      <c r="BJ369">
        <f>CS369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417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f>$B$11*DQ369+$C$11*DR369+$F$11*EC369*(1-EF369)</f>
        <v>0</v>
      </c>
      <c r="CS369">
        <f>CR369*CT369</f>
        <v>0</v>
      </c>
      <c r="CT369">
        <f>($B$11*$D$9+$C$11*$D$9+$F$11*((EP369+EH369)/MAX(EP369+EH369+EQ369, 0.1)*$I$9+EQ369/MAX(EP369+EH369+EQ369, 0.1)*$J$9))/($B$11+$C$11+$F$11)</f>
        <v>0</v>
      </c>
      <c r="CU369">
        <f>($B$11*$K$9+$C$11*$K$9+$F$11*((EP369+EH369)/MAX(EP369+EH369+EQ369, 0.1)*$P$9+EQ369/MAX(EP369+EH369+EQ369, 0.1)*$Q$9))/($B$11+$C$11+$F$11)</f>
        <v>0</v>
      </c>
      <c r="CV369">
        <v>6</v>
      </c>
      <c r="CW369">
        <v>0.5</v>
      </c>
      <c r="CX369" t="s">
        <v>418</v>
      </c>
      <c r="CY369">
        <v>2</v>
      </c>
      <c r="CZ369" t="b">
        <v>1</v>
      </c>
      <c r="DA369">
        <v>1659120647.814285</v>
      </c>
      <c r="DB369">
        <v>983.7301071428572</v>
      </c>
      <c r="DC369">
        <v>1044.130714285714</v>
      </c>
      <c r="DD369">
        <v>21.52661785714286</v>
      </c>
      <c r="DE369">
        <v>13.8753</v>
      </c>
      <c r="DF369">
        <v>987.3904285714285</v>
      </c>
      <c r="DG369">
        <v>21.62316428571429</v>
      </c>
      <c r="DH369">
        <v>500.0466071428572</v>
      </c>
      <c r="DI369">
        <v>90.66206071428569</v>
      </c>
      <c r="DJ369">
        <v>0.09998828571428568</v>
      </c>
      <c r="DK369">
        <v>26.94794642857142</v>
      </c>
      <c r="DL369">
        <v>26.40110357142857</v>
      </c>
      <c r="DM369">
        <v>999.9000000000002</v>
      </c>
      <c r="DN369">
        <v>0</v>
      </c>
      <c r="DO369">
        <v>0</v>
      </c>
      <c r="DP369">
        <v>10001.91642857143</v>
      </c>
      <c r="DQ369">
        <v>0</v>
      </c>
      <c r="DR369">
        <v>8.318720000000003</v>
      </c>
      <c r="DS369">
        <v>-60.40144642857142</v>
      </c>
      <c r="DT369">
        <v>1005.371821428571</v>
      </c>
      <c r="DU369">
        <v>1058.822142857143</v>
      </c>
      <c r="DV369">
        <v>7.651324642857142</v>
      </c>
      <c r="DW369">
        <v>1044.130714285714</v>
      </c>
      <c r="DX369">
        <v>13.8753</v>
      </c>
      <c r="DY369">
        <v>1.951648214285714</v>
      </c>
      <c r="DZ369">
        <v>1.257964285714286</v>
      </c>
      <c r="EA369">
        <v>17.05741428571428</v>
      </c>
      <c r="EB369">
        <v>10.30579285714286</v>
      </c>
      <c r="EC369">
        <v>1999.9875</v>
      </c>
      <c r="ED369">
        <v>0.9799932142857143</v>
      </c>
      <c r="EE369">
        <v>0.02000658571428571</v>
      </c>
      <c r="EF369">
        <v>0</v>
      </c>
      <c r="EG369">
        <v>794.7484642857142</v>
      </c>
      <c r="EH369">
        <v>5.00097</v>
      </c>
      <c r="EI369">
        <v>15803.46071428571</v>
      </c>
      <c r="EJ369">
        <v>16707.43571428571</v>
      </c>
      <c r="EK369">
        <v>37.4415</v>
      </c>
      <c r="EL369">
        <v>37.9415</v>
      </c>
      <c r="EM369">
        <v>37.375</v>
      </c>
      <c r="EN369">
        <v>37.75</v>
      </c>
      <c r="EO369">
        <v>38.1715</v>
      </c>
      <c r="EP369">
        <v>1955.076785714286</v>
      </c>
      <c r="EQ369">
        <v>39.91071428571428</v>
      </c>
      <c r="ER369">
        <v>0</v>
      </c>
      <c r="ES369">
        <v>1659120655.4</v>
      </c>
      <c r="ET369">
        <v>0</v>
      </c>
      <c r="EU369">
        <v>794.6918000000001</v>
      </c>
      <c r="EV369">
        <v>-6.168692286048095</v>
      </c>
      <c r="EW369">
        <v>-112.1999998465007</v>
      </c>
      <c r="EX369">
        <v>15802.932</v>
      </c>
      <c r="EY369">
        <v>15</v>
      </c>
      <c r="EZ369">
        <v>0</v>
      </c>
      <c r="FA369" t="s">
        <v>419</v>
      </c>
      <c r="FB369">
        <v>1658962562</v>
      </c>
      <c r="FC369">
        <v>1658962559</v>
      </c>
      <c r="FD369">
        <v>0</v>
      </c>
      <c r="FE369">
        <v>0.025</v>
      </c>
      <c r="FF369">
        <v>-0.013</v>
      </c>
      <c r="FG369">
        <v>-1.97</v>
      </c>
      <c r="FH369">
        <v>-0.111</v>
      </c>
      <c r="FI369">
        <v>420</v>
      </c>
      <c r="FJ369">
        <v>18</v>
      </c>
      <c r="FK369">
        <v>0.6899999999999999</v>
      </c>
      <c r="FL369">
        <v>0.5</v>
      </c>
      <c r="FM369">
        <v>-60.41724750000001</v>
      </c>
      <c r="FN369">
        <v>0.4366502814258054</v>
      </c>
      <c r="FO369">
        <v>0.0593006323216712</v>
      </c>
      <c r="FP369">
        <v>1</v>
      </c>
      <c r="FQ369">
        <v>794.891705882353</v>
      </c>
      <c r="FR369">
        <v>-5.078533224100983</v>
      </c>
      <c r="FS369">
        <v>0.5677488326929645</v>
      </c>
      <c r="FT369">
        <v>0</v>
      </c>
      <c r="FU369">
        <v>7.65381825</v>
      </c>
      <c r="FV369">
        <v>-0.05518547842403587</v>
      </c>
      <c r="FW369">
        <v>0.00554120604539299</v>
      </c>
      <c r="FX369">
        <v>1</v>
      </c>
      <c r="FY369">
        <v>2</v>
      </c>
      <c r="FZ369">
        <v>3</v>
      </c>
      <c r="GA369" t="s">
        <v>431</v>
      </c>
      <c r="GB369">
        <v>2.98334</v>
      </c>
      <c r="GC369">
        <v>2.71552</v>
      </c>
      <c r="GD369">
        <v>0.174527</v>
      </c>
      <c r="GE369">
        <v>0.178825</v>
      </c>
      <c r="GF369">
        <v>0.0998397</v>
      </c>
      <c r="GG369">
        <v>0.0715528</v>
      </c>
      <c r="GH369">
        <v>26126.1</v>
      </c>
      <c r="GI369">
        <v>26118</v>
      </c>
      <c r="GJ369">
        <v>29414.4</v>
      </c>
      <c r="GK369">
        <v>29413.5</v>
      </c>
      <c r="GL369">
        <v>35069.6</v>
      </c>
      <c r="GM369">
        <v>36315.3</v>
      </c>
      <c r="GN369">
        <v>41423.9</v>
      </c>
      <c r="GO369">
        <v>41914.1</v>
      </c>
      <c r="GP369">
        <v>1.93705</v>
      </c>
      <c r="GQ369">
        <v>1.8858</v>
      </c>
      <c r="GR369">
        <v>0.0780448</v>
      </c>
      <c r="GS369">
        <v>0</v>
      </c>
      <c r="GT369">
        <v>25.1206</v>
      </c>
      <c r="GU369">
        <v>999.9</v>
      </c>
      <c r="GV369">
        <v>36.3</v>
      </c>
      <c r="GW369">
        <v>33</v>
      </c>
      <c r="GX369">
        <v>20.2282</v>
      </c>
      <c r="GY369">
        <v>63.7914</v>
      </c>
      <c r="GZ369">
        <v>34.2869</v>
      </c>
      <c r="HA369">
        <v>1</v>
      </c>
      <c r="HB369">
        <v>-0.069497</v>
      </c>
      <c r="HC369">
        <v>0.240286</v>
      </c>
      <c r="HD369">
        <v>20.331</v>
      </c>
      <c r="HE369">
        <v>5.21639</v>
      </c>
      <c r="HF369">
        <v>12.0099</v>
      </c>
      <c r="HG369">
        <v>4.98915</v>
      </c>
      <c r="HH369">
        <v>3.28865</v>
      </c>
      <c r="HI369">
        <v>9999</v>
      </c>
      <c r="HJ369">
        <v>9999</v>
      </c>
      <c r="HK369">
        <v>9999</v>
      </c>
      <c r="HL369">
        <v>174.6</v>
      </c>
      <c r="HM369">
        <v>1.86783</v>
      </c>
      <c r="HN369">
        <v>1.8669</v>
      </c>
      <c r="HO369">
        <v>1.8663</v>
      </c>
      <c r="HP369">
        <v>1.86623</v>
      </c>
      <c r="HQ369">
        <v>1.86809</v>
      </c>
      <c r="HR369">
        <v>1.87056</v>
      </c>
      <c r="HS369">
        <v>1.8692</v>
      </c>
      <c r="HT369">
        <v>1.87058</v>
      </c>
      <c r="HU369">
        <v>0</v>
      </c>
      <c r="HV369">
        <v>0</v>
      </c>
      <c r="HW369">
        <v>0</v>
      </c>
      <c r="HX369">
        <v>0</v>
      </c>
      <c r="HY369" t="s">
        <v>421</v>
      </c>
      <c r="HZ369" t="s">
        <v>422</v>
      </c>
      <c r="IA369" t="s">
        <v>423</v>
      </c>
      <c r="IB369" t="s">
        <v>423</v>
      </c>
      <c r="IC369" t="s">
        <v>423</v>
      </c>
      <c r="ID369" t="s">
        <v>423</v>
      </c>
      <c r="IE369">
        <v>0</v>
      </c>
      <c r="IF369">
        <v>100</v>
      </c>
      <c r="IG369">
        <v>100</v>
      </c>
      <c r="IH369">
        <v>-3.71</v>
      </c>
      <c r="II369">
        <v>-0.09669999999999999</v>
      </c>
      <c r="IJ369">
        <v>-1.577111384215205</v>
      </c>
      <c r="IK369">
        <v>-0.002609718516926934</v>
      </c>
      <c r="IL369">
        <v>7.477057286243006E-07</v>
      </c>
      <c r="IM369">
        <v>-2.446628426827821E-10</v>
      </c>
      <c r="IN369">
        <v>-0.2036813970316619</v>
      </c>
      <c r="IO369">
        <v>-0.007460779758470672</v>
      </c>
      <c r="IP369">
        <v>0.0009378809001863145</v>
      </c>
      <c r="IQ369">
        <v>-1.681860573090938E-05</v>
      </c>
      <c r="IR369">
        <v>18</v>
      </c>
      <c r="IS369">
        <v>2242</v>
      </c>
      <c r="IT369">
        <v>1</v>
      </c>
      <c r="IU369">
        <v>24</v>
      </c>
      <c r="IV369">
        <v>2634.9</v>
      </c>
      <c r="IW369">
        <v>2634.9</v>
      </c>
      <c r="IX369">
        <v>2.22168</v>
      </c>
      <c r="IY369">
        <v>2.21558</v>
      </c>
      <c r="IZ369">
        <v>1.39648</v>
      </c>
      <c r="JA369">
        <v>2.33521</v>
      </c>
      <c r="JB369">
        <v>1.49536</v>
      </c>
      <c r="JC369">
        <v>2.323</v>
      </c>
      <c r="JD369">
        <v>38.9198</v>
      </c>
      <c r="JE369">
        <v>23.9649</v>
      </c>
      <c r="JF369">
        <v>18</v>
      </c>
      <c r="JG369">
        <v>505.783</v>
      </c>
      <c r="JH369">
        <v>429.937</v>
      </c>
      <c r="JI369">
        <v>24.9999</v>
      </c>
      <c r="JJ369">
        <v>26.4881</v>
      </c>
      <c r="JK369">
        <v>29.9999</v>
      </c>
      <c r="JL369">
        <v>26.4978</v>
      </c>
      <c r="JM369">
        <v>26.4454</v>
      </c>
      <c r="JN369">
        <v>44.4979</v>
      </c>
      <c r="JO369">
        <v>28.0433</v>
      </c>
      <c r="JP369">
        <v>13.1484</v>
      </c>
      <c r="JQ369">
        <v>25</v>
      </c>
      <c r="JR369">
        <v>1088.91</v>
      </c>
      <c r="JS369">
        <v>13.925</v>
      </c>
      <c r="JT369">
        <v>100.575</v>
      </c>
      <c r="JU369">
        <v>100.664</v>
      </c>
    </row>
    <row r="370" spans="1:281">
      <c r="A370">
        <v>354</v>
      </c>
      <c r="B370">
        <v>1659120660.6</v>
      </c>
      <c r="C370">
        <v>8302.5</v>
      </c>
      <c r="D370" t="s">
        <v>1134</v>
      </c>
      <c r="E370" t="s">
        <v>1135</v>
      </c>
      <c r="F370">
        <v>5</v>
      </c>
      <c r="G370" t="s">
        <v>1005</v>
      </c>
      <c r="H370" t="s">
        <v>416</v>
      </c>
      <c r="I370">
        <v>1659120653.1</v>
      </c>
      <c r="J370">
        <f>(K370)/1000</f>
        <v>0</v>
      </c>
      <c r="K370">
        <f>IF(CZ370, AN370, AH370)</f>
        <v>0</v>
      </c>
      <c r="L370">
        <f>IF(CZ370, AI370, AG370)</f>
        <v>0</v>
      </c>
      <c r="M370">
        <f>DB370 - IF(AU370&gt;1, L370*CV370*100.0/(AW370*DP370), 0)</f>
        <v>0</v>
      </c>
      <c r="N370">
        <f>((T370-J370/2)*M370-L370)/(T370+J370/2)</f>
        <v>0</v>
      </c>
      <c r="O370">
        <f>N370*(DI370+DJ370)/1000.0</f>
        <v>0</v>
      </c>
      <c r="P370">
        <f>(DB370 - IF(AU370&gt;1, L370*CV370*100.0/(AW370*DP370), 0))*(DI370+DJ370)/1000.0</f>
        <v>0</v>
      </c>
      <c r="Q370">
        <f>2.0/((1/S370-1/R370)+SIGN(S370)*SQRT((1/S370-1/R370)*(1/S370-1/R370) + 4*CW370/((CW370+1)*(CW370+1))*(2*1/S370*1/R370-1/R370*1/R370)))</f>
        <v>0</v>
      </c>
      <c r="R370">
        <f>IF(LEFT(CX370,1)&lt;&gt;"0",IF(LEFT(CX370,1)="1",3.0,CY370),$D$5+$E$5*(DP370*DI370/($K$5*1000))+$F$5*(DP370*DI370/($K$5*1000))*MAX(MIN(CV370,$J$5),$I$5)*MAX(MIN(CV370,$J$5),$I$5)+$G$5*MAX(MIN(CV370,$J$5),$I$5)*(DP370*DI370/($K$5*1000))+$H$5*(DP370*DI370/($K$5*1000))*(DP370*DI370/($K$5*1000)))</f>
        <v>0</v>
      </c>
      <c r="S370">
        <f>J370*(1000-(1000*0.61365*exp(17.502*W370/(240.97+W370))/(DI370+DJ370)+DD370)/2)/(1000*0.61365*exp(17.502*W370/(240.97+W370))/(DI370+DJ370)-DD370)</f>
        <v>0</v>
      </c>
      <c r="T370">
        <f>1/((CW370+1)/(Q370/1.6)+1/(R370/1.37)) + CW370/((CW370+1)/(Q370/1.6) + CW370/(R370/1.37))</f>
        <v>0</v>
      </c>
      <c r="U370">
        <f>(CR370*CU370)</f>
        <v>0</v>
      </c>
      <c r="V370">
        <f>(DK370+(U370+2*0.95*5.67E-8*(((DK370+$B$7)+273)^4-(DK370+273)^4)-44100*J370)/(1.84*29.3*R370+8*0.95*5.67E-8*(DK370+273)^3))</f>
        <v>0</v>
      </c>
      <c r="W370">
        <f>($C$7*DL370+$D$7*DM370+$E$7*V370)</f>
        <v>0</v>
      </c>
      <c r="X370">
        <f>0.61365*exp(17.502*W370/(240.97+W370))</f>
        <v>0</v>
      </c>
      <c r="Y370">
        <f>(Z370/AA370*100)</f>
        <v>0</v>
      </c>
      <c r="Z370">
        <f>DD370*(DI370+DJ370)/1000</f>
        <v>0</v>
      </c>
      <c r="AA370">
        <f>0.61365*exp(17.502*DK370/(240.97+DK370))</f>
        <v>0</v>
      </c>
      <c r="AB370">
        <f>(X370-DD370*(DI370+DJ370)/1000)</f>
        <v>0</v>
      </c>
      <c r="AC370">
        <f>(-J370*44100)</f>
        <v>0</v>
      </c>
      <c r="AD370">
        <f>2*29.3*R370*0.92*(DK370-W370)</f>
        <v>0</v>
      </c>
      <c r="AE370">
        <f>2*0.95*5.67E-8*(((DK370+$B$7)+273)^4-(W370+273)^4)</f>
        <v>0</v>
      </c>
      <c r="AF370">
        <f>U370+AE370+AC370+AD370</f>
        <v>0</v>
      </c>
      <c r="AG370">
        <f>DH370*AU370*(DC370-DB370*(1000-AU370*DE370)/(1000-AU370*DD370))/(100*CV370)</f>
        <v>0</v>
      </c>
      <c r="AH370">
        <f>1000*DH370*AU370*(DD370-DE370)/(100*CV370*(1000-AU370*DD370))</f>
        <v>0</v>
      </c>
      <c r="AI370">
        <f>(AJ370 - AK370 - DI370*1E3/(8.314*(DK370+273.15)) * AM370/DH370 * AL370) * DH370/(100*CV370) * (1000 - DE370)/1000</f>
        <v>0</v>
      </c>
      <c r="AJ370">
        <v>1093.226708230532</v>
      </c>
      <c r="AK370">
        <v>1047.66703030303</v>
      </c>
      <c r="AL370">
        <v>3.44461438276521</v>
      </c>
      <c r="AM370">
        <v>65.161743348926</v>
      </c>
      <c r="AN370">
        <f>(AP370 - AO370 + DI370*1E3/(8.314*(DK370+273.15)) * AR370/DH370 * AQ370) * DH370/(100*CV370) * 1000/(1000 - AP370)</f>
        <v>0</v>
      </c>
      <c r="AO370">
        <v>13.86755550642265</v>
      </c>
      <c r="AP370">
        <v>21.49578303030303</v>
      </c>
      <c r="AQ370">
        <v>-8.896536358664774E-05</v>
      </c>
      <c r="AR370">
        <v>87.77243361575582</v>
      </c>
      <c r="AS370">
        <v>4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MAX(0,($B$13+$C$13*DP370)/(1+$D$13*DP370)*DI370/(DK370+273)*$E$13)</f>
        <v>0</v>
      </c>
      <c r="AX370" t="s">
        <v>417</v>
      </c>
      <c r="AY370" t="s">
        <v>417</v>
      </c>
      <c r="AZ370">
        <v>0</v>
      </c>
      <c r="BA370">
        <v>0</v>
      </c>
      <c r="BB370">
        <f>1-AZ370/BA370</f>
        <v>0</v>
      </c>
      <c r="BC370">
        <v>0</v>
      </c>
      <c r="BD370" t="s">
        <v>417</v>
      </c>
      <c r="BE370" t="s">
        <v>417</v>
      </c>
      <c r="BF370">
        <v>0</v>
      </c>
      <c r="BG370">
        <v>0</v>
      </c>
      <c r="BH370">
        <f>1-BF370/BG370</f>
        <v>0</v>
      </c>
      <c r="BI370">
        <v>0.5</v>
      </c>
      <c r="BJ370">
        <f>CS370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417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f>$B$11*DQ370+$C$11*DR370+$F$11*EC370*(1-EF370)</f>
        <v>0</v>
      </c>
      <c r="CS370">
        <f>CR370*CT370</f>
        <v>0</v>
      </c>
      <c r="CT370">
        <f>($B$11*$D$9+$C$11*$D$9+$F$11*((EP370+EH370)/MAX(EP370+EH370+EQ370, 0.1)*$I$9+EQ370/MAX(EP370+EH370+EQ370, 0.1)*$J$9))/($B$11+$C$11+$F$11)</f>
        <v>0</v>
      </c>
      <c r="CU370">
        <f>($B$11*$K$9+$C$11*$K$9+$F$11*((EP370+EH370)/MAX(EP370+EH370+EQ370, 0.1)*$P$9+EQ370/MAX(EP370+EH370+EQ370, 0.1)*$Q$9))/($B$11+$C$11+$F$11)</f>
        <v>0</v>
      </c>
      <c r="CV370">
        <v>6</v>
      </c>
      <c r="CW370">
        <v>0.5</v>
      </c>
      <c r="CX370" t="s">
        <v>418</v>
      </c>
      <c r="CY370">
        <v>2</v>
      </c>
      <c r="CZ370" t="b">
        <v>1</v>
      </c>
      <c r="DA370">
        <v>1659120653.1</v>
      </c>
      <c r="DB370">
        <v>1001.537740740741</v>
      </c>
      <c r="DC370">
        <v>1061.897037037037</v>
      </c>
      <c r="DD370">
        <v>21.51507777777778</v>
      </c>
      <c r="DE370">
        <v>13.87096296296296</v>
      </c>
      <c r="DF370">
        <v>1005.231259259259</v>
      </c>
      <c r="DG370">
        <v>21.61172222222222</v>
      </c>
      <c r="DH370">
        <v>500.0686296296296</v>
      </c>
      <c r="DI370">
        <v>90.66148148148149</v>
      </c>
      <c r="DJ370">
        <v>0.1000194333333333</v>
      </c>
      <c r="DK370">
        <v>26.94897777777778</v>
      </c>
      <c r="DL370">
        <v>26.4053074074074</v>
      </c>
      <c r="DM370">
        <v>999.9000000000001</v>
      </c>
      <c r="DN370">
        <v>0</v>
      </c>
      <c r="DO370">
        <v>0</v>
      </c>
      <c r="DP370">
        <v>9999.49148148148</v>
      </c>
      <c r="DQ370">
        <v>0</v>
      </c>
      <c r="DR370">
        <v>8.318720000000003</v>
      </c>
      <c r="DS370">
        <v>-60.35972592592592</v>
      </c>
      <c r="DT370">
        <v>1023.560259259259</v>
      </c>
      <c r="DU370">
        <v>1076.834814814815</v>
      </c>
      <c r="DV370">
        <v>7.644116666666667</v>
      </c>
      <c r="DW370">
        <v>1061.897037037037</v>
      </c>
      <c r="DX370">
        <v>13.87096296296296</v>
      </c>
      <c r="DY370">
        <v>1.950588518518519</v>
      </c>
      <c r="DZ370">
        <v>1.257563333333333</v>
      </c>
      <c r="EA370">
        <v>17.04884444444445</v>
      </c>
      <c r="EB370">
        <v>10.30101111111111</v>
      </c>
      <c r="EC370">
        <v>2000.01074074074</v>
      </c>
      <c r="ED370">
        <v>0.9799933333333334</v>
      </c>
      <c r="EE370">
        <v>0.02000646666666667</v>
      </c>
      <c r="EF370">
        <v>0</v>
      </c>
      <c r="EG370">
        <v>794.218</v>
      </c>
      <c r="EH370">
        <v>5.00097</v>
      </c>
      <c r="EI370">
        <v>15793.86296296296</v>
      </c>
      <c r="EJ370">
        <v>16707.62592592592</v>
      </c>
      <c r="EK370">
        <v>37.44166666666667</v>
      </c>
      <c r="EL370">
        <v>37.937</v>
      </c>
      <c r="EM370">
        <v>37.375</v>
      </c>
      <c r="EN370">
        <v>37.75</v>
      </c>
      <c r="EO370">
        <v>38.16403703703704</v>
      </c>
      <c r="EP370">
        <v>1955.099629629629</v>
      </c>
      <c r="EQ370">
        <v>39.9111111111111</v>
      </c>
      <c r="ER370">
        <v>0</v>
      </c>
      <c r="ES370">
        <v>1659120660.8</v>
      </c>
      <c r="ET370">
        <v>0</v>
      </c>
      <c r="EU370">
        <v>794.1770769230768</v>
      </c>
      <c r="EV370">
        <v>-6.087247853937513</v>
      </c>
      <c r="EW370">
        <v>-114.2666667594119</v>
      </c>
      <c r="EX370">
        <v>15793.61153846154</v>
      </c>
      <c r="EY370">
        <v>15</v>
      </c>
      <c r="EZ370">
        <v>0</v>
      </c>
      <c r="FA370" t="s">
        <v>419</v>
      </c>
      <c r="FB370">
        <v>1658962562</v>
      </c>
      <c r="FC370">
        <v>1658962559</v>
      </c>
      <c r="FD370">
        <v>0</v>
      </c>
      <c r="FE370">
        <v>0.025</v>
      </c>
      <c r="FF370">
        <v>-0.013</v>
      </c>
      <c r="FG370">
        <v>-1.97</v>
      </c>
      <c r="FH370">
        <v>-0.111</v>
      </c>
      <c r="FI370">
        <v>420</v>
      </c>
      <c r="FJ370">
        <v>18</v>
      </c>
      <c r="FK370">
        <v>0.6899999999999999</v>
      </c>
      <c r="FL370">
        <v>0.5</v>
      </c>
      <c r="FM370">
        <v>-60.38511249999999</v>
      </c>
      <c r="FN370">
        <v>0.5556236397749408</v>
      </c>
      <c r="FO370">
        <v>0.06711787834660791</v>
      </c>
      <c r="FP370">
        <v>0</v>
      </c>
      <c r="FQ370">
        <v>794.6029117647058</v>
      </c>
      <c r="FR370">
        <v>-5.730802133854898</v>
      </c>
      <c r="FS370">
        <v>0.6063028445202605</v>
      </c>
      <c r="FT370">
        <v>0</v>
      </c>
      <c r="FU370">
        <v>7.64872</v>
      </c>
      <c r="FV370">
        <v>-0.06981050656659739</v>
      </c>
      <c r="FW370">
        <v>0.007206327081114161</v>
      </c>
      <c r="FX370">
        <v>1</v>
      </c>
      <c r="FY370">
        <v>1</v>
      </c>
      <c r="FZ370">
        <v>3</v>
      </c>
      <c r="GA370" t="s">
        <v>426</v>
      </c>
      <c r="GB370">
        <v>2.98341</v>
      </c>
      <c r="GC370">
        <v>2.71565</v>
      </c>
      <c r="GD370">
        <v>0.17639</v>
      </c>
      <c r="GE370">
        <v>0.180613</v>
      </c>
      <c r="GF370">
        <v>0.0997977</v>
      </c>
      <c r="GG370">
        <v>0.071557</v>
      </c>
      <c r="GH370">
        <v>26067.7</v>
      </c>
      <c r="GI370">
        <v>26061.3</v>
      </c>
      <c r="GJ370">
        <v>29414.9</v>
      </c>
      <c r="GK370">
        <v>29413.7</v>
      </c>
      <c r="GL370">
        <v>35071.8</v>
      </c>
      <c r="GM370">
        <v>36315.4</v>
      </c>
      <c r="GN370">
        <v>41424.4</v>
      </c>
      <c r="GO370">
        <v>41914.4</v>
      </c>
      <c r="GP370">
        <v>1.93715</v>
      </c>
      <c r="GQ370">
        <v>1.88568</v>
      </c>
      <c r="GR370">
        <v>0.0787079</v>
      </c>
      <c r="GS370">
        <v>0</v>
      </c>
      <c r="GT370">
        <v>25.1206</v>
      </c>
      <c r="GU370">
        <v>999.9</v>
      </c>
      <c r="GV370">
        <v>36.3</v>
      </c>
      <c r="GW370">
        <v>33</v>
      </c>
      <c r="GX370">
        <v>20.228</v>
      </c>
      <c r="GY370">
        <v>63.6814</v>
      </c>
      <c r="GZ370">
        <v>33.9423</v>
      </c>
      <c r="HA370">
        <v>1</v>
      </c>
      <c r="HB370">
        <v>-0.0694665</v>
      </c>
      <c r="HC370">
        <v>0.240684</v>
      </c>
      <c r="HD370">
        <v>20.3309</v>
      </c>
      <c r="HE370">
        <v>5.21624</v>
      </c>
      <c r="HF370">
        <v>12.0099</v>
      </c>
      <c r="HG370">
        <v>4.98935</v>
      </c>
      <c r="HH370">
        <v>3.28858</v>
      </c>
      <c r="HI370">
        <v>9999</v>
      </c>
      <c r="HJ370">
        <v>9999</v>
      </c>
      <c r="HK370">
        <v>9999</v>
      </c>
      <c r="HL370">
        <v>174.6</v>
      </c>
      <c r="HM370">
        <v>1.86784</v>
      </c>
      <c r="HN370">
        <v>1.86691</v>
      </c>
      <c r="HO370">
        <v>1.8663</v>
      </c>
      <c r="HP370">
        <v>1.86624</v>
      </c>
      <c r="HQ370">
        <v>1.86811</v>
      </c>
      <c r="HR370">
        <v>1.87056</v>
      </c>
      <c r="HS370">
        <v>1.8692</v>
      </c>
      <c r="HT370">
        <v>1.8706</v>
      </c>
      <c r="HU370">
        <v>0</v>
      </c>
      <c r="HV370">
        <v>0</v>
      </c>
      <c r="HW370">
        <v>0</v>
      </c>
      <c r="HX370">
        <v>0</v>
      </c>
      <c r="HY370" t="s">
        <v>421</v>
      </c>
      <c r="HZ370" t="s">
        <v>422</v>
      </c>
      <c r="IA370" t="s">
        <v>423</v>
      </c>
      <c r="IB370" t="s">
        <v>423</v>
      </c>
      <c r="IC370" t="s">
        <v>423</v>
      </c>
      <c r="ID370" t="s">
        <v>423</v>
      </c>
      <c r="IE370">
        <v>0</v>
      </c>
      <c r="IF370">
        <v>100</v>
      </c>
      <c r="IG370">
        <v>100</v>
      </c>
      <c r="IH370">
        <v>-3.74</v>
      </c>
      <c r="II370">
        <v>-0.0968</v>
      </c>
      <c r="IJ370">
        <v>-1.577111384215205</v>
      </c>
      <c r="IK370">
        <v>-0.002609718516926934</v>
      </c>
      <c r="IL370">
        <v>7.477057286243006E-07</v>
      </c>
      <c r="IM370">
        <v>-2.446628426827821E-10</v>
      </c>
      <c r="IN370">
        <v>-0.2036813970316619</v>
      </c>
      <c r="IO370">
        <v>-0.007460779758470672</v>
      </c>
      <c r="IP370">
        <v>0.0009378809001863145</v>
      </c>
      <c r="IQ370">
        <v>-1.681860573090938E-05</v>
      </c>
      <c r="IR370">
        <v>18</v>
      </c>
      <c r="IS370">
        <v>2242</v>
      </c>
      <c r="IT370">
        <v>1</v>
      </c>
      <c r="IU370">
        <v>24</v>
      </c>
      <c r="IV370">
        <v>2635</v>
      </c>
      <c r="IW370">
        <v>2635</v>
      </c>
      <c r="IX370">
        <v>2.2522</v>
      </c>
      <c r="IY370">
        <v>2.21802</v>
      </c>
      <c r="IZ370">
        <v>1.39648</v>
      </c>
      <c r="JA370">
        <v>2.33398</v>
      </c>
      <c r="JB370">
        <v>1.49536</v>
      </c>
      <c r="JC370">
        <v>2.39258</v>
      </c>
      <c r="JD370">
        <v>38.9198</v>
      </c>
      <c r="JE370">
        <v>23.9737</v>
      </c>
      <c r="JF370">
        <v>18</v>
      </c>
      <c r="JG370">
        <v>505.828</v>
      </c>
      <c r="JH370">
        <v>429.841</v>
      </c>
      <c r="JI370">
        <v>25.0001</v>
      </c>
      <c r="JJ370">
        <v>26.4859</v>
      </c>
      <c r="JK370">
        <v>29.9999</v>
      </c>
      <c r="JL370">
        <v>26.4956</v>
      </c>
      <c r="JM370">
        <v>26.4427</v>
      </c>
      <c r="JN370">
        <v>45.0815</v>
      </c>
      <c r="JO370">
        <v>28.0433</v>
      </c>
      <c r="JP370">
        <v>12.7764</v>
      </c>
      <c r="JQ370">
        <v>25</v>
      </c>
      <c r="JR370">
        <v>1108.96</v>
      </c>
      <c r="JS370">
        <v>13.9416</v>
      </c>
      <c r="JT370">
        <v>100.577</v>
      </c>
      <c r="JU370">
        <v>100.665</v>
      </c>
    </row>
    <row r="371" spans="1:281">
      <c r="A371">
        <v>355</v>
      </c>
      <c r="B371">
        <v>1659120665.6</v>
      </c>
      <c r="C371">
        <v>8307.5</v>
      </c>
      <c r="D371" t="s">
        <v>1136</v>
      </c>
      <c r="E371" t="s">
        <v>1137</v>
      </c>
      <c r="F371">
        <v>5</v>
      </c>
      <c r="G371" t="s">
        <v>1005</v>
      </c>
      <c r="H371" t="s">
        <v>416</v>
      </c>
      <c r="I371">
        <v>1659120657.814285</v>
      </c>
      <c r="J371">
        <f>(K371)/1000</f>
        <v>0</v>
      </c>
      <c r="K371">
        <f>IF(CZ371, AN371, AH371)</f>
        <v>0</v>
      </c>
      <c r="L371">
        <f>IF(CZ371, AI371, AG371)</f>
        <v>0</v>
      </c>
      <c r="M371">
        <f>DB371 - IF(AU371&gt;1, L371*CV371*100.0/(AW371*DP371), 0)</f>
        <v>0</v>
      </c>
      <c r="N371">
        <f>((T371-J371/2)*M371-L371)/(T371+J371/2)</f>
        <v>0</v>
      </c>
      <c r="O371">
        <f>N371*(DI371+DJ371)/1000.0</f>
        <v>0</v>
      </c>
      <c r="P371">
        <f>(DB371 - IF(AU371&gt;1, L371*CV371*100.0/(AW371*DP371), 0))*(DI371+DJ371)/1000.0</f>
        <v>0</v>
      </c>
      <c r="Q371">
        <f>2.0/((1/S371-1/R371)+SIGN(S371)*SQRT((1/S371-1/R371)*(1/S371-1/R371) + 4*CW371/((CW371+1)*(CW371+1))*(2*1/S371*1/R371-1/R371*1/R371)))</f>
        <v>0</v>
      </c>
      <c r="R371">
        <f>IF(LEFT(CX371,1)&lt;&gt;"0",IF(LEFT(CX371,1)="1",3.0,CY371),$D$5+$E$5*(DP371*DI371/($K$5*1000))+$F$5*(DP371*DI371/($K$5*1000))*MAX(MIN(CV371,$J$5),$I$5)*MAX(MIN(CV371,$J$5),$I$5)+$G$5*MAX(MIN(CV371,$J$5),$I$5)*(DP371*DI371/($K$5*1000))+$H$5*(DP371*DI371/($K$5*1000))*(DP371*DI371/($K$5*1000)))</f>
        <v>0</v>
      </c>
      <c r="S371">
        <f>J371*(1000-(1000*0.61365*exp(17.502*W371/(240.97+W371))/(DI371+DJ371)+DD371)/2)/(1000*0.61365*exp(17.502*W371/(240.97+W371))/(DI371+DJ371)-DD371)</f>
        <v>0</v>
      </c>
      <c r="T371">
        <f>1/((CW371+1)/(Q371/1.6)+1/(R371/1.37)) + CW371/((CW371+1)/(Q371/1.6) + CW371/(R371/1.37))</f>
        <v>0</v>
      </c>
      <c r="U371">
        <f>(CR371*CU371)</f>
        <v>0</v>
      </c>
      <c r="V371">
        <f>(DK371+(U371+2*0.95*5.67E-8*(((DK371+$B$7)+273)^4-(DK371+273)^4)-44100*J371)/(1.84*29.3*R371+8*0.95*5.67E-8*(DK371+273)^3))</f>
        <v>0</v>
      </c>
      <c r="W371">
        <f>($C$7*DL371+$D$7*DM371+$E$7*V371)</f>
        <v>0</v>
      </c>
      <c r="X371">
        <f>0.61365*exp(17.502*W371/(240.97+W371))</f>
        <v>0</v>
      </c>
      <c r="Y371">
        <f>(Z371/AA371*100)</f>
        <v>0</v>
      </c>
      <c r="Z371">
        <f>DD371*(DI371+DJ371)/1000</f>
        <v>0</v>
      </c>
      <c r="AA371">
        <f>0.61365*exp(17.502*DK371/(240.97+DK371))</f>
        <v>0</v>
      </c>
      <c r="AB371">
        <f>(X371-DD371*(DI371+DJ371)/1000)</f>
        <v>0</v>
      </c>
      <c r="AC371">
        <f>(-J371*44100)</f>
        <v>0</v>
      </c>
      <c r="AD371">
        <f>2*29.3*R371*0.92*(DK371-W371)</f>
        <v>0</v>
      </c>
      <c r="AE371">
        <f>2*0.95*5.67E-8*(((DK371+$B$7)+273)^4-(W371+273)^4)</f>
        <v>0</v>
      </c>
      <c r="AF371">
        <f>U371+AE371+AC371+AD371</f>
        <v>0</v>
      </c>
      <c r="AG371">
        <f>DH371*AU371*(DC371-DB371*(1000-AU371*DE371)/(1000-AU371*DD371))/(100*CV371)</f>
        <v>0</v>
      </c>
      <c r="AH371">
        <f>1000*DH371*AU371*(DD371-DE371)/(100*CV371*(1000-AU371*DD371))</f>
        <v>0</v>
      </c>
      <c r="AI371">
        <f>(AJ371 - AK371 - DI371*1E3/(8.314*(DK371+273.15)) * AM371/DH371 * AL371) * DH371/(100*CV371) * (1000 - DE371)/1000</f>
        <v>0</v>
      </c>
      <c r="AJ371">
        <v>1110.273825486175</v>
      </c>
      <c r="AK371">
        <v>1064.771939393939</v>
      </c>
      <c r="AL371">
        <v>3.419324145787135</v>
      </c>
      <c r="AM371">
        <v>65.161743348926</v>
      </c>
      <c r="AN371">
        <f>(AP371 - AO371 + DI371*1E3/(8.314*(DK371+273.15)) * AR371/DH371 * AQ371) * DH371/(100*CV371) * 1000/(1000 - AP371)</f>
        <v>0</v>
      </c>
      <c r="AO371">
        <v>13.86729114821105</v>
      </c>
      <c r="AP371">
        <v>21.49101454545455</v>
      </c>
      <c r="AQ371">
        <v>8.161399044849151E-06</v>
      </c>
      <c r="AR371">
        <v>87.77243361575582</v>
      </c>
      <c r="AS371">
        <v>4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MAX(0,($B$13+$C$13*DP371)/(1+$D$13*DP371)*DI371/(DK371+273)*$E$13)</f>
        <v>0</v>
      </c>
      <c r="AX371" t="s">
        <v>417</v>
      </c>
      <c r="AY371" t="s">
        <v>417</v>
      </c>
      <c r="AZ371">
        <v>0</v>
      </c>
      <c r="BA371">
        <v>0</v>
      </c>
      <c r="BB371">
        <f>1-AZ371/BA371</f>
        <v>0</v>
      </c>
      <c r="BC371">
        <v>0</v>
      </c>
      <c r="BD371" t="s">
        <v>417</v>
      </c>
      <c r="BE371" t="s">
        <v>417</v>
      </c>
      <c r="BF371">
        <v>0</v>
      </c>
      <c r="BG371">
        <v>0</v>
      </c>
      <c r="BH371">
        <f>1-BF371/BG371</f>
        <v>0</v>
      </c>
      <c r="BI371">
        <v>0.5</v>
      </c>
      <c r="BJ371">
        <f>CS371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417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f>$B$11*DQ371+$C$11*DR371+$F$11*EC371*(1-EF371)</f>
        <v>0</v>
      </c>
      <c r="CS371">
        <f>CR371*CT371</f>
        <v>0</v>
      </c>
      <c r="CT371">
        <f>($B$11*$D$9+$C$11*$D$9+$F$11*((EP371+EH371)/MAX(EP371+EH371+EQ371, 0.1)*$I$9+EQ371/MAX(EP371+EH371+EQ371, 0.1)*$J$9))/($B$11+$C$11+$F$11)</f>
        <v>0</v>
      </c>
      <c r="CU371">
        <f>($B$11*$K$9+$C$11*$K$9+$F$11*((EP371+EH371)/MAX(EP371+EH371+EQ371, 0.1)*$P$9+EQ371/MAX(EP371+EH371+EQ371, 0.1)*$Q$9))/($B$11+$C$11+$F$11)</f>
        <v>0</v>
      </c>
      <c r="CV371">
        <v>6</v>
      </c>
      <c r="CW371">
        <v>0.5</v>
      </c>
      <c r="CX371" t="s">
        <v>418</v>
      </c>
      <c r="CY371">
        <v>2</v>
      </c>
      <c r="CZ371" t="b">
        <v>1</v>
      </c>
      <c r="DA371">
        <v>1659120657.814285</v>
      </c>
      <c r="DB371">
        <v>1017.419178571428</v>
      </c>
      <c r="DC371">
        <v>1077.743928571429</v>
      </c>
      <c r="DD371">
        <v>21.50415357142858</v>
      </c>
      <c r="DE371">
        <v>13.86693571428571</v>
      </c>
      <c r="DF371">
        <v>1021.141678571429</v>
      </c>
      <c r="DG371">
        <v>21.60090357142857</v>
      </c>
      <c r="DH371">
        <v>500.0788928571428</v>
      </c>
      <c r="DI371">
        <v>90.66166785714286</v>
      </c>
      <c r="DJ371">
        <v>0.1000025785714286</v>
      </c>
      <c r="DK371">
        <v>26.95036428571428</v>
      </c>
      <c r="DL371">
        <v>26.40742857142858</v>
      </c>
      <c r="DM371">
        <v>999.9000000000002</v>
      </c>
      <c r="DN371">
        <v>0</v>
      </c>
      <c r="DO371">
        <v>0</v>
      </c>
      <c r="DP371">
        <v>9998.459642857142</v>
      </c>
      <c r="DQ371">
        <v>0</v>
      </c>
      <c r="DR371">
        <v>8.318720000000003</v>
      </c>
      <c r="DS371">
        <v>-60.32477142857142</v>
      </c>
      <c r="DT371">
        <v>1039.779285714286</v>
      </c>
      <c r="DU371">
        <v>1092.898928571429</v>
      </c>
      <c r="DV371">
        <v>7.637217499999999</v>
      </c>
      <c r="DW371">
        <v>1077.743928571429</v>
      </c>
      <c r="DX371">
        <v>13.86693571428571</v>
      </c>
      <c r="DY371">
        <v>1.949602142857143</v>
      </c>
      <c r="DZ371">
        <v>1.257200357142857</v>
      </c>
      <c r="EA371">
        <v>17.04086071428572</v>
      </c>
      <c r="EB371">
        <v>10.2967</v>
      </c>
      <c r="EC371">
        <v>1999.994642857143</v>
      </c>
      <c r="ED371">
        <v>0.9799933214285714</v>
      </c>
      <c r="EE371">
        <v>0.02000647857142857</v>
      </c>
      <c r="EF371">
        <v>0</v>
      </c>
      <c r="EG371">
        <v>793.7102857142856</v>
      </c>
      <c r="EH371">
        <v>5.00097</v>
      </c>
      <c r="EI371">
        <v>15784.78928571429</v>
      </c>
      <c r="EJ371">
        <v>16707.5</v>
      </c>
      <c r="EK371">
        <v>37.437</v>
      </c>
      <c r="EL371">
        <v>37.937</v>
      </c>
      <c r="EM371">
        <v>37.375</v>
      </c>
      <c r="EN371">
        <v>37.75</v>
      </c>
      <c r="EO371">
        <v>38.16042857142857</v>
      </c>
      <c r="EP371">
        <v>1955.083928571428</v>
      </c>
      <c r="EQ371">
        <v>39.91071428571428</v>
      </c>
      <c r="ER371">
        <v>0</v>
      </c>
      <c r="ES371">
        <v>1659120665.6</v>
      </c>
      <c r="ET371">
        <v>0</v>
      </c>
      <c r="EU371">
        <v>793.6954999999999</v>
      </c>
      <c r="EV371">
        <v>-5.905333329743006</v>
      </c>
      <c r="EW371">
        <v>-114.7897436285236</v>
      </c>
      <c r="EX371">
        <v>15784.48461538461</v>
      </c>
      <c r="EY371">
        <v>15</v>
      </c>
      <c r="EZ371">
        <v>0</v>
      </c>
      <c r="FA371" t="s">
        <v>419</v>
      </c>
      <c r="FB371">
        <v>1658962562</v>
      </c>
      <c r="FC371">
        <v>1658962559</v>
      </c>
      <c r="FD371">
        <v>0</v>
      </c>
      <c r="FE371">
        <v>0.025</v>
      </c>
      <c r="FF371">
        <v>-0.013</v>
      </c>
      <c r="FG371">
        <v>-1.97</v>
      </c>
      <c r="FH371">
        <v>-0.111</v>
      </c>
      <c r="FI371">
        <v>420</v>
      </c>
      <c r="FJ371">
        <v>18</v>
      </c>
      <c r="FK371">
        <v>0.6899999999999999</v>
      </c>
      <c r="FL371">
        <v>0.5</v>
      </c>
      <c r="FM371">
        <v>-60.35205</v>
      </c>
      <c r="FN371">
        <v>0.4679842401502677</v>
      </c>
      <c r="FO371">
        <v>0.06659514621952593</v>
      </c>
      <c r="FP371">
        <v>1</v>
      </c>
      <c r="FQ371">
        <v>794.0057058823529</v>
      </c>
      <c r="FR371">
        <v>-6.20980900866731</v>
      </c>
      <c r="FS371">
        <v>0.6442636256821925</v>
      </c>
      <c r="FT371">
        <v>0</v>
      </c>
      <c r="FU371">
        <v>7.64059475</v>
      </c>
      <c r="FV371">
        <v>-0.09393444652909433</v>
      </c>
      <c r="FW371">
        <v>0.009683262102075887</v>
      </c>
      <c r="FX371">
        <v>1</v>
      </c>
      <c r="FY371">
        <v>2</v>
      </c>
      <c r="FZ371">
        <v>3</v>
      </c>
      <c r="GA371" t="s">
        <v>431</v>
      </c>
      <c r="GB371">
        <v>2.98339</v>
      </c>
      <c r="GC371">
        <v>2.71568</v>
      </c>
      <c r="GD371">
        <v>0.178217</v>
      </c>
      <c r="GE371">
        <v>0.18238</v>
      </c>
      <c r="GF371">
        <v>0.0997762</v>
      </c>
      <c r="GG371">
        <v>0.0715121</v>
      </c>
      <c r="GH371">
        <v>26009.8</v>
      </c>
      <c r="GI371">
        <v>26005.3</v>
      </c>
      <c r="GJ371">
        <v>29414.9</v>
      </c>
      <c r="GK371">
        <v>29413.8</v>
      </c>
      <c r="GL371">
        <v>35072.8</v>
      </c>
      <c r="GM371">
        <v>36317.6</v>
      </c>
      <c r="GN371">
        <v>41424.5</v>
      </c>
      <c r="GO371">
        <v>41914.7</v>
      </c>
      <c r="GP371">
        <v>1.93705</v>
      </c>
      <c r="GQ371">
        <v>1.88577</v>
      </c>
      <c r="GR371">
        <v>0.0785999</v>
      </c>
      <c r="GS371">
        <v>0</v>
      </c>
      <c r="GT371">
        <v>25.1225</v>
      </c>
      <c r="GU371">
        <v>999.9</v>
      </c>
      <c r="GV371">
        <v>36.3</v>
      </c>
      <c r="GW371">
        <v>33</v>
      </c>
      <c r="GX371">
        <v>20.2282</v>
      </c>
      <c r="GY371">
        <v>63.6914</v>
      </c>
      <c r="GZ371">
        <v>33.9143</v>
      </c>
      <c r="HA371">
        <v>1</v>
      </c>
      <c r="HB371">
        <v>-0.0695046</v>
      </c>
      <c r="HC371">
        <v>0.241528</v>
      </c>
      <c r="HD371">
        <v>20.3308</v>
      </c>
      <c r="HE371">
        <v>5.21624</v>
      </c>
      <c r="HF371">
        <v>12.0099</v>
      </c>
      <c r="HG371">
        <v>4.98935</v>
      </c>
      <c r="HH371">
        <v>3.2885</v>
      </c>
      <c r="HI371">
        <v>9999</v>
      </c>
      <c r="HJ371">
        <v>9999</v>
      </c>
      <c r="HK371">
        <v>9999</v>
      </c>
      <c r="HL371">
        <v>174.6</v>
      </c>
      <c r="HM371">
        <v>1.86783</v>
      </c>
      <c r="HN371">
        <v>1.86691</v>
      </c>
      <c r="HO371">
        <v>1.8663</v>
      </c>
      <c r="HP371">
        <v>1.86625</v>
      </c>
      <c r="HQ371">
        <v>1.86812</v>
      </c>
      <c r="HR371">
        <v>1.87055</v>
      </c>
      <c r="HS371">
        <v>1.8692</v>
      </c>
      <c r="HT371">
        <v>1.87059</v>
      </c>
      <c r="HU371">
        <v>0</v>
      </c>
      <c r="HV371">
        <v>0</v>
      </c>
      <c r="HW371">
        <v>0</v>
      </c>
      <c r="HX371">
        <v>0</v>
      </c>
      <c r="HY371" t="s">
        <v>421</v>
      </c>
      <c r="HZ371" t="s">
        <v>422</v>
      </c>
      <c r="IA371" t="s">
        <v>423</v>
      </c>
      <c r="IB371" t="s">
        <v>423</v>
      </c>
      <c r="IC371" t="s">
        <v>423</v>
      </c>
      <c r="ID371" t="s">
        <v>423</v>
      </c>
      <c r="IE371">
        <v>0</v>
      </c>
      <c r="IF371">
        <v>100</v>
      </c>
      <c r="IG371">
        <v>100</v>
      </c>
      <c r="IH371">
        <v>-3.77</v>
      </c>
      <c r="II371">
        <v>-0.0968</v>
      </c>
      <c r="IJ371">
        <v>-1.577111384215205</v>
      </c>
      <c r="IK371">
        <v>-0.002609718516926934</v>
      </c>
      <c r="IL371">
        <v>7.477057286243006E-07</v>
      </c>
      <c r="IM371">
        <v>-2.446628426827821E-10</v>
      </c>
      <c r="IN371">
        <v>-0.2036813970316619</v>
      </c>
      <c r="IO371">
        <v>-0.007460779758470672</v>
      </c>
      <c r="IP371">
        <v>0.0009378809001863145</v>
      </c>
      <c r="IQ371">
        <v>-1.681860573090938E-05</v>
      </c>
      <c r="IR371">
        <v>18</v>
      </c>
      <c r="IS371">
        <v>2242</v>
      </c>
      <c r="IT371">
        <v>1</v>
      </c>
      <c r="IU371">
        <v>24</v>
      </c>
      <c r="IV371">
        <v>2635.1</v>
      </c>
      <c r="IW371">
        <v>2635.1</v>
      </c>
      <c r="IX371">
        <v>2.27783</v>
      </c>
      <c r="IY371">
        <v>2.20459</v>
      </c>
      <c r="IZ371">
        <v>1.39648</v>
      </c>
      <c r="JA371">
        <v>2.33521</v>
      </c>
      <c r="JB371">
        <v>1.49536</v>
      </c>
      <c r="JC371">
        <v>2.41211</v>
      </c>
      <c r="JD371">
        <v>38.9198</v>
      </c>
      <c r="JE371">
        <v>23.9824</v>
      </c>
      <c r="JF371">
        <v>18</v>
      </c>
      <c r="JG371">
        <v>505.739</v>
      </c>
      <c r="JH371">
        <v>429.884</v>
      </c>
      <c r="JI371">
        <v>25</v>
      </c>
      <c r="JJ371">
        <v>26.4837</v>
      </c>
      <c r="JK371">
        <v>29.9999</v>
      </c>
      <c r="JL371">
        <v>26.4928</v>
      </c>
      <c r="JM371">
        <v>26.4404</v>
      </c>
      <c r="JN371">
        <v>45.6002</v>
      </c>
      <c r="JO371">
        <v>27.7643</v>
      </c>
      <c r="JP371">
        <v>12.7764</v>
      </c>
      <c r="JQ371">
        <v>25</v>
      </c>
      <c r="JR371">
        <v>1122.34</v>
      </c>
      <c r="JS371">
        <v>13.9616</v>
      </c>
      <c r="JT371">
        <v>100.577</v>
      </c>
      <c r="JU371">
        <v>100.666</v>
      </c>
    </row>
    <row r="372" spans="1:281">
      <c r="A372">
        <v>356</v>
      </c>
      <c r="B372">
        <v>1659120670.6</v>
      </c>
      <c r="C372">
        <v>8312.5</v>
      </c>
      <c r="D372" t="s">
        <v>1138</v>
      </c>
      <c r="E372" t="s">
        <v>1139</v>
      </c>
      <c r="F372">
        <v>5</v>
      </c>
      <c r="G372" t="s">
        <v>1005</v>
      </c>
      <c r="H372" t="s">
        <v>416</v>
      </c>
      <c r="I372">
        <v>1659120663.1</v>
      </c>
      <c r="J372">
        <f>(K372)/1000</f>
        <v>0</v>
      </c>
      <c r="K372">
        <f>IF(CZ372, AN372, AH372)</f>
        <v>0</v>
      </c>
      <c r="L372">
        <f>IF(CZ372, AI372, AG372)</f>
        <v>0</v>
      </c>
      <c r="M372">
        <f>DB372 - IF(AU372&gt;1, L372*CV372*100.0/(AW372*DP372), 0)</f>
        <v>0</v>
      </c>
      <c r="N372">
        <f>((T372-J372/2)*M372-L372)/(T372+J372/2)</f>
        <v>0</v>
      </c>
      <c r="O372">
        <f>N372*(DI372+DJ372)/1000.0</f>
        <v>0</v>
      </c>
      <c r="P372">
        <f>(DB372 - IF(AU372&gt;1, L372*CV372*100.0/(AW372*DP372), 0))*(DI372+DJ372)/1000.0</f>
        <v>0</v>
      </c>
      <c r="Q372">
        <f>2.0/((1/S372-1/R372)+SIGN(S372)*SQRT((1/S372-1/R372)*(1/S372-1/R372) + 4*CW372/((CW372+1)*(CW372+1))*(2*1/S372*1/R372-1/R372*1/R372)))</f>
        <v>0</v>
      </c>
      <c r="R372">
        <f>IF(LEFT(CX372,1)&lt;&gt;"0",IF(LEFT(CX372,1)="1",3.0,CY372),$D$5+$E$5*(DP372*DI372/($K$5*1000))+$F$5*(DP372*DI372/($K$5*1000))*MAX(MIN(CV372,$J$5),$I$5)*MAX(MIN(CV372,$J$5),$I$5)+$G$5*MAX(MIN(CV372,$J$5),$I$5)*(DP372*DI372/($K$5*1000))+$H$5*(DP372*DI372/($K$5*1000))*(DP372*DI372/($K$5*1000)))</f>
        <v>0</v>
      </c>
      <c r="S372">
        <f>J372*(1000-(1000*0.61365*exp(17.502*W372/(240.97+W372))/(DI372+DJ372)+DD372)/2)/(1000*0.61365*exp(17.502*W372/(240.97+W372))/(DI372+DJ372)-DD372)</f>
        <v>0</v>
      </c>
      <c r="T372">
        <f>1/((CW372+1)/(Q372/1.6)+1/(R372/1.37)) + CW372/((CW372+1)/(Q372/1.6) + CW372/(R372/1.37))</f>
        <v>0</v>
      </c>
      <c r="U372">
        <f>(CR372*CU372)</f>
        <v>0</v>
      </c>
      <c r="V372">
        <f>(DK372+(U372+2*0.95*5.67E-8*(((DK372+$B$7)+273)^4-(DK372+273)^4)-44100*J372)/(1.84*29.3*R372+8*0.95*5.67E-8*(DK372+273)^3))</f>
        <v>0</v>
      </c>
      <c r="W372">
        <f>($C$7*DL372+$D$7*DM372+$E$7*V372)</f>
        <v>0</v>
      </c>
      <c r="X372">
        <f>0.61365*exp(17.502*W372/(240.97+W372))</f>
        <v>0</v>
      </c>
      <c r="Y372">
        <f>(Z372/AA372*100)</f>
        <v>0</v>
      </c>
      <c r="Z372">
        <f>DD372*(DI372+DJ372)/1000</f>
        <v>0</v>
      </c>
      <c r="AA372">
        <f>0.61365*exp(17.502*DK372/(240.97+DK372))</f>
        <v>0</v>
      </c>
      <c r="AB372">
        <f>(X372-DD372*(DI372+DJ372)/1000)</f>
        <v>0</v>
      </c>
      <c r="AC372">
        <f>(-J372*44100)</f>
        <v>0</v>
      </c>
      <c r="AD372">
        <f>2*29.3*R372*0.92*(DK372-W372)</f>
        <v>0</v>
      </c>
      <c r="AE372">
        <f>2*0.95*5.67E-8*(((DK372+$B$7)+273)^4-(W372+273)^4)</f>
        <v>0</v>
      </c>
      <c r="AF372">
        <f>U372+AE372+AC372+AD372</f>
        <v>0</v>
      </c>
      <c r="AG372">
        <f>DH372*AU372*(DC372-DB372*(1000-AU372*DE372)/(1000-AU372*DD372))/(100*CV372)</f>
        <v>0</v>
      </c>
      <c r="AH372">
        <f>1000*DH372*AU372*(DD372-DE372)/(100*CV372*(1000-AU372*DD372))</f>
        <v>0</v>
      </c>
      <c r="AI372">
        <f>(AJ372 - AK372 - DI372*1E3/(8.314*(DK372+273.15)) * AM372/DH372 * AL372) * DH372/(100*CV372) * (1000 - DE372)/1000</f>
        <v>0</v>
      </c>
      <c r="AJ372">
        <v>1127.32334073596</v>
      </c>
      <c r="AK372">
        <v>1081.831939393939</v>
      </c>
      <c r="AL372">
        <v>3.40393552132205</v>
      </c>
      <c r="AM372">
        <v>65.161743348926</v>
      </c>
      <c r="AN372">
        <f>(AP372 - AO372 + DI372*1E3/(8.314*(DK372+273.15)) * AR372/DH372 * AQ372) * DH372/(100*CV372) * 1000/(1000 - AP372)</f>
        <v>0</v>
      </c>
      <c r="AO372">
        <v>13.86500736650931</v>
      </c>
      <c r="AP372">
        <v>21.47869030303031</v>
      </c>
      <c r="AQ372">
        <v>-7.480319629332843E-05</v>
      </c>
      <c r="AR372">
        <v>87.77243361575582</v>
      </c>
      <c r="AS372">
        <v>4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MAX(0,($B$13+$C$13*DP372)/(1+$D$13*DP372)*DI372/(DK372+273)*$E$13)</f>
        <v>0</v>
      </c>
      <c r="AX372" t="s">
        <v>417</v>
      </c>
      <c r="AY372" t="s">
        <v>417</v>
      </c>
      <c r="AZ372">
        <v>0</v>
      </c>
      <c r="BA372">
        <v>0</v>
      </c>
      <c r="BB372">
        <f>1-AZ372/BA372</f>
        <v>0</v>
      </c>
      <c r="BC372">
        <v>0</v>
      </c>
      <c r="BD372" t="s">
        <v>417</v>
      </c>
      <c r="BE372" t="s">
        <v>417</v>
      </c>
      <c r="BF372">
        <v>0</v>
      </c>
      <c r="BG372">
        <v>0</v>
      </c>
      <c r="BH372">
        <f>1-BF372/BG372</f>
        <v>0</v>
      </c>
      <c r="BI372">
        <v>0.5</v>
      </c>
      <c r="BJ372">
        <f>CS372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417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f>$B$11*DQ372+$C$11*DR372+$F$11*EC372*(1-EF372)</f>
        <v>0</v>
      </c>
      <c r="CS372">
        <f>CR372*CT372</f>
        <v>0</v>
      </c>
      <c r="CT372">
        <f>($B$11*$D$9+$C$11*$D$9+$F$11*((EP372+EH372)/MAX(EP372+EH372+EQ372, 0.1)*$I$9+EQ372/MAX(EP372+EH372+EQ372, 0.1)*$J$9))/($B$11+$C$11+$F$11)</f>
        <v>0</v>
      </c>
      <c r="CU372">
        <f>($B$11*$K$9+$C$11*$K$9+$F$11*((EP372+EH372)/MAX(EP372+EH372+EQ372, 0.1)*$P$9+EQ372/MAX(EP372+EH372+EQ372, 0.1)*$Q$9))/($B$11+$C$11+$F$11)</f>
        <v>0</v>
      </c>
      <c r="CV372">
        <v>6</v>
      </c>
      <c r="CW372">
        <v>0.5</v>
      </c>
      <c r="CX372" t="s">
        <v>418</v>
      </c>
      <c r="CY372">
        <v>2</v>
      </c>
      <c r="CZ372" t="b">
        <v>1</v>
      </c>
      <c r="DA372">
        <v>1659120663.1</v>
      </c>
      <c r="DB372">
        <v>1035.173703703704</v>
      </c>
      <c r="DC372">
        <v>1095.513333333333</v>
      </c>
      <c r="DD372">
        <v>21.4928037037037</v>
      </c>
      <c r="DE372">
        <v>13.86723333333333</v>
      </c>
      <c r="DF372">
        <v>1038.929259259259</v>
      </c>
      <c r="DG372">
        <v>21.58965185185185</v>
      </c>
      <c r="DH372">
        <v>500.0938518518519</v>
      </c>
      <c r="DI372">
        <v>90.66167037037039</v>
      </c>
      <c r="DJ372">
        <v>0.09999377037037036</v>
      </c>
      <c r="DK372">
        <v>26.95242222222222</v>
      </c>
      <c r="DL372">
        <v>26.41113333333333</v>
      </c>
      <c r="DM372">
        <v>999.9000000000001</v>
      </c>
      <c r="DN372">
        <v>0</v>
      </c>
      <c r="DO372">
        <v>0</v>
      </c>
      <c r="DP372">
        <v>10001.82740740741</v>
      </c>
      <c r="DQ372">
        <v>0</v>
      </c>
      <c r="DR372">
        <v>8.318720000000003</v>
      </c>
      <c r="DS372">
        <v>-60.33997777777778</v>
      </c>
      <c r="DT372">
        <v>1057.911851851852</v>
      </c>
      <c r="DU372">
        <v>1110.918518518519</v>
      </c>
      <c r="DV372">
        <v>7.625570370370371</v>
      </c>
      <c r="DW372">
        <v>1095.513333333333</v>
      </c>
      <c r="DX372">
        <v>13.86723333333333</v>
      </c>
      <c r="DY372">
        <v>1.948573703703704</v>
      </c>
      <c r="DZ372">
        <v>1.257227037037037</v>
      </c>
      <c r="EA372">
        <v>17.03252592592592</v>
      </c>
      <c r="EB372">
        <v>10.29702222222222</v>
      </c>
      <c r="EC372">
        <v>2000.025555555556</v>
      </c>
      <c r="ED372">
        <v>0.9799935555555556</v>
      </c>
      <c r="EE372">
        <v>0.02000624444444445</v>
      </c>
      <c r="EF372">
        <v>0</v>
      </c>
      <c r="EG372">
        <v>793.2188888888888</v>
      </c>
      <c r="EH372">
        <v>5.00097</v>
      </c>
      <c r="EI372">
        <v>15774.92222222222</v>
      </c>
      <c r="EJ372">
        <v>16707.76296296296</v>
      </c>
      <c r="EK372">
        <v>37.437</v>
      </c>
      <c r="EL372">
        <v>37.937</v>
      </c>
      <c r="EM372">
        <v>37.375</v>
      </c>
      <c r="EN372">
        <v>37.75</v>
      </c>
      <c r="EO372">
        <v>38.15944444444445</v>
      </c>
      <c r="EP372">
        <v>1955.114444444444</v>
      </c>
      <c r="EQ372">
        <v>39.9111111111111</v>
      </c>
      <c r="ER372">
        <v>0</v>
      </c>
      <c r="ES372">
        <v>1659120670.4</v>
      </c>
      <c r="ET372">
        <v>0</v>
      </c>
      <c r="EU372">
        <v>793.2416538461538</v>
      </c>
      <c r="EV372">
        <v>-5.890564103749094</v>
      </c>
      <c r="EW372">
        <v>-116.1264956867142</v>
      </c>
      <c r="EX372">
        <v>15775.34230769231</v>
      </c>
      <c r="EY372">
        <v>15</v>
      </c>
      <c r="EZ372">
        <v>0</v>
      </c>
      <c r="FA372" t="s">
        <v>419</v>
      </c>
      <c r="FB372">
        <v>1658962562</v>
      </c>
      <c r="FC372">
        <v>1658962559</v>
      </c>
      <c r="FD372">
        <v>0</v>
      </c>
      <c r="FE372">
        <v>0.025</v>
      </c>
      <c r="FF372">
        <v>-0.013</v>
      </c>
      <c r="FG372">
        <v>-1.97</v>
      </c>
      <c r="FH372">
        <v>-0.111</v>
      </c>
      <c r="FI372">
        <v>420</v>
      </c>
      <c r="FJ372">
        <v>18</v>
      </c>
      <c r="FK372">
        <v>0.6899999999999999</v>
      </c>
      <c r="FL372">
        <v>0.5</v>
      </c>
      <c r="FM372">
        <v>-60.33656499999999</v>
      </c>
      <c r="FN372">
        <v>-0.03388592870524303</v>
      </c>
      <c r="FO372">
        <v>0.05148807896008575</v>
      </c>
      <c r="FP372">
        <v>1</v>
      </c>
      <c r="FQ372">
        <v>793.6040294117647</v>
      </c>
      <c r="FR372">
        <v>-5.737372039440494</v>
      </c>
      <c r="FS372">
        <v>0.5909782261985875</v>
      </c>
      <c r="FT372">
        <v>0</v>
      </c>
      <c r="FU372">
        <v>7.634403750000001</v>
      </c>
      <c r="FV372">
        <v>-0.1116190243902554</v>
      </c>
      <c r="FW372">
        <v>0.01173835288434877</v>
      </c>
      <c r="FX372">
        <v>0</v>
      </c>
      <c r="FY372">
        <v>1</v>
      </c>
      <c r="FZ372">
        <v>3</v>
      </c>
      <c r="GA372" t="s">
        <v>426</v>
      </c>
      <c r="GB372">
        <v>2.983</v>
      </c>
      <c r="GC372">
        <v>2.71537</v>
      </c>
      <c r="GD372">
        <v>0.180032</v>
      </c>
      <c r="GE372">
        <v>0.184139</v>
      </c>
      <c r="GF372">
        <v>0.0997405</v>
      </c>
      <c r="GG372">
        <v>0.0716157</v>
      </c>
      <c r="GH372">
        <v>25952.2</v>
      </c>
      <c r="GI372">
        <v>25949.3</v>
      </c>
      <c r="GJ372">
        <v>29414.6</v>
      </c>
      <c r="GK372">
        <v>29413.7</v>
      </c>
      <c r="GL372">
        <v>35074</v>
      </c>
      <c r="GM372">
        <v>36313.2</v>
      </c>
      <c r="GN372">
        <v>41424.3</v>
      </c>
      <c r="GO372">
        <v>41914.3</v>
      </c>
      <c r="GP372">
        <v>1.93692</v>
      </c>
      <c r="GQ372">
        <v>1.8861</v>
      </c>
      <c r="GR372">
        <v>0.0789464</v>
      </c>
      <c r="GS372">
        <v>0</v>
      </c>
      <c r="GT372">
        <v>25.123</v>
      </c>
      <c r="GU372">
        <v>999.9</v>
      </c>
      <c r="GV372">
        <v>36.2</v>
      </c>
      <c r="GW372">
        <v>33</v>
      </c>
      <c r="GX372">
        <v>20.1718</v>
      </c>
      <c r="GY372">
        <v>63.5814</v>
      </c>
      <c r="GZ372">
        <v>34.1386</v>
      </c>
      <c r="HA372">
        <v>1</v>
      </c>
      <c r="HB372">
        <v>-0.0699263</v>
      </c>
      <c r="HC372">
        <v>0.240931</v>
      </c>
      <c r="HD372">
        <v>20.3309</v>
      </c>
      <c r="HE372">
        <v>5.21594</v>
      </c>
      <c r="HF372">
        <v>12.0099</v>
      </c>
      <c r="HG372">
        <v>4.98895</v>
      </c>
      <c r="HH372">
        <v>3.2885</v>
      </c>
      <c r="HI372">
        <v>9999</v>
      </c>
      <c r="HJ372">
        <v>9999</v>
      </c>
      <c r="HK372">
        <v>9999</v>
      </c>
      <c r="HL372">
        <v>174.6</v>
      </c>
      <c r="HM372">
        <v>1.86784</v>
      </c>
      <c r="HN372">
        <v>1.8669</v>
      </c>
      <c r="HO372">
        <v>1.8663</v>
      </c>
      <c r="HP372">
        <v>1.86624</v>
      </c>
      <c r="HQ372">
        <v>1.8681</v>
      </c>
      <c r="HR372">
        <v>1.87055</v>
      </c>
      <c r="HS372">
        <v>1.8692</v>
      </c>
      <c r="HT372">
        <v>1.87058</v>
      </c>
      <c r="HU372">
        <v>0</v>
      </c>
      <c r="HV372">
        <v>0</v>
      </c>
      <c r="HW372">
        <v>0</v>
      </c>
      <c r="HX372">
        <v>0</v>
      </c>
      <c r="HY372" t="s">
        <v>421</v>
      </c>
      <c r="HZ372" t="s">
        <v>422</v>
      </c>
      <c r="IA372" t="s">
        <v>423</v>
      </c>
      <c r="IB372" t="s">
        <v>423</v>
      </c>
      <c r="IC372" t="s">
        <v>423</v>
      </c>
      <c r="ID372" t="s">
        <v>423</v>
      </c>
      <c r="IE372">
        <v>0</v>
      </c>
      <c r="IF372">
        <v>100</v>
      </c>
      <c r="IG372">
        <v>100</v>
      </c>
      <c r="IH372">
        <v>-3.8</v>
      </c>
      <c r="II372">
        <v>-0.097</v>
      </c>
      <c r="IJ372">
        <v>-1.577111384215205</v>
      </c>
      <c r="IK372">
        <v>-0.002609718516926934</v>
      </c>
      <c r="IL372">
        <v>7.477057286243006E-07</v>
      </c>
      <c r="IM372">
        <v>-2.446628426827821E-10</v>
      </c>
      <c r="IN372">
        <v>-0.2036813970316619</v>
      </c>
      <c r="IO372">
        <v>-0.007460779758470672</v>
      </c>
      <c r="IP372">
        <v>0.0009378809001863145</v>
      </c>
      <c r="IQ372">
        <v>-1.681860573090938E-05</v>
      </c>
      <c r="IR372">
        <v>18</v>
      </c>
      <c r="IS372">
        <v>2242</v>
      </c>
      <c r="IT372">
        <v>1</v>
      </c>
      <c r="IU372">
        <v>24</v>
      </c>
      <c r="IV372">
        <v>2635.1</v>
      </c>
      <c r="IW372">
        <v>2635.2</v>
      </c>
      <c r="IX372">
        <v>2.30225</v>
      </c>
      <c r="IY372">
        <v>2.21069</v>
      </c>
      <c r="IZ372">
        <v>1.39648</v>
      </c>
      <c r="JA372">
        <v>2.33398</v>
      </c>
      <c r="JB372">
        <v>1.49536</v>
      </c>
      <c r="JC372">
        <v>2.41577</v>
      </c>
      <c r="JD372">
        <v>38.9198</v>
      </c>
      <c r="JE372">
        <v>23.9737</v>
      </c>
      <c r="JF372">
        <v>18</v>
      </c>
      <c r="JG372">
        <v>505.638</v>
      </c>
      <c r="JH372">
        <v>430.057</v>
      </c>
      <c r="JI372">
        <v>24.9999</v>
      </c>
      <c r="JJ372">
        <v>26.481</v>
      </c>
      <c r="JK372">
        <v>29.9999</v>
      </c>
      <c r="JL372">
        <v>26.4904</v>
      </c>
      <c r="JM372">
        <v>26.4377</v>
      </c>
      <c r="JN372">
        <v>46.1743</v>
      </c>
      <c r="JO372">
        <v>27.4937</v>
      </c>
      <c r="JP372">
        <v>12.7764</v>
      </c>
      <c r="JQ372">
        <v>25</v>
      </c>
      <c r="JR372">
        <v>1142.37</v>
      </c>
      <c r="JS372">
        <v>13.9742</v>
      </c>
      <c r="JT372">
        <v>100.576</v>
      </c>
      <c r="JU372">
        <v>100.665</v>
      </c>
    </row>
    <row r="373" spans="1:281">
      <c r="A373">
        <v>357</v>
      </c>
      <c r="B373">
        <v>1659120675.6</v>
      </c>
      <c r="C373">
        <v>8317.5</v>
      </c>
      <c r="D373" t="s">
        <v>1140</v>
      </c>
      <c r="E373" t="s">
        <v>1141</v>
      </c>
      <c r="F373">
        <v>5</v>
      </c>
      <c r="G373" t="s">
        <v>1005</v>
      </c>
      <c r="H373" t="s">
        <v>416</v>
      </c>
      <c r="I373">
        <v>1659120667.814285</v>
      </c>
      <c r="J373">
        <f>(K373)/1000</f>
        <v>0</v>
      </c>
      <c r="K373">
        <f>IF(CZ373, AN373, AH373)</f>
        <v>0</v>
      </c>
      <c r="L373">
        <f>IF(CZ373, AI373, AG373)</f>
        <v>0</v>
      </c>
      <c r="M373">
        <f>DB373 - IF(AU373&gt;1, L373*CV373*100.0/(AW373*DP373), 0)</f>
        <v>0</v>
      </c>
      <c r="N373">
        <f>((T373-J373/2)*M373-L373)/(T373+J373/2)</f>
        <v>0</v>
      </c>
      <c r="O373">
        <f>N373*(DI373+DJ373)/1000.0</f>
        <v>0</v>
      </c>
      <c r="P373">
        <f>(DB373 - IF(AU373&gt;1, L373*CV373*100.0/(AW373*DP373), 0))*(DI373+DJ373)/1000.0</f>
        <v>0</v>
      </c>
      <c r="Q373">
        <f>2.0/((1/S373-1/R373)+SIGN(S373)*SQRT((1/S373-1/R373)*(1/S373-1/R373) + 4*CW373/((CW373+1)*(CW373+1))*(2*1/S373*1/R373-1/R373*1/R373)))</f>
        <v>0</v>
      </c>
      <c r="R373">
        <f>IF(LEFT(CX373,1)&lt;&gt;"0",IF(LEFT(CX373,1)="1",3.0,CY373),$D$5+$E$5*(DP373*DI373/($K$5*1000))+$F$5*(DP373*DI373/($K$5*1000))*MAX(MIN(CV373,$J$5),$I$5)*MAX(MIN(CV373,$J$5),$I$5)+$G$5*MAX(MIN(CV373,$J$5),$I$5)*(DP373*DI373/($K$5*1000))+$H$5*(DP373*DI373/($K$5*1000))*(DP373*DI373/($K$5*1000)))</f>
        <v>0</v>
      </c>
      <c r="S373">
        <f>J373*(1000-(1000*0.61365*exp(17.502*W373/(240.97+W373))/(DI373+DJ373)+DD373)/2)/(1000*0.61365*exp(17.502*W373/(240.97+W373))/(DI373+DJ373)-DD373)</f>
        <v>0</v>
      </c>
      <c r="T373">
        <f>1/((CW373+1)/(Q373/1.6)+1/(R373/1.37)) + CW373/((CW373+1)/(Q373/1.6) + CW373/(R373/1.37))</f>
        <v>0</v>
      </c>
      <c r="U373">
        <f>(CR373*CU373)</f>
        <v>0</v>
      </c>
      <c r="V373">
        <f>(DK373+(U373+2*0.95*5.67E-8*(((DK373+$B$7)+273)^4-(DK373+273)^4)-44100*J373)/(1.84*29.3*R373+8*0.95*5.67E-8*(DK373+273)^3))</f>
        <v>0</v>
      </c>
      <c r="W373">
        <f>($C$7*DL373+$D$7*DM373+$E$7*V373)</f>
        <v>0</v>
      </c>
      <c r="X373">
        <f>0.61365*exp(17.502*W373/(240.97+W373))</f>
        <v>0</v>
      </c>
      <c r="Y373">
        <f>(Z373/AA373*100)</f>
        <v>0</v>
      </c>
      <c r="Z373">
        <f>DD373*(DI373+DJ373)/1000</f>
        <v>0</v>
      </c>
      <c r="AA373">
        <f>0.61365*exp(17.502*DK373/(240.97+DK373))</f>
        <v>0</v>
      </c>
      <c r="AB373">
        <f>(X373-DD373*(DI373+DJ373)/1000)</f>
        <v>0</v>
      </c>
      <c r="AC373">
        <f>(-J373*44100)</f>
        <v>0</v>
      </c>
      <c r="AD373">
        <f>2*29.3*R373*0.92*(DK373-W373)</f>
        <v>0</v>
      </c>
      <c r="AE373">
        <f>2*0.95*5.67E-8*(((DK373+$B$7)+273)^4-(W373+273)^4)</f>
        <v>0</v>
      </c>
      <c r="AF373">
        <f>U373+AE373+AC373+AD373</f>
        <v>0</v>
      </c>
      <c r="AG373">
        <f>DH373*AU373*(DC373-DB373*(1000-AU373*DE373)/(1000-AU373*DD373))/(100*CV373)</f>
        <v>0</v>
      </c>
      <c r="AH373">
        <f>1000*DH373*AU373*(DD373-DE373)/(100*CV373*(1000-AU373*DD373))</f>
        <v>0</v>
      </c>
      <c r="AI373">
        <f>(AJ373 - AK373 - DI373*1E3/(8.314*(DK373+273.15)) * AM373/DH373 * AL373) * DH373/(100*CV373) * (1000 - DE373)/1000</f>
        <v>0</v>
      </c>
      <c r="AJ373">
        <v>1144.37040945494</v>
      </c>
      <c r="AK373">
        <v>1098.948969696969</v>
      </c>
      <c r="AL373">
        <v>3.418774241699792</v>
      </c>
      <c r="AM373">
        <v>65.161743348926</v>
      </c>
      <c r="AN373">
        <f>(AP373 - AO373 + DI373*1E3/(8.314*(DK373+273.15)) * AR373/DH373 * AQ373) * DH373/(100*CV373) * 1000/(1000 - AP373)</f>
        <v>0</v>
      </c>
      <c r="AO373">
        <v>13.89044620023857</v>
      </c>
      <c r="AP373">
        <v>21.47446969696971</v>
      </c>
      <c r="AQ373">
        <v>-2.800246134464358E-05</v>
      </c>
      <c r="AR373">
        <v>87.77243361575582</v>
      </c>
      <c r="AS373">
        <v>4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MAX(0,($B$13+$C$13*DP373)/(1+$D$13*DP373)*DI373/(DK373+273)*$E$13)</f>
        <v>0</v>
      </c>
      <c r="AX373" t="s">
        <v>417</v>
      </c>
      <c r="AY373" t="s">
        <v>417</v>
      </c>
      <c r="AZ373">
        <v>0</v>
      </c>
      <c r="BA373">
        <v>0</v>
      </c>
      <c r="BB373">
        <f>1-AZ373/BA373</f>
        <v>0</v>
      </c>
      <c r="BC373">
        <v>0</v>
      </c>
      <c r="BD373" t="s">
        <v>417</v>
      </c>
      <c r="BE373" t="s">
        <v>417</v>
      </c>
      <c r="BF373">
        <v>0</v>
      </c>
      <c r="BG373">
        <v>0</v>
      </c>
      <c r="BH373">
        <f>1-BF373/BG373</f>
        <v>0</v>
      </c>
      <c r="BI373">
        <v>0.5</v>
      </c>
      <c r="BJ373">
        <f>CS373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417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f>$B$11*DQ373+$C$11*DR373+$F$11*EC373*(1-EF373)</f>
        <v>0</v>
      </c>
      <c r="CS373">
        <f>CR373*CT373</f>
        <v>0</v>
      </c>
      <c r="CT373">
        <f>($B$11*$D$9+$C$11*$D$9+$F$11*((EP373+EH373)/MAX(EP373+EH373+EQ373, 0.1)*$I$9+EQ373/MAX(EP373+EH373+EQ373, 0.1)*$J$9))/($B$11+$C$11+$F$11)</f>
        <v>0</v>
      </c>
      <c r="CU373">
        <f>($B$11*$K$9+$C$11*$K$9+$F$11*((EP373+EH373)/MAX(EP373+EH373+EQ373, 0.1)*$P$9+EQ373/MAX(EP373+EH373+EQ373, 0.1)*$Q$9))/($B$11+$C$11+$F$11)</f>
        <v>0</v>
      </c>
      <c r="CV373">
        <v>6</v>
      </c>
      <c r="CW373">
        <v>0.5</v>
      </c>
      <c r="CX373" t="s">
        <v>418</v>
      </c>
      <c r="CY373">
        <v>2</v>
      </c>
      <c r="CZ373" t="b">
        <v>1</v>
      </c>
      <c r="DA373">
        <v>1659120667.814285</v>
      </c>
      <c r="DB373">
        <v>1050.9725</v>
      </c>
      <c r="DC373">
        <v>1111.356428571429</v>
      </c>
      <c r="DD373">
        <v>21.48438571428571</v>
      </c>
      <c r="DE373">
        <v>13.87655714285714</v>
      </c>
      <c r="DF373">
        <v>1054.7575</v>
      </c>
      <c r="DG373">
        <v>21.58131071428571</v>
      </c>
      <c r="DH373">
        <v>500.0732857142857</v>
      </c>
      <c r="DI373">
        <v>90.66171428571431</v>
      </c>
      <c r="DJ373">
        <v>0.09998603214285715</v>
      </c>
      <c r="DK373">
        <v>26.95246071428572</v>
      </c>
      <c r="DL373">
        <v>26.41316785714286</v>
      </c>
      <c r="DM373">
        <v>999.9000000000002</v>
      </c>
      <c r="DN373">
        <v>0</v>
      </c>
      <c r="DO373">
        <v>0</v>
      </c>
      <c r="DP373">
        <v>9999.909285714284</v>
      </c>
      <c r="DQ373">
        <v>0</v>
      </c>
      <c r="DR373">
        <v>8.318720000000003</v>
      </c>
      <c r="DS373">
        <v>-60.38429285714285</v>
      </c>
      <c r="DT373">
        <v>1074.0475</v>
      </c>
      <c r="DU373">
        <v>1126.995357142857</v>
      </c>
      <c r="DV373">
        <v>7.607835714285714</v>
      </c>
      <c r="DW373">
        <v>1111.356428571429</v>
      </c>
      <c r="DX373">
        <v>13.87655714285714</v>
      </c>
      <c r="DY373">
        <v>1.947810714285714</v>
      </c>
      <c r="DZ373">
        <v>1.258072142857143</v>
      </c>
      <c r="EA373">
        <v>17.02634642857143</v>
      </c>
      <c r="EB373">
        <v>10.30707857142857</v>
      </c>
      <c r="EC373">
        <v>2000.020357142857</v>
      </c>
      <c r="ED373">
        <v>0.9799936428571429</v>
      </c>
      <c r="EE373">
        <v>0.02000615714285714</v>
      </c>
      <c r="EF373">
        <v>0</v>
      </c>
      <c r="EG373">
        <v>792.7944642857144</v>
      </c>
      <c r="EH373">
        <v>5.00097</v>
      </c>
      <c r="EI373">
        <v>15765.96785714286</v>
      </c>
      <c r="EJ373">
        <v>16707.725</v>
      </c>
      <c r="EK373">
        <v>37.437</v>
      </c>
      <c r="EL373">
        <v>37.937</v>
      </c>
      <c r="EM373">
        <v>37.3705</v>
      </c>
      <c r="EN373">
        <v>37.75</v>
      </c>
      <c r="EO373">
        <v>38.156</v>
      </c>
      <c r="EP373">
        <v>1955.109642857143</v>
      </c>
      <c r="EQ373">
        <v>39.91071428571428</v>
      </c>
      <c r="ER373">
        <v>0</v>
      </c>
      <c r="ES373">
        <v>1659120675.8</v>
      </c>
      <c r="ET373">
        <v>0</v>
      </c>
      <c r="EU373">
        <v>792.7389599999999</v>
      </c>
      <c r="EV373">
        <v>-5.231307708931599</v>
      </c>
      <c r="EW373">
        <v>-112.4769232177722</v>
      </c>
      <c r="EX373">
        <v>15764.464</v>
      </c>
      <c r="EY373">
        <v>15</v>
      </c>
      <c r="EZ373">
        <v>0</v>
      </c>
      <c r="FA373" t="s">
        <v>419</v>
      </c>
      <c r="FB373">
        <v>1658962562</v>
      </c>
      <c r="FC373">
        <v>1658962559</v>
      </c>
      <c r="FD373">
        <v>0</v>
      </c>
      <c r="FE373">
        <v>0.025</v>
      </c>
      <c r="FF373">
        <v>-0.013</v>
      </c>
      <c r="FG373">
        <v>-1.97</v>
      </c>
      <c r="FH373">
        <v>-0.111</v>
      </c>
      <c r="FI373">
        <v>420</v>
      </c>
      <c r="FJ373">
        <v>18</v>
      </c>
      <c r="FK373">
        <v>0.6899999999999999</v>
      </c>
      <c r="FL373">
        <v>0.5</v>
      </c>
      <c r="FM373">
        <v>-60.36463250000001</v>
      </c>
      <c r="FN373">
        <v>-0.6242352720449392</v>
      </c>
      <c r="FO373">
        <v>0.06619896293560805</v>
      </c>
      <c r="FP373">
        <v>0</v>
      </c>
      <c r="FQ373">
        <v>793.0369411764706</v>
      </c>
      <c r="FR373">
        <v>-5.52268907972245</v>
      </c>
      <c r="FS373">
        <v>0.5713342969687197</v>
      </c>
      <c r="FT373">
        <v>0</v>
      </c>
      <c r="FU373">
        <v>7.614882750000001</v>
      </c>
      <c r="FV373">
        <v>-0.2159042026266594</v>
      </c>
      <c r="FW373">
        <v>0.0229397340860242</v>
      </c>
      <c r="FX373">
        <v>0</v>
      </c>
      <c r="FY373">
        <v>0</v>
      </c>
      <c r="FZ373">
        <v>3</v>
      </c>
      <c r="GA373" t="s">
        <v>462</v>
      </c>
      <c r="GB373">
        <v>2.98333</v>
      </c>
      <c r="GC373">
        <v>2.71569</v>
      </c>
      <c r="GD373">
        <v>0.181835</v>
      </c>
      <c r="GE373">
        <v>0.185877</v>
      </c>
      <c r="GF373">
        <v>0.0997266</v>
      </c>
      <c r="GG373">
        <v>0.07174410000000001</v>
      </c>
      <c r="GH373">
        <v>25895.1</v>
      </c>
      <c r="GI373">
        <v>25894</v>
      </c>
      <c r="GJ373">
        <v>29414.6</v>
      </c>
      <c r="GK373">
        <v>29413.6</v>
      </c>
      <c r="GL373">
        <v>35074.7</v>
      </c>
      <c r="GM373">
        <v>36308.2</v>
      </c>
      <c r="GN373">
        <v>41424.4</v>
      </c>
      <c r="GO373">
        <v>41914.5</v>
      </c>
      <c r="GP373">
        <v>1.93712</v>
      </c>
      <c r="GQ373">
        <v>1.8862</v>
      </c>
      <c r="GR373">
        <v>0.0784397</v>
      </c>
      <c r="GS373">
        <v>0</v>
      </c>
      <c r="GT373">
        <v>25.1249</v>
      </c>
      <c r="GU373">
        <v>999.9</v>
      </c>
      <c r="GV373">
        <v>36.2</v>
      </c>
      <c r="GW373">
        <v>33</v>
      </c>
      <c r="GX373">
        <v>20.1723</v>
      </c>
      <c r="GY373">
        <v>63.8314</v>
      </c>
      <c r="GZ373">
        <v>34.4992</v>
      </c>
      <c r="HA373">
        <v>1</v>
      </c>
      <c r="HB373">
        <v>-0.0700457</v>
      </c>
      <c r="HC373">
        <v>0.240161</v>
      </c>
      <c r="HD373">
        <v>20.3308</v>
      </c>
      <c r="HE373">
        <v>5.21624</v>
      </c>
      <c r="HF373">
        <v>12.0099</v>
      </c>
      <c r="HG373">
        <v>4.98925</v>
      </c>
      <c r="HH373">
        <v>3.2885</v>
      </c>
      <c r="HI373">
        <v>9999</v>
      </c>
      <c r="HJ373">
        <v>9999</v>
      </c>
      <c r="HK373">
        <v>9999</v>
      </c>
      <c r="HL373">
        <v>174.6</v>
      </c>
      <c r="HM373">
        <v>1.86783</v>
      </c>
      <c r="HN373">
        <v>1.8669</v>
      </c>
      <c r="HO373">
        <v>1.8663</v>
      </c>
      <c r="HP373">
        <v>1.86624</v>
      </c>
      <c r="HQ373">
        <v>1.86811</v>
      </c>
      <c r="HR373">
        <v>1.87054</v>
      </c>
      <c r="HS373">
        <v>1.8692</v>
      </c>
      <c r="HT373">
        <v>1.8706</v>
      </c>
      <c r="HU373">
        <v>0</v>
      </c>
      <c r="HV373">
        <v>0</v>
      </c>
      <c r="HW373">
        <v>0</v>
      </c>
      <c r="HX373">
        <v>0</v>
      </c>
      <c r="HY373" t="s">
        <v>421</v>
      </c>
      <c r="HZ373" t="s">
        <v>422</v>
      </c>
      <c r="IA373" t="s">
        <v>423</v>
      </c>
      <c r="IB373" t="s">
        <v>423</v>
      </c>
      <c r="IC373" t="s">
        <v>423</v>
      </c>
      <c r="ID373" t="s">
        <v>423</v>
      </c>
      <c r="IE373">
        <v>0</v>
      </c>
      <c r="IF373">
        <v>100</v>
      </c>
      <c r="IG373">
        <v>100</v>
      </c>
      <c r="IH373">
        <v>-3.84</v>
      </c>
      <c r="II373">
        <v>-0.097</v>
      </c>
      <c r="IJ373">
        <v>-1.577111384215205</v>
      </c>
      <c r="IK373">
        <v>-0.002609718516926934</v>
      </c>
      <c r="IL373">
        <v>7.477057286243006E-07</v>
      </c>
      <c r="IM373">
        <v>-2.446628426827821E-10</v>
      </c>
      <c r="IN373">
        <v>-0.2036813970316619</v>
      </c>
      <c r="IO373">
        <v>-0.007460779758470672</v>
      </c>
      <c r="IP373">
        <v>0.0009378809001863145</v>
      </c>
      <c r="IQ373">
        <v>-1.681860573090938E-05</v>
      </c>
      <c r="IR373">
        <v>18</v>
      </c>
      <c r="IS373">
        <v>2242</v>
      </c>
      <c r="IT373">
        <v>1</v>
      </c>
      <c r="IU373">
        <v>24</v>
      </c>
      <c r="IV373">
        <v>2635.2</v>
      </c>
      <c r="IW373">
        <v>2635.3</v>
      </c>
      <c r="IX373">
        <v>2.33276</v>
      </c>
      <c r="IY373">
        <v>2.20947</v>
      </c>
      <c r="IZ373">
        <v>1.39648</v>
      </c>
      <c r="JA373">
        <v>2.33521</v>
      </c>
      <c r="JB373">
        <v>1.49536</v>
      </c>
      <c r="JC373">
        <v>2.30225</v>
      </c>
      <c r="JD373">
        <v>38.9198</v>
      </c>
      <c r="JE373">
        <v>23.9737</v>
      </c>
      <c r="JF373">
        <v>18</v>
      </c>
      <c r="JG373">
        <v>505.744</v>
      </c>
      <c r="JH373">
        <v>430.099</v>
      </c>
      <c r="JI373">
        <v>24.9998</v>
      </c>
      <c r="JJ373">
        <v>26.4787</v>
      </c>
      <c r="JK373">
        <v>30</v>
      </c>
      <c r="JL373">
        <v>26.4878</v>
      </c>
      <c r="JM373">
        <v>26.4355</v>
      </c>
      <c r="JN373">
        <v>46.6865</v>
      </c>
      <c r="JO373">
        <v>27.4937</v>
      </c>
      <c r="JP373">
        <v>12.7764</v>
      </c>
      <c r="JQ373">
        <v>25</v>
      </c>
      <c r="JR373">
        <v>1155.73</v>
      </c>
      <c r="JS373">
        <v>13.9951</v>
      </c>
      <c r="JT373">
        <v>100.576</v>
      </c>
      <c r="JU373">
        <v>100.665</v>
      </c>
    </row>
    <row r="374" spans="1:281">
      <c r="A374">
        <v>358</v>
      </c>
      <c r="B374">
        <v>1659120680.6</v>
      </c>
      <c r="C374">
        <v>8322.5</v>
      </c>
      <c r="D374" t="s">
        <v>1142</v>
      </c>
      <c r="E374" t="s">
        <v>1143</v>
      </c>
      <c r="F374">
        <v>5</v>
      </c>
      <c r="G374" t="s">
        <v>1005</v>
      </c>
      <c r="H374" t="s">
        <v>416</v>
      </c>
      <c r="I374">
        <v>1659120673.1</v>
      </c>
      <c r="J374">
        <f>(K374)/1000</f>
        <v>0</v>
      </c>
      <c r="K374">
        <f>IF(CZ374, AN374, AH374)</f>
        <v>0</v>
      </c>
      <c r="L374">
        <f>IF(CZ374, AI374, AG374)</f>
        <v>0</v>
      </c>
      <c r="M374">
        <f>DB374 - IF(AU374&gt;1, L374*CV374*100.0/(AW374*DP374), 0)</f>
        <v>0</v>
      </c>
      <c r="N374">
        <f>((T374-J374/2)*M374-L374)/(T374+J374/2)</f>
        <v>0</v>
      </c>
      <c r="O374">
        <f>N374*(DI374+DJ374)/1000.0</f>
        <v>0</v>
      </c>
      <c r="P374">
        <f>(DB374 - IF(AU374&gt;1, L374*CV374*100.0/(AW374*DP374), 0))*(DI374+DJ374)/1000.0</f>
        <v>0</v>
      </c>
      <c r="Q374">
        <f>2.0/((1/S374-1/R374)+SIGN(S374)*SQRT((1/S374-1/R374)*(1/S374-1/R374) + 4*CW374/((CW374+1)*(CW374+1))*(2*1/S374*1/R374-1/R374*1/R374)))</f>
        <v>0</v>
      </c>
      <c r="R374">
        <f>IF(LEFT(CX374,1)&lt;&gt;"0",IF(LEFT(CX374,1)="1",3.0,CY374),$D$5+$E$5*(DP374*DI374/($K$5*1000))+$F$5*(DP374*DI374/($K$5*1000))*MAX(MIN(CV374,$J$5),$I$5)*MAX(MIN(CV374,$J$5),$I$5)+$G$5*MAX(MIN(CV374,$J$5),$I$5)*(DP374*DI374/($K$5*1000))+$H$5*(DP374*DI374/($K$5*1000))*(DP374*DI374/($K$5*1000)))</f>
        <v>0</v>
      </c>
      <c r="S374">
        <f>J374*(1000-(1000*0.61365*exp(17.502*W374/(240.97+W374))/(DI374+DJ374)+DD374)/2)/(1000*0.61365*exp(17.502*W374/(240.97+W374))/(DI374+DJ374)-DD374)</f>
        <v>0</v>
      </c>
      <c r="T374">
        <f>1/((CW374+1)/(Q374/1.6)+1/(R374/1.37)) + CW374/((CW374+1)/(Q374/1.6) + CW374/(R374/1.37))</f>
        <v>0</v>
      </c>
      <c r="U374">
        <f>(CR374*CU374)</f>
        <v>0</v>
      </c>
      <c r="V374">
        <f>(DK374+(U374+2*0.95*5.67E-8*(((DK374+$B$7)+273)^4-(DK374+273)^4)-44100*J374)/(1.84*29.3*R374+8*0.95*5.67E-8*(DK374+273)^3))</f>
        <v>0</v>
      </c>
      <c r="W374">
        <f>($C$7*DL374+$D$7*DM374+$E$7*V374)</f>
        <v>0</v>
      </c>
      <c r="X374">
        <f>0.61365*exp(17.502*W374/(240.97+W374))</f>
        <v>0</v>
      </c>
      <c r="Y374">
        <f>(Z374/AA374*100)</f>
        <v>0</v>
      </c>
      <c r="Z374">
        <f>DD374*(DI374+DJ374)/1000</f>
        <v>0</v>
      </c>
      <c r="AA374">
        <f>0.61365*exp(17.502*DK374/(240.97+DK374))</f>
        <v>0</v>
      </c>
      <c r="AB374">
        <f>(X374-DD374*(DI374+DJ374)/1000)</f>
        <v>0</v>
      </c>
      <c r="AC374">
        <f>(-J374*44100)</f>
        <v>0</v>
      </c>
      <c r="AD374">
        <f>2*29.3*R374*0.92*(DK374-W374)</f>
        <v>0</v>
      </c>
      <c r="AE374">
        <f>2*0.95*5.67E-8*(((DK374+$B$7)+273)^4-(W374+273)^4)</f>
        <v>0</v>
      </c>
      <c r="AF374">
        <f>U374+AE374+AC374+AD374</f>
        <v>0</v>
      </c>
      <c r="AG374">
        <f>DH374*AU374*(DC374-DB374*(1000-AU374*DE374)/(1000-AU374*DD374))/(100*CV374)</f>
        <v>0</v>
      </c>
      <c r="AH374">
        <f>1000*DH374*AU374*(DD374-DE374)/(100*CV374*(1000-AU374*DD374))</f>
        <v>0</v>
      </c>
      <c r="AI374">
        <f>(AJ374 - AK374 - DI374*1E3/(8.314*(DK374+273.15)) * AM374/DH374 * AL374) * DH374/(100*CV374) * (1000 - DE374)/1000</f>
        <v>0</v>
      </c>
      <c r="AJ374">
        <v>1161.299425531033</v>
      </c>
      <c r="AK374">
        <v>1116.132363636363</v>
      </c>
      <c r="AL374">
        <v>3.429785015788462</v>
      </c>
      <c r="AM374">
        <v>65.161743348926</v>
      </c>
      <c r="AN374">
        <f>(AP374 - AO374 + DI374*1E3/(8.314*(DK374+273.15)) * AR374/DH374 * AQ374) * DH374/(100*CV374) * 1000/(1000 - AP374)</f>
        <v>0</v>
      </c>
      <c r="AO374">
        <v>13.92575562574649</v>
      </c>
      <c r="AP374">
        <v>21.47438424242424</v>
      </c>
      <c r="AQ374">
        <v>5.178125909604924E-06</v>
      </c>
      <c r="AR374">
        <v>87.77243361575582</v>
      </c>
      <c r="AS374">
        <v>4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MAX(0,($B$13+$C$13*DP374)/(1+$D$13*DP374)*DI374/(DK374+273)*$E$13)</f>
        <v>0</v>
      </c>
      <c r="AX374" t="s">
        <v>417</v>
      </c>
      <c r="AY374" t="s">
        <v>417</v>
      </c>
      <c r="AZ374">
        <v>0</v>
      </c>
      <c r="BA374">
        <v>0</v>
      </c>
      <c r="BB374">
        <f>1-AZ374/BA374</f>
        <v>0</v>
      </c>
      <c r="BC374">
        <v>0</v>
      </c>
      <c r="BD374" t="s">
        <v>417</v>
      </c>
      <c r="BE374" t="s">
        <v>417</v>
      </c>
      <c r="BF374">
        <v>0</v>
      </c>
      <c r="BG374">
        <v>0</v>
      </c>
      <c r="BH374">
        <f>1-BF374/BG374</f>
        <v>0</v>
      </c>
      <c r="BI374">
        <v>0.5</v>
      </c>
      <c r="BJ374">
        <f>CS374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417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f>$B$11*DQ374+$C$11*DR374+$F$11*EC374*(1-EF374)</f>
        <v>0</v>
      </c>
      <c r="CS374">
        <f>CR374*CT374</f>
        <v>0</v>
      </c>
      <c r="CT374">
        <f>($B$11*$D$9+$C$11*$D$9+$F$11*((EP374+EH374)/MAX(EP374+EH374+EQ374, 0.1)*$I$9+EQ374/MAX(EP374+EH374+EQ374, 0.1)*$J$9))/($B$11+$C$11+$F$11)</f>
        <v>0</v>
      </c>
      <c r="CU374">
        <f>($B$11*$K$9+$C$11*$K$9+$F$11*((EP374+EH374)/MAX(EP374+EH374+EQ374, 0.1)*$P$9+EQ374/MAX(EP374+EH374+EQ374, 0.1)*$Q$9))/($B$11+$C$11+$F$11)</f>
        <v>0</v>
      </c>
      <c r="CV374">
        <v>6</v>
      </c>
      <c r="CW374">
        <v>0.5</v>
      </c>
      <c r="CX374" t="s">
        <v>418</v>
      </c>
      <c r="CY374">
        <v>2</v>
      </c>
      <c r="CZ374" t="b">
        <v>1</v>
      </c>
      <c r="DA374">
        <v>1659120673.1</v>
      </c>
      <c r="DB374">
        <v>1068.681851851852</v>
      </c>
      <c r="DC374">
        <v>1129.051851851852</v>
      </c>
      <c r="DD374">
        <v>21.47767407407407</v>
      </c>
      <c r="DE374">
        <v>13.89608148148148</v>
      </c>
      <c r="DF374">
        <v>1072.499259259259</v>
      </c>
      <c r="DG374">
        <v>21.57466666666667</v>
      </c>
      <c r="DH374">
        <v>500.0608148148148</v>
      </c>
      <c r="DI374">
        <v>90.66153333333332</v>
      </c>
      <c r="DJ374">
        <v>0.09996461111111112</v>
      </c>
      <c r="DK374">
        <v>26.95065555555555</v>
      </c>
      <c r="DL374">
        <v>26.41167777777778</v>
      </c>
      <c r="DM374">
        <v>999.9000000000001</v>
      </c>
      <c r="DN374">
        <v>0</v>
      </c>
      <c r="DO374">
        <v>0</v>
      </c>
      <c r="DP374">
        <v>10001.99407407407</v>
      </c>
      <c r="DQ374">
        <v>0</v>
      </c>
      <c r="DR374">
        <v>8.318720000000003</v>
      </c>
      <c r="DS374">
        <v>-60.37115925925926</v>
      </c>
      <c r="DT374">
        <v>1092.138148148148</v>
      </c>
      <c r="DU374">
        <v>1144.963333333333</v>
      </c>
      <c r="DV374">
        <v>7.581598148148148</v>
      </c>
      <c r="DW374">
        <v>1129.051851851852</v>
      </c>
      <c r="DX374">
        <v>13.89608148148148</v>
      </c>
      <c r="DY374">
        <v>1.947198888888889</v>
      </c>
      <c r="DZ374">
        <v>1.25983962962963</v>
      </c>
      <c r="EA374">
        <v>17.02138518518518</v>
      </c>
      <c r="EB374">
        <v>10.3280962962963</v>
      </c>
      <c r="EC374">
        <v>2000.012592592593</v>
      </c>
      <c r="ED374">
        <v>0.9799935555555556</v>
      </c>
      <c r="EE374">
        <v>0.02000624444444445</v>
      </c>
      <c r="EF374">
        <v>0</v>
      </c>
      <c r="EG374">
        <v>792.3298888888887</v>
      </c>
      <c r="EH374">
        <v>5.00097</v>
      </c>
      <c r="EI374">
        <v>15755.93703703703</v>
      </c>
      <c r="EJ374">
        <v>16707.66296296296</v>
      </c>
      <c r="EK374">
        <v>37.437</v>
      </c>
      <c r="EL374">
        <v>37.937</v>
      </c>
      <c r="EM374">
        <v>37.35633333333334</v>
      </c>
      <c r="EN374">
        <v>37.75</v>
      </c>
      <c r="EO374">
        <v>38.15255555555555</v>
      </c>
      <c r="EP374">
        <v>1955.101851851852</v>
      </c>
      <c r="EQ374">
        <v>39.91074074074074</v>
      </c>
      <c r="ER374">
        <v>0</v>
      </c>
      <c r="ES374">
        <v>1659120680.6</v>
      </c>
      <c r="ET374">
        <v>0</v>
      </c>
      <c r="EU374">
        <v>792.30024</v>
      </c>
      <c r="EV374">
        <v>-5.800538479505613</v>
      </c>
      <c r="EW374">
        <v>-111.7153847747097</v>
      </c>
      <c r="EX374">
        <v>15755.444</v>
      </c>
      <c r="EY374">
        <v>15</v>
      </c>
      <c r="EZ374">
        <v>0</v>
      </c>
      <c r="FA374" t="s">
        <v>419</v>
      </c>
      <c r="FB374">
        <v>1658962562</v>
      </c>
      <c r="FC374">
        <v>1658962559</v>
      </c>
      <c r="FD374">
        <v>0</v>
      </c>
      <c r="FE374">
        <v>0.025</v>
      </c>
      <c r="FF374">
        <v>-0.013</v>
      </c>
      <c r="FG374">
        <v>-1.97</v>
      </c>
      <c r="FH374">
        <v>-0.111</v>
      </c>
      <c r="FI374">
        <v>420</v>
      </c>
      <c r="FJ374">
        <v>18</v>
      </c>
      <c r="FK374">
        <v>0.6899999999999999</v>
      </c>
      <c r="FL374">
        <v>0.5</v>
      </c>
      <c r="FM374">
        <v>-60.36523170731707</v>
      </c>
      <c r="FN374">
        <v>-0.1167344947736149</v>
      </c>
      <c r="FO374">
        <v>0.08112030643801331</v>
      </c>
      <c r="FP374">
        <v>1</v>
      </c>
      <c r="FQ374">
        <v>792.6392647058824</v>
      </c>
      <c r="FR374">
        <v>-5.296822003640832</v>
      </c>
      <c r="FS374">
        <v>0.5509582726178904</v>
      </c>
      <c r="FT374">
        <v>0</v>
      </c>
      <c r="FU374">
        <v>7.596773414634145</v>
      </c>
      <c r="FV374">
        <v>-0.3009616724738765</v>
      </c>
      <c r="FW374">
        <v>0.03115006296119831</v>
      </c>
      <c r="FX374">
        <v>0</v>
      </c>
      <c r="FY374">
        <v>1</v>
      </c>
      <c r="FZ374">
        <v>3</v>
      </c>
      <c r="GA374" t="s">
        <v>426</v>
      </c>
      <c r="GB374">
        <v>2.98335</v>
      </c>
      <c r="GC374">
        <v>2.71581</v>
      </c>
      <c r="GD374">
        <v>0.183634</v>
      </c>
      <c r="GE374">
        <v>0.187575</v>
      </c>
      <c r="GF374">
        <v>0.0997311</v>
      </c>
      <c r="GG374">
        <v>0.0716958</v>
      </c>
      <c r="GH374">
        <v>25838</v>
      </c>
      <c r="GI374">
        <v>25840</v>
      </c>
      <c r="GJ374">
        <v>29414.3</v>
      </c>
      <c r="GK374">
        <v>29413.6</v>
      </c>
      <c r="GL374">
        <v>35074.2</v>
      </c>
      <c r="GM374">
        <v>36310.1</v>
      </c>
      <c r="GN374">
        <v>41424</v>
      </c>
      <c r="GO374">
        <v>41914.3</v>
      </c>
      <c r="GP374">
        <v>1.93725</v>
      </c>
      <c r="GQ374">
        <v>1.8865</v>
      </c>
      <c r="GR374">
        <v>0.0782125</v>
      </c>
      <c r="GS374">
        <v>0</v>
      </c>
      <c r="GT374">
        <v>25.1252</v>
      </c>
      <c r="GU374">
        <v>999.9</v>
      </c>
      <c r="GV374">
        <v>36.2</v>
      </c>
      <c r="GW374">
        <v>33</v>
      </c>
      <c r="GX374">
        <v>20.1723</v>
      </c>
      <c r="GY374">
        <v>63.7814</v>
      </c>
      <c r="GZ374">
        <v>34.1506</v>
      </c>
      <c r="HA374">
        <v>1</v>
      </c>
      <c r="HB374">
        <v>-0.0701092</v>
      </c>
      <c r="HC374">
        <v>0.239474</v>
      </c>
      <c r="HD374">
        <v>20.3309</v>
      </c>
      <c r="HE374">
        <v>5.21624</v>
      </c>
      <c r="HF374">
        <v>12.0099</v>
      </c>
      <c r="HG374">
        <v>4.98905</v>
      </c>
      <c r="HH374">
        <v>3.28845</v>
      </c>
      <c r="HI374">
        <v>9999</v>
      </c>
      <c r="HJ374">
        <v>9999</v>
      </c>
      <c r="HK374">
        <v>9999</v>
      </c>
      <c r="HL374">
        <v>174.6</v>
      </c>
      <c r="HM374">
        <v>1.86784</v>
      </c>
      <c r="HN374">
        <v>1.86691</v>
      </c>
      <c r="HO374">
        <v>1.8663</v>
      </c>
      <c r="HP374">
        <v>1.86621</v>
      </c>
      <c r="HQ374">
        <v>1.86809</v>
      </c>
      <c r="HR374">
        <v>1.87056</v>
      </c>
      <c r="HS374">
        <v>1.86919</v>
      </c>
      <c r="HT374">
        <v>1.87063</v>
      </c>
      <c r="HU374">
        <v>0</v>
      </c>
      <c r="HV374">
        <v>0</v>
      </c>
      <c r="HW374">
        <v>0</v>
      </c>
      <c r="HX374">
        <v>0</v>
      </c>
      <c r="HY374" t="s">
        <v>421</v>
      </c>
      <c r="HZ374" t="s">
        <v>422</v>
      </c>
      <c r="IA374" t="s">
        <v>423</v>
      </c>
      <c r="IB374" t="s">
        <v>423</v>
      </c>
      <c r="IC374" t="s">
        <v>423</v>
      </c>
      <c r="ID374" t="s">
        <v>423</v>
      </c>
      <c r="IE374">
        <v>0</v>
      </c>
      <c r="IF374">
        <v>100</v>
      </c>
      <c r="IG374">
        <v>100</v>
      </c>
      <c r="IH374">
        <v>-3.87</v>
      </c>
      <c r="II374">
        <v>-0.09710000000000001</v>
      </c>
      <c r="IJ374">
        <v>-1.577111384215205</v>
      </c>
      <c r="IK374">
        <v>-0.002609718516926934</v>
      </c>
      <c r="IL374">
        <v>7.477057286243006E-07</v>
      </c>
      <c r="IM374">
        <v>-2.446628426827821E-10</v>
      </c>
      <c r="IN374">
        <v>-0.2036813970316619</v>
      </c>
      <c r="IO374">
        <v>-0.007460779758470672</v>
      </c>
      <c r="IP374">
        <v>0.0009378809001863145</v>
      </c>
      <c r="IQ374">
        <v>-1.681860573090938E-05</v>
      </c>
      <c r="IR374">
        <v>18</v>
      </c>
      <c r="IS374">
        <v>2242</v>
      </c>
      <c r="IT374">
        <v>1</v>
      </c>
      <c r="IU374">
        <v>24</v>
      </c>
      <c r="IV374">
        <v>2635.3</v>
      </c>
      <c r="IW374">
        <v>2635.4</v>
      </c>
      <c r="IX374">
        <v>2.35718</v>
      </c>
      <c r="IY374">
        <v>2.20825</v>
      </c>
      <c r="IZ374">
        <v>1.39648</v>
      </c>
      <c r="JA374">
        <v>2.33521</v>
      </c>
      <c r="JB374">
        <v>1.49536</v>
      </c>
      <c r="JC374">
        <v>2.41577</v>
      </c>
      <c r="JD374">
        <v>38.9445</v>
      </c>
      <c r="JE374">
        <v>23.9737</v>
      </c>
      <c r="JF374">
        <v>18</v>
      </c>
      <c r="JG374">
        <v>505.804</v>
      </c>
      <c r="JH374">
        <v>430.254</v>
      </c>
      <c r="JI374">
        <v>24.9998</v>
      </c>
      <c r="JJ374">
        <v>26.4758</v>
      </c>
      <c r="JK374">
        <v>29.9999</v>
      </c>
      <c r="JL374">
        <v>26.4856</v>
      </c>
      <c r="JM374">
        <v>26.4324</v>
      </c>
      <c r="JN374">
        <v>47.27</v>
      </c>
      <c r="JO374">
        <v>27.1892</v>
      </c>
      <c r="JP374">
        <v>12.3972</v>
      </c>
      <c r="JQ374">
        <v>25</v>
      </c>
      <c r="JR374">
        <v>1175.79</v>
      </c>
      <c r="JS374">
        <v>14.0043</v>
      </c>
      <c r="JT374">
        <v>100.575</v>
      </c>
      <c r="JU374">
        <v>100.665</v>
      </c>
    </row>
    <row r="375" spans="1:281">
      <c r="A375">
        <v>359</v>
      </c>
      <c r="B375">
        <v>1659120685.6</v>
      </c>
      <c r="C375">
        <v>8327.5</v>
      </c>
      <c r="D375" t="s">
        <v>1144</v>
      </c>
      <c r="E375" t="s">
        <v>1145</v>
      </c>
      <c r="F375">
        <v>5</v>
      </c>
      <c r="G375" t="s">
        <v>1005</v>
      </c>
      <c r="H375" t="s">
        <v>416</v>
      </c>
      <c r="I375">
        <v>1659120677.814285</v>
      </c>
      <c r="J375">
        <f>(K375)/1000</f>
        <v>0</v>
      </c>
      <c r="K375">
        <f>IF(CZ375, AN375, AH375)</f>
        <v>0</v>
      </c>
      <c r="L375">
        <f>IF(CZ375, AI375, AG375)</f>
        <v>0</v>
      </c>
      <c r="M375">
        <f>DB375 - IF(AU375&gt;1, L375*CV375*100.0/(AW375*DP375), 0)</f>
        <v>0</v>
      </c>
      <c r="N375">
        <f>((T375-J375/2)*M375-L375)/(T375+J375/2)</f>
        <v>0</v>
      </c>
      <c r="O375">
        <f>N375*(DI375+DJ375)/1000.0</f>
        <v>0</v>
      </c>
      <c r="P375">
        <f>(DB375 - IF(AU375&gt;1, L375*CV375*100.0/(AW375*DP375), 0))*(DI375+DJ375)/1000.0</f>
        <v>0</v>
      </c>
      <c r="Q375">
        <f>2.0/((1/S375-1/R375)+SIGN(S375)*SQRT((1/S375-1/R375)*(1/S375-1/R375) + 4*CW375/((CW375+1)*(CW375+1))*(2*1/S375*1/R375-1/R375*1/R375)))</f>
        <v>0</v>
      </c>
      <c r="R375">
        <f>IF(LEFT(CX375,1)&lt;&gt;"0",IF(LEFT(CX375,1)="1",3.0,CY375),$D$5+$E$5*(DP375*DI375/($K$5*1000))+$F$5*(DP375*DI375/($K$5*1000))*MAX(MIN(CV375,$J$5),$I$5)*MAX(MIN(CV375,$J$5),$I$5)+$G$5*MAX(MIN(CV375,$J$5),$I$5)*(DP375*DI375/($K$5*1000))+$H$5*(DP375*DI375/($K$5*1000))*(DP375*DI375/($K$5*1000)))</f>
        <v>0</v>
      </c>
      <c r="S375">
        <f>J375*(1000-(1000*0.61365*exp(17.502*W375/(240.97+W375))/(DI375+DJ375)+DD375)/2)/(1000*0.61365*exp(17.502*W375/(240.97+W375))/(DI375+DJ375)-DD375)</f>
        <v>0</v>
      </c>
      <c r="T375">
        <f>1/((CW375+1)/(Q375/1.6)+1/(R375/1.37)) + CW375/((CW375+1)/(Q375/1.6) + CW375/(R375/1.37))</f>
        <v>0</v>
      </c>
      <c r="U375">
        <f>(CR375*CU375)</f>
        <v>0</v>
      </c>
      <c r="V375">
        <f>(DK375+(U375+2*0.95*5.67E-8*(((DK375+$B$7)+273)^4-(DK375+273)^4)-44100*J375)/(1.84*29.3*R375+8*0.95*5.67E-8*(DK375+273)^3))</f>
        <v>0</v>
      </c>
      <c r="W375">
        <f>($C$7*DL375+$D$7*DM375+$E$7*V375)</f>
        <v>0</v>
      </c>
      <c r="X375">
        <f>0.61365*exp(17.502*W375/(240.97+W375))</f>
        <v>0</v>
      </c>
      <c r="Y375">
        <f>(Z375/AA375*100)</f>
        <v>0</v>
      </c>
      <c r="Z375">
        <f>DD375*(DI375+DJ375)/1000</f>
        <v>0</v>
      </c>
      <c r="AA375">
        <f>0.61365*exp(17.502*DK375/(240.97+DK375))</f>
        <v>0</v>
      </c>
      <c r="AB375">
        <f>(X375-DD375*(DI375+DJ375)/1000)</f>
        <v>0</v>
      </c>
      <c r="AC375">
        <f>(-J375*44100)</f>
        <v>0</v>
      </c>
      <c r="AD375">
        <f>2*29.3*R375*0.92*(DK375-W375)</f>
        <v>0</v>
      </c>
      <c r="AE375">
        <f>2*0.95*5.67E-8*(((DK375+$B$7)+273)^4-(W375+273)^4)</f>
        <v>0</v>
      </c>
      <c r="AF375">
        <f>U375+AE375+AC375+AD375</f>
        <v>0</v>
      </c>
      <c r="AG375">
        <f>DH375*AU375*(DC375-DB375*(1000-AU375*DE375)/(1000-AU375*DD375))/(100*CV375)</f>
        <v>0</v>
      </c>
      <c r="AH375">
        <f>1000*DH375*AU375*(DD375-DE375)/(100*CV375*(1000-AU375*DD375))</f>
        <v>0</v>
      </c>
      <c r="AI375">
        <f>(AJ375 - AK375 - DI375*1E3/(8.314*(DK375+273.15)) * AM375/DH375 * AL375) * DH375/(100*CV375) * (1000 - DE375)/1000</f>
        <v>0</v>
      </c>
      <c r="AJ375">
        <v>1178.228432818975</v>
      </c>
      <c r="AK375">
        <v>1133.101515151515</v>
      </c>
      <c r="AL375">
        <v>3.383975444591868</v>
      </c>
      <c r="AM375">
        <v>65.161743348926</v>
      </c>
      <c r="AN375">
        <f>(AP375 - AO375 + DI375*1E3/(8.314*(DK375+273.15)) * AR375/DH375 * AQ375) * DH375/(100*CV375) * 1000/(1000 - AP375)</f>
        <v>0</v>
      </c>
      <c r="AO375">
        <v>13.8738914213318</v>
      </c>
      <c r="AP375">
        <v>21.45077151515151</v>
      </c>
      <c r="AQ375">
        <v>-0.0001070134839335955</v>
      </c>
      <c r="AR375">
        <v>87.77243361575582</v>
      </c>
      <c r="AS375">
        <v>4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MAX(0,($B$13+$C$13*DP375)/(1+$D$13*DP375)*DI375/(DK375+273)*$E$13)</f>
        <v>0</v>
      </c>
      <c r="AX375" t="s">
        <v>417</v>
      </c>
      <c r="AY375" t="s">
        <v>417</v>
      </c>
      <c r="AZ375">
        <v>0</v>
      </c>
      <c r="BA375">
        <v>0</v>
      </c>
      <c r="BB375">
        <f>1-AZ375/BA375</f>
        <v>0</v>
      </c>
      <c r="BC375">
        <v>0</v>
      </c>
      <c r="BD375" t="s">
        <v>417</v>
      </c>
      <c r="BE375" t="s">
        <v>417</v>
      </c>
      <c r="BF375">
        <v>0</v>
      </c>
      <c r="BG375">
        <v>0</v>
      </c>
      <c r="BH375">
        <f>1-BF375/BG375</f>
        <v>0</v>
      </c>
      <c r="BI375">
        <v>0.5</v>
      </c>
      <c r="BJ375">
        <f>CS375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417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f>$B$11*DQ375+$C$11*DR375+$F$11*EC375*(1-EF375)</f>
        <v>0</v>
      </c>
      <c r="CS375">
        <f>CR375*CT375</f>
        <v>0</v>
      </c>
      <c r="CT375">
        <f>($B$11*$D$9+$C$11*$D$9+$F$11*((EP375+EH375)/MAX(EP375+EH375+EQ375, 0.1)*$I$9+EQ375/MAX(EP375+EH375+EQ375, 0.1)*$J$9))/($B$11+$C$11+$F$11)</f>
        <v>0</v>
      </c>
      <c r="CU375">
        <f>($B$11*$K$9+$C$11*$K$9+$F$11*((EP375+EH375)/MAX(EP375+EH375+EQ375, 0.1)*$P$9+EQ375/MAX(EP375+EH375+EQ375, 0.1)*$Q$9))/($B$11+$C$11+$F$11)</f>
        <v>0</v>
      </c>
      <c r="CV375">
        <v>6</v>
      </c>
      <c r="CW375">
        <v>0.5</v>
      </c>
      <c r="CX375" t="s">
        <v>418</v>
      </c>
      <c r="CY375">
        <v>2</v>
      </c>
      <c r="CZ375" t="b">
        <v>1</v>
      </c>
      <c r="DA375">
        <v>1659120677.814285</v>
      </c>
      <c r="DB375">
        <v>1084.4675</v>
      </c>
      <c r="DC375">
        <v>1144.819285714286</v>
      </c>
      <c r="DD375">
        <v>21.47125</v>
      </c>
      <c r="DE375">
        <v>13.90058214285714</v>
      </c>
      <c r="DF375">
        <v>1088.313214285714</v>
      </c>
      <c r="DG375">
        <v>21.56830357142857</v>
      </c>
      <c r="DH375">
        <v>500.0632857142857</v>
      </c>
      <c r="DI375">
        <v>90.66191071428571</v>
      </c>
      <c r="DJ375">
        <v>0.09999180714285713</v>
      </c>
      <c r="DK375">
        <v>26.94799285714285</v>
      </c>
      <c r="DL375">
        <v>26.40971071428571</v>
      </c>
      <c r="DM375">
        <v>999.9000000000002</v>
      </c>
      <c r="DN375">
        <v>0</v>
      </c>
      <c r="DO375">
        <v>0</v>
      </c>
      <c r="DP375">
        <v>10004.86892857143</v>
      </c>
      <c r="DQ375">
        <v>0</v>
      </c>
      <c r="DR375">
        <v>8.318720000000003</v>
      </c>
      <c r="DS375">
        <v>-60.35298214285715</v>
      </c>
      <c r="DT375">
        <v>1108.262857142857</v>
      </c>
      <c r="DU375">
        <v>1160.957857142857</v>
      </c>
      <c r="DV375">
        <v>7.570665357142857</v>
      </c>
      <c r="DW375">
        <v>1144.819285714286</v>
      </c>
      <c r="DX375">
        <v>13.90058214285714</v>
      </c>
      <c r="DY375">
        <v>1.946624642857143</v>
      </c>
      <c r="DZ375">
        <v>1.260253571428571</v>
      </c>
      <c r="EA375">
        <v>17.01673571428572</v>
      </c>
      <c r="EB375">
        <v>10.33301785714286</v>
      </c>
      <c r="EC375">
        <v>2000.004285714286</v>
      </c>
      <c r="ED375">
        <v>0.9799935357142857</v>
      </c>
      <c r="EE375">
        <v>0.02000626428571428</v>
      </c>
      <c r="EF375">
        <v>0</v>
      </c>
      <c r="EG375">
        <v>791.8405357142857</v>
      </c>
      <c r="EH375">
        <v>5.00097</v>
      </c>
      <c r="EI375">
        <v>15747.225</v>
      </c>
      <c r="EJ375">
        <v>16707.58928571429</v>
      </c>
      <c r="EK375">
        <v>37.437</v>
      </c>
      <c r="EL375">
        <v>37.937</v>
      </c>
      <c r="EM375">
        <v>37.35700000000001</v>
      </c>
      <c r="EN375">
        <v>37.75</v>
      </c>
      <c r="EO375">
        <v>38.16042857142856</v>
      </c>
      <c r="EP375">
        <v>1955.093571428572</v>
      </c>
      <c r="EQ375">
        <v>39.91071428571428</v>
      </c>
      <c r="ER375">
        <v>0</v>
      </c>
      <c r="ES375">
        <v>1659120685.4</v>
      </c>
      <c r="ET375">
        <v>0</v>
      </c>
      <c r="EU375">
        <v>791.8403599999999</v>
      </c>
      <c r="EV375">
        <v>-6.346076913568451</v>
      </c>
      <c r="EW375">
        <v>-112.5461537239984</v>
      </c>
      <c r="EX375">
        <v>15746.58</v>
      </c>
      <c r="EY375">
        <v>15</v>
      </c>
      <c r="EZ375">
        <v>0</v>
      </c>
      <c r="FA375" t="s">
        <v>419</v>
      </c>
      <c r="FB375">
        <v>1658962562</v>
      </c>
      <c r="FC375">
        <v>1658962559</v>
      </c>
      <c r="FD375">
        <v>0</v>
      </c>
      <c r="FE375">
        <v>0.025</v>
      </c>
      <c r="FF375">
        <v>-0.013</v>
      </c>
      <c r="FG375">
        <v>-1.97</v>
      </c>
      <c r="FH375">
        <v>-0.111</v>
      </c>
      <c r="FI375">
        <v>420</v>
      </c>
      <c r="FJ375">
        <v>18</v>
      </c>
      <c r="FK375">
        <v>0.6899999999999999</v>
      </c>
      <c r="FL375">
        <v>0.5</v>
      </c>
      <c r="FM375">
        <v>-60.35880975609756</v>
      </c>
      <c r="FN375">
        <v>0.4084160278744767</v>
      </c>
      <c r="FO375">
        <v>0.1033876244065421</v>
      </c>
      <c r="FP375">
        <v>1</v>
      </c>
      <c r="FQ375">
        <v>792.1139411764706</v>
      </c>
      <c r="FR375">
        <v>-5.977326207635317</v>
      </c>
      <c r="FS375">
        <v>0.6237657903778254</v>
      </c>
      <c r="FT375">
        <v>0</v>
      </c>
      <c r="FU375">
        <v>7.584940731707317</v>
      </c>
      <c r="FV375">
        <v>-0.1922149128919697</v>
      </c>
      <c r="FW375">
        <v>0.02654062669415072</v>
      </c>
      <c r="FX375">
        <v>0</v>
      </c>
      <c r="FY375">
        <v>1</v>
      </c>
      <c r="FZ375">
        <v>3</v>
      </c>
      <c r="GA375" t="s">
        <v>426</v>
      </c>
      <c r="GB375">
        <v>2.98324</v>
      </c>
      <c r="GC375">
        <v>2.71564</v>
      </c>
      <c r="GD375">
        <v>0.185397</v>
      </c>
      <c r="GE375">
        <v>0.189297</v>
      </c>
      <c r="GF375">
        <v>0.0996547</v>
      </c>
      <c r="GG375">
        <v>0.0717733</v>
      </c>
      <c r="GH375">
        <v>25782.9</v>
      </c>
      <c r="GI375">
        <v>25785.3</v>
      </c>
      <c r="GJ375">
        <v>29415.1</v>
      </c>
      <c r="GK375">
        <v>29413.7</v>
      </c>
      <c r="GL375">
        <v>35078</v>
      </c>
      <c r="GM375">
        <v>36307.1</v>
      </c>
      <c r="GN375">
        <v>41424.9</v>
      </c>
      <c r="GO375">
        <v>41914.4</v>
      </c>
      <c r="GP375">
        <v>1.93718</v>
      </c>
      <c r="GQ375">
        <v>1.8866</v>
      </c>
      <c r="GR375">
        <v>0.07818269999999999</v>
      </c>
      <c r="GS375">
        <v>0</v>
      </c>
      <c r="GT375">
        <v>25.127</v>
      </c>
      <c r="GU375">
        <v>999.9</v>
      </c>
      <c r="GV375">
        <v>36.1</v>
      </c>
      <c r="GW375">
        <v>33</v>
      </c>
      <c r="GX375">
        <v>20.1158</v>
      </c>
      <c r="GY375">
        <v>63.4914</v>
      </c>
      <c r="GZ375">
        <v>33.9343</v>
      </c>
      <c r="HA375">
        <v>1</v>
      </c>
      <c r="HB375">
        <v>-0.0701677</v>
      </c>
      <c r="HC375">
        <v>0.240142</v>
      </c>
      <c r="HD375">
        <v>20.3309</v>
      </c>
      <c r="HE375">
        <v>5.21699</v>
      </c>
      <c r="HF375">
        <v>12.0099</v>
      </c>
      <c r="HG375">
        <v>4.98915</v>
      </c>
      <c r="HH375">
        <v>3.28865</v>
      </c>
      <c r="HI375">
        <v>9999</v>
      </c>
      <c r="HJ375">
        <v>9999</v>
      </c>
      <c r="HK375">
        <v>9999</v>
      </c>
      <c r="HL375">
        <v>174.6</v>
      </c>
      <c r="HM375">
        <v>1.86784</v>
      </c>
      <c r="HN375">
        <v>1.86691</v>
      </c>
      <c r="HO375">
        <v>1.8663</v>
      </c>
      <c r="HP375">
        <v>1.86623</v>
      </c>
      <c r="HQ375">
        <v>1.8681</v>
      </c>
      <c r="HR375">
        <v>1.87056</v>
      </c>
      <c r="HS375">
        <v>1.8692</v>
      </c>
      <c r="HT375">
        <v>1.87059</v>
      </c>
      <c r="HU375">
        <v>0</v>
      </c>
      <c r="HV375">
        <v>0</v>
      </c>
      <c r="HW375">
        <v>0</v>
      </c>
      <c r="HX375">
        <v>0</v>
      </c>
      <c r="HY375" t="s">
        <v>421</v>
      </c>
      <c r="HZ375" t="s">
        <v>422</v>
      </c>
      <c r="IA375" t="s">
        <v>423</v>
      </c>
      <c r="IB375" t="s">
        <v>423</v>
      </c>
      <c r="IC375" t="s">
        <v>423</v>
      </c>
      <c r="ID375" t="s">
        <v>423</v>
      </c>
      <c r="IE375">
        <v>0</v>
      </c>
      <c r="IF375">
        <v>100</v>
      </c>
      <c r="IG375">
        <v>100</v>
      </c>
      <c r="IH375">
        <v>-3.89</v>
      </c>
      <c r="II375">
        <v>-0.0973</v>
      </c>
      <c r="IJ375">
        <v>-1.577111384215205</v>
      </c>
      <c r="IK375">
        <v>-0.002609718516926934</v>
      </c>
      <c r="IL375">
        <v>7.477057286243006E-07</v>
      </c>
      <c r="IM375">
        <v>-2.446628426827821E-10</v>
      </c>
      <c r="IN375">
        <v>-0.2036813970316619</v>
      </c>
      <c r="IO375">
        <v>-0.007460779758470672</v>
      </c>
      <c r="IP375">
        <v>0.0009378809001863145</v>
      </c>
      <c r="IQ375">
        <v>-1.681860573090938E-05</v>
      </c>
      <c r="IR375">
        <v>18</v>
      </c>
      <c r="IS375">
        <v>2242</v>
      </c>
      <c r="IT375">
        <v>1</v>
      </c>
      <c r="IU375">
        <v>24</v>
      </c>
      <c r="IV375">
        <v>2635.4</v>
      </c>
      <c r="IW375">
        <v>2635.4</v>
      </c>
      <c r="IX375">
        <v>2.38647</v>
      </c>
      <c r="IY375">
        <v>2.20459</v>
      </c>
      <c r="IZ375">
        <v>1.39648</v>
      </c>
      <c r="JA375">
        <v>2.33521</v>
      </c>
      <c r="JB375">
        <v>1.49536</v>
      </c>
      <c r="JC375">
        <v>2.39014</v>
      </c>
      <c r="JD375">
        <v>38.9445</v>
      </c>
      <c r="JE375">
        <v>23.9737</v>
      </c>
      <c r="JF375">
        <v>18</v>
      </c>
      <c r="JG375">
        <v>505.732</v>
      </c>
      <c r="JH375">
        <v>430.294</v>
      </c>
      <c r="JI375">
        <v>25</v>
      </c>
      <c r="JJ375">
        <v>26.4736</v>
      </c>
      <c r="JK375">
        <v>29.9999</v>
      </c>
      <c r="JL375">
        <v>26.4828</v>
      </c>
      <c r="JM375">
        <v>26.4299</v>
      </c>
      <c r="JN375">
        <v>47.7834</v>
      </c>
      <c r="JO375">
        <v>26.8843</v>
      </c>
      <c r="JP375">
        <v>12.3972</v>
      </c>
      <c r="JQ375">
        <v>25</v>
      </c>
      <c r="JR375">
        <v>1189.2</v>
      </c>
      <c r="JS375">
        <v>14.0418</v>
      </c>
      <c r="JT375">
        <v>100.578</v>
      </c>
      <c r="JU375">
        <v>100.665</v>
      </c>
    </row>
    <row r="376" spans="1:281">
      <c r="A376">
        <v>360</v>
      </c>
      <c r="B376">
        <v>1659120690.6</v>
      </c>
      <c r="C376">
        <v>8332.5</v>
      </c>
      <c r="D376" t="s">
        <v>1146</v>
      </c>
      <c r="E376" t="s">
        <v>1147</v>
      </c>
      <c r="F376">
        <v>5</v>
      </c>
      <c r="G376" t="s">
        <v>1005</v>
      </c>
      <c r="H376" t="s">
        <v>416</v>
      </c>
      <c r="I376">
        <v>1659120683.1</v>
      </c>
      <c r="J376">
        <f>(K376)/1000</f>
        <v>0</v>
      </c>
      <c r="K376">
        <f>IF(CZ376, AN376, AH376)</f>
        <v>0</v>
      </c>
      <c r="L376">
        <f>IF(CZ376, AI376, AG376)</f>
        <v>0</v>
      </c>
      <c r="M376">
        <f>DB376 - IF(AU376&gt;1, L376*CV376*100.0/(AW376*DP376), 0)</f>
        <v>0</v>
      </c>
      <c r="N376">
        <f>((T376-J376/2)*M376-L376)/(T376+J376/2)</f>
        <v>0</v>
      </c>
      <c r="O376">
        <f>N376*(DI376+DJ376)/1000.0</f>
        <v>0</v>
      </c>
      <c r="P376">
        <f>(DB376 - IF(AU376&gt;1, L376*CV376*100.0/(AW376*DP376), 0))*(DI376+DJ376)/1000.0</f>
        <v>0</v>
      </c>
      <c r="Q376">
        <f>2.0/((1/S376-1/R376)+SIGN(S376)*SQRT((1/S376-1/R376)*(1/S376-1/R376) + 4*CW376/((CW376+1)*(CW376+1))*(2*1/S376*1/R376-1/R376*1/R376)))</f>
        <v>0</v>
      </c>
      <c r="R376">
        <f>IF(LEFT(CX376,1)&lt;&gt;"0",IF(LEFT(CX376,1)="1",3.0,CY376),$D$5+$E$5*(DP376*DI376/($K$5*1000))+$F$5*(DP376*DI376/($K$5*1000))*MAX(MIN(CV376,$J$5),$I$5)*MAX(MIN(CV376,$J$5),$I$5)+$G$5*MAX(MIN(CV376,$J$5),$I$5)*(DP376*DI376/($K$5*1000))+$H$5*(DP376*DI376/($K$5*1000))*(DP376*DI376/($K$5*1000)))</f>
        <v>0</v>
      </c>
      <c r="S376">
        <f>J376*(1000-(1000*0.61365*exp(17.502*W376/(240.97+W376))/(DI376+DJ376)+DD376)/2)/(1000*0.61365*exp(17.502*W376/(240.97+W376))/(DI376+DJ376)-DD376)</f>
        <v>0</v>
      </c>
      <c r="T376">
        <f>1/((CW376+1)/(Q376/1.6)+1/(R376/1.37)) + CW376/((CW376+1)/(Q376/1.6) + CW376/(R376/1.37))</f>
        <v>0</v>
      </c>
      <c r="U376">
        <f>(CR376*CU376)</f>
        <v>0</v>
      </c>
      <c r="V376">
        <f>(DK376+(U376+2*0.95*5.67E-8*(((DK376+$B$7)+273)^4-(DK376+273)^4)-44100*J376)/(1.84*29.3*R376+8*0.95*5.67E-8*(DK376+273)^3))</f>
        <v>0</v>
      </c>
      <c r="W376">
        <f>($C$7*DL376+$D$7*DM376+$E$7*V376)</f>
        <v>0</v>
      </c>
      <c r="X376">
        <f>0.61365*exp(17.502*W376/(240.97+W376))</f>
        <v>0</v>
      </c>
      <c r="Y376">
        <f>(Z376/AA376*100)</f>
        <v>0</v>
      </c>
      <c r="Z376">
        <f>DD376*(DI376+DJ376)/1000</f>
        <v>0</v>
      </c>
      <c r="AA376">
        <f>0.61365*exp(17.502*DK376/(240.97+DK376))</f>
        <v>0</v>
      </c>
      <c r="AB376">
        <f>(X376-DD376*(DI376+DJ376)/1000)</f>
        <v>0</v>
      </c>
      <c r="AC376">
        <f>(-J376*44100)</f>
        <v>0</v>
      </c>
      <c r="AD376">
        <f>2*29.3*R376*0.92*(DK376-W376)</f>
        <v>0</v>
      </c>
      <c r="AE376">
        <f>2*0.95*5.67E-8*(((DK376+$B$7)+273)^4-(W376+273)^4)</f>
        <v>0</v>
      </c>
      <c r="AF376">
        <f>U376+AE376+AC376+AD376</f>
        <v>0</v>
      </c>
      <c r="AG376">
        <f>DH376*AU376*(DC376-DB376*(1000-AU376*DE376)/(1000-AU376*DD376))/(100*CV376)</f>
        <v>0</v>
      </c>
      <c r="AH376">
        <f>1000*DH376*AU376*(DD376-DE376)/(100*CV376*(1000-AU376*DD376))</f>
        <v>0</v>
      </c>
      <c r="AI376">
        <f>(AJ376 - AK376 - DI376*1E3/(8.314*(DK376+273.15)) * AM376/DH376 * AL376) * DH376/(100*CV376) * (1000 - DE376)/1000</f>
        <v>0</v>
      </c>
      <c r="AJ376">
        <v>1195.289208709585</v>
      </c>
      <c r="AK376">
        <v>1150.24896969697</v>
      </c>
      <c r="AL376">
        <v>3.425993819684194</v>
      </c>
      <c r="AM376">
        <v>65.161743348926</v>
      </c>
      <c r="AN376">
        <f>(AP376 - AO376 + DI376*1E3/(8.314*(DK376+273.15)) * AR376/DH376 * AQ376) * DH376/(100*CV376) * 1000/(1000 - AP376)</f>
        <v>0</v>
      </c>
      <c r="AO376">
        <v>13.96956728263645</v>
      </c>
      <c r="AP376">
        <v>21.46475272727271</v>
      </c>
      <c r="AQ376">
        <v>0.001376901428659537</v>
      </c>
      <c r="AR376">
        <v>87.77243361575582</v>
      </c>
      <c r="AS376">
        <v>4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MAX(0,($B$13+$C$13*DP376)/(1+$D$13*DP376)*DI376/(DK376+273)*$E$13)</f>
        <v>0</v>
      </c>
      <c r="AX376" t="s">
        <v>417</v>
      </c>
      <c r="AY376" t="s">
        <v>417</v>
      </c>
      <c r="AZ376">
        <v>0</v>
      </c>
      <c r="BA376">
        <v>0</v>
      </c>
      <c r="BB376">
        <f>1-AZ376/BA376</f>
        <v>0</v>
      </c>
      <c r="BC376">
        <v>0</v>
      </c>
      <c r="BD376" t="s">
        <v>417</v>
      </c>
      <c r="BE376" t="s">
        <v>417</v>
      </c>
      <c r="BF376">
        <v>0</v>
      </c>
      <c r="BG376">
        <v>0</v>
      </c>
      <c r="BH376">
        <f>1-BF376/BG376</f>
        <v>0</v>
      </c>
      <c r="BI376">
        <v>0.5</v>
      </c>
      <c r="BJ376">
        <f>CS376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417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f>$B$11*DQ376+$C$11*DR376+$F$11*EC376*(1-EF376)</f>
        <v>0</v>
      </c>
      <c r="CS376">
        <f>CR376*CT376</f>
        <v>0</v>
      </c>
      <c r="CT376">
        <f>($B$11*$D$9+$C$11*$D$9+$F$11*((EP376+EH376)/MAX(EP376+EH376+EQ376, 0.1)*$I$9+EQ376/MAX(EP376+EH376+EQ376, 0.1)*$J$9))/($B$11+$C$11+$F$11)</f>
        <v>0</v>
      </c>
      <c r="CU376">
        <f>($B$11*$K$9+$C$11*$K$9+$F$11*((EP376+EH376)/MAX(EP376+EH376+EQ376, 0.1)*$P$9+EQ376/MAX(EP376+EH376+EQ376, 0.1)*$Q$9))/($B$11+$C$11+$F$11)</f>
        <v>0</v>
      </c>
      <c r="CV376">
        <v>6</v>
      </c>
      <c r="CW376">
        <v>0.5</v>
      </c>
      <c r="CX376" t="s">
        <v>418</v>
      </c>
      <c r="CY376">
        <v>2</v>
      </c>
      <c r="CZ376" t="b">
        <v>1</v>
      </c>
      <c r="DA376">
        <v>1659120683.1</v>
      </c>
      <c r="DB376">
        <v>1102.159259259259</v>
      </c>
      <c r="DC376">
        <v>1162.488148148148</v>
      </c>
      <c r="DD376">
        <v>21.46467037037037</v>
      </c>
      <c r="DE376">
        <v>13.9266037037037</v>
      </c>
      <c r="DF376">
        <v>1106.037037037037</v>
      </c>
      <c r="DG376">
        <v>21.56178888888889</v>
      </c>
      <c r="DH376">
        <v>500.0702962962964</v>
      </c>
      <c r="DI376">
        <v>90.66162592592592</v>
      </c>
      <c r="DJ376">
        <v>0.09996017407407407</v>
      </c>
      <c r="DK376">
        <v>26.94641851851852</v>
      </c>
      <c r="DL376">
        <v>26.40828888888889</v>
      </c>
      <c r="DM376">
        <v>999.9000000000001</v>
      </c>
      <c r="DN376">
        <v>0</v>
      </c>
      <c r="DO376">
        <v>0</v>
      </c>
      <c r="DP376">
        <v>10011.04740740741</v>
      </c>
      <c r="DQ376">
        <v>0</v>
      </c>
      <c r="DR376">
        <v>8.316272962962964</v>
      </c>
      <c r="DS376">
        <v>-60.33025555555555</v>
      </c>
      <c r="DT376">
        <v>1126.335185185185</v>
      </c>
      <c r="DU376">
        <v>1178.906666666667</v>
      </c>
      <c r="DV376">
        <v>7.538062592592592</v>
      </c>
      <c r="DW376">
        <v>1162.488148148148</v>
      </c>
      <c r="DX376">
        <v>13.9266037037037</v>
      </c>
      <c r="DY376">
        <v>1.946022592592593</v>
      </c>
      <c r="DZ376">
        <v>1.262608518518519</v>
      </c>
      <c r="EA376">
        <v>17.01185185185185</v>
      </c>
      <c r="EB376">
        <v>10.36094074074074</v>
      </c>
      <c r="EC376">
        <v>1999.992592592593</v>
      </c>
      <c r="ED376">
        <v>0.9799934444444445</v>
      </c>
      <c r="EE376">
        <v>0.02000635555555555</v>
      </c>
      <c r="EF376">
        <v>0</v>
      </c>
      <c r="EG376">
        <v>791.2808888888889</v>
      </c>
      <c r="EH376">
        <v>5.00097</v>
      </c>
      <c r="EI376">
        <v>15737.36296296296</v>
      </c>
      <c r="EJ376">
        <v>16707.47777777778</v>
      </c>
      <c r="EK376">
        <v>37.437</v>
      </c>
      <c r="EL376">
        <v>37.937</v>
      </c>
      <c r="EM376">
        <v>37.347</v>
      </c>
      <c r="EN376">
        <v>37.75</v>
      </c>
      <c r="EO376">
        <v>38.17092592592593</v>
      </c>
      <c r="EP376">
        <v>1955.081851851852</v>
      </c>
      <c r="EQ376">
        <v>39.91074074074074</v>
      </c>
      <c r="ER376">
        <v>0</v>
      </c>
      <c r="ES376">
        <v>1659120690.8</v>
      </c>
      <c r="ET376">
        <v>0</v>
      </c>
      <c r="EU376">
        <v>791.3156923076924</v>
      </c>
      <c r="EV376">
        <v>-6.096957275640486</v>
      </c>
      <c r="EW376">
        <v>-109.3914530875182</v>
      </c>
      <c r="EX376">
        <v>15737.18076923077</v>
      </c>
      <c r="EY376">
        <v>15</v>
      </c>
      <c r="EZ376">
        <v>0</v>
      </c>
      <c r="FA376" t="s">
        <v>419</v>
      </c>
      <c r="FB376">
        <v>1658962562</v>
      </c>
      <c r="FC376">
        <v>1658962559</v>
      </c>
      <c r="FD376">
        <v>0</v>
      </c>
      <c r="FE376">
        <v>0.025</v>
      </c>
      <c r="FF376">
        <v>-0.013</v>
      </c>
      <c r="FG376">
        <v>-1.97</v>
      </c>
      <c r="FH376">
        <v>-0.111</v>
      </c>
      <c r="FI376">
        <v>420</v>
      </c>
      <c r="FJ376">
        <v>18</v>
      </c>
      <c r="FK376">
        <v>0.6899999999999999</v>
      </c>
      <c r="FL376">
        <v>0.5</v>
      </c>
      <c r="FM376">
        <v>-60.3584875</v>
      </c>
      <c r="FN376">
        <v>0.1795350844279074</v>
      </c>
      <c r="FO376">
        <v>0.1047112581996317</v>
      </c>
      <c r="FP376">
        <v>1</v>
      </c>
      <c r="FQ376">
        <v>791.6097352941175</v>
      </c>
      <c r="FR376">
        <v>-6.170466012048319</v>
      </c>
      <c r="FS376">
        <v>0.6489446323170778</v>
      </c>
      <c r="FT376">
        <v>0</v>
      </c>
      <c r="FU376">
        <v>7.549552750000001</v>
      </c>
      <c r="FV376">
        <v>-0.3057790243902527</v>
      </c>
      <c r="FW376">
        <v>0.03939104669766348</v>
      </c>
      <c r="FX376">
        <v>0</v>
      </c>
      <c r="FY376">
        <v>1</v>
      </c>
      <c r="FZ376">
        <v>3</v>
      </c>
      <c r="GA376" t="s">
        <v>426</v>
      </c>
      <c r="GB376">
        <v>2.98318</v>
      </c>
      <c r="GC376">
        <v>2.71574</v>
      </c>
      <c r="GD376">
        <v>0.187151</v>
      </c>
      <c r="GE376">
        <v>0.191005</v>
      </c>
      <c r="GF376">
        <v>0.09970320000000001</v>
      </c>
      <c r="GG376">
        <v>0.0720172</v>
      </c>
      <c r="GH376">
        <v>25727.2</v>
      </c>
      <c r="GI376">
        <v>25730.6</v>
      </c>
      <c r="GJ376">
        <v>29414.8</v>
      </c>
      <c r="GK376">
        <v>29413.2</v>
      </c>
      <c r="GL376">
        <v>35076.1</v>
      </c>
      <c r="GM376">
        <v>36297</v>
      </c>
      <c r="GN376">
        <v>41424.9</v>
      </c>
      <c r="GO376">
        <v>41913.9</v>
      </c>
      <c r="GP376">
        <v>1.93687</v>
      </c>
      <c r="GQ376">
        <v>1.88665</v>
      </c>
      <c r="GR376">
        <v>0.0784099</v>
      </c>
      <c r="GS376">
        <v>0</v>
      </c>
      <c r="GT376">
        <v>25.127</v>
      </c>
      <c r="GU376">
        <v>999.9</v>
      </c>
      <c r="GV376">
        <v>36</v>
      </c>
      <c r="GW376">
        <v>33</v>
      </c>
      <c r="GX376">
        <v>20.0608</v>
      </c>
      <c r="GY376">
        <v>63.6814</v>
      </c>
      <c r="GZ376">
        <v>34.0304</v>
      </c>
      <c r="HA376">
        <v>1</v>
      </c>
      <c r="HB376">
        <v>-0.0707546</v>
      </c>
      <c r="HC376">
        <v>0.240512</v>
      </c>
      <c r="HD376">
        <v>20.3311</v>
      </c>
      <c r="HE376">
        <v>5.21714</v>
      </c>
      <c r="HF376">
        <v>12.0099</v>
      </c>
      <c r="HG376">
        <v>4.98935</v>
      </c>
      <c r="HH376">
        <v>3.28865</v>
      </c>
      <c r="HI376">
        <v>9999</v>
      </c>
      <c r="HJ376">
        <v>9999</v>
      </c>
      <c r="HK376">
        <v>9999</v>
      </c>
      <c r="HL376">
        <v>174.6</v>
      </c>
      <c r="HM376">
        <v>1.86784</v>
      </c>
      <c r="HN376">
        <v>1.86691</v>
      </c>
      <c r="HO376">
        <v>1.8663</v>
      </c>
      <c r="HP376">
        <v>1.86623</v>
      </c>
      <c r="HQ376">
        <v>1.86811</v>
      </c>
      <c r="HR376">
        <v>1.87056</v>
      </c>
      <c r="HS376">
        <v>1.8692</v>
      </c>
      <c r="HT376">
        <v>1.87058</v>
      </c>
      <c r="HU376">
        <v>0</v>
      </c>
      <c r="HV376">
        <v>0</v>
      </c>
      <c r="HW376">
        <v>0</v>
      </c>
      <c r="HX376">
        <v>0</v>
      </c>
      <c r="HY376" t="s">
        <v>421</v>
      </c>
      <c r="HZ376" t="s">
        <v>422</v>
      </c>
      <c r="IA376" t="s">
        <v>423</v>
      </c>
      <c r="IB376" t="s">
        <v>423</v>
      </c>
      <c r="IC376" t="s">
        <v>423</v>
      </c>
      <c r="ID376" t="s">
        <v>423</v>
      </c>
      <c r="IE376">
        <v>0</v>
      </c>
      <c r="IF376">
        <v>100</v>
      </c>
      <c r="IG376">
        <v>100</v>
      </c>
      <c r="IH376">
        <v>-3.92</v>
      </c>
      <c r="II376">
        <v>-0.09710000000000001</v>
      </c>
      <c r="IJ376">
        <v>-1.577111384215205</v>
      </c>
      <c r="IK376">
        <v>-0.002609718516926934</v>
      </c>
      <c r="IL376">
        <v>7.477057286243006E-07</v>
      </c>
      <c r="IM376">
        <v>-2.446628426827821E-10</v>
      </c>
      <c r="IN376">
        <v>-0.2036813970316619</v>
      </c>
      <c r="IO376">
        <v>-0.007460779758470672</v>
      </c>
      <c r="IP376">
        <v>0.0009378809001863145</v>
      </c>
      <c r="IQ376">
        <v>-1.681860573090938E-05</v>
      </c>
      <c r="IR376">
        <v>18</v>
      </c>
      <c r="IS376">
        <v>2242</v>
      </c>
      <c r="IT376">
        <v>1</v>
      </c>
      <c r="IU376">
        <v>24</v>
      </c>
      <c r="IV376">
        <v>2635.5</v>
      </c>
      <c r="IW376">
        <v>2635.5</v>
      </c>
      <c r="IX376">
        <v>2.41089</v>
      </c>
      <c r="IY376">
        <v>2.21191</v>
      </c>
      <c r="IZ376">
        <v>1.39648</v>
      </c>
      <c r="JA376">
        <v>2.33521</v>
      </c>
      <c r="JB376">
        <v>1.49536</v>
      </c>
      <c r="JC376">
        <v>2.3938</v>
      </c>
      <c r="JD376">
        <v>38.9445</v>
      </c>
      <c r="JE376">
        <v>23.9737</v>
      </c>
      <c r="JF376">
        <v>18</v>
      </c>
      <c r="JG376">
        <v>505.517</v>
      </c>
      <c r="JH376">
        <v>430.304</v>
      </c>
      <c r="JI376">
        <v>25</v>
      </c>
      <c r="JJ376">
        <v>26.4716</v>
      </c>
      <c r="JK376">
        <v>29.9999</v>
      </c>
      <c r="JL376">
        <v>26.4802</v>
      </c>
      <c r="JM376">
        <v>26.4273</v>
      </c>
      <c r="JN376">
        <v>48.3517</v>
      </c>
      <c r="JO376">
        <v>26.8843</v>
      </c>
      <c r="JP376">
        <v>12.3972</v>
      </c>
      <c r="JQ376">
        <v>25</v>
      </c>
      <c r="JR376">
        <v>1209.23</v>
      </c>
      <c r="JS376">
        <v>14.0473</v>
      </c>
      <c r="JT376">
        <v>100.577</v>
      </c>
      <c r="JU376">
        <v>100.663</v>
      </c>
    </row>
    <row r="377" spans="1:281">
      <c r="A377">
        <v>361</v>
      </c>
      <c r="B377">
        <v>1659120695.6</v>
      </c>
      <c r="C377">
        <v>8337.5</v>
      </c>
      <c r="D377" t="s">
        <v>1148</v>
      </c>
      <c r="E377" t="s">
        <v>1149</v>
      </c>
      <c r="F377">
        <v>5</v>
      </c>
      <c r="G377" t="s">
        <v>1005</v>
      </c>
      <c r="H377" t="s">
        <v>416</v>
      </c>
      <c r="I377">
        <v>1659120687.814285</v>
      </c>
      <c r="J377">
        <f>(K377)/1000</f>
        <v>0</v>
      </c>
      <c r="K377">
        <f>IF(CZ377, AN377, AH377)</f>
        <v>0</v>
      </c>
      <c r="L377">
        <f>IF(CZ377, AI377, AG377)</f>
        <v>0</v>
      </c>
      <c r="M377">
        <f>DB377 - IF(AU377&gt;1, L377*CV377*100.0/(AW377*DP377), 0)</f>
        <v>0</v>
      </c>
      <c r="N377">
        <f>((T377-J377/2)*M377-L377)/(T377+J377/2)</f>
        <v>0</v>
      </c>
      <c r="O377">
        <f>N377*(DI377+DJ377)/1000.0</f>
        <v>0</v>
      </c>
      <c r="P377">
        <f>(DB377 - IF(AU377&gt;1, L377*CV377*100.0/(AW377*DP377), 0))*(DI377+DJ377)/1000.0</f>
        <v>0</v>
      </c>
      <c r="Q377">
        <f>2.0/((1/S377-1/R377)+SIGN(S377)*SQRT((1/S377-1/R377)*(1/S377-1/R377) + 4*CW377/((CW377+1)*(CW377+1))*(2*1/S377*1/R377-1/R377*1/R377)))</f>
        <v>0</v>
      </c>
      <c r="R377">
        <f>IF(LEFT(CX377,1)&lt;&gt;"0",IF(LEFT(CX377,1)="1",3.0,CY377),$D$5+$E$5*(DP377*DI377/($K$5*1000))+$F$5*(DP377*DI377/($K$5*1000))*MAX(MIN(CV377,$J$5),$I$5)*MAX(MIN(CV377,$J$5),$I$5)+$G$5*MAX(MIN(CV377,$J$5),$I$5)*(DP377*DI377/($K$5*1000))+$H$5*(DP377*DI377/($K$5*1000))*(DP377*DI377/($K$5*1000)))</f>
        <v>0</v>
      </c>
      <c r="S377">
        <f>J377*(1000-(1000*0.61365*exp(17.502*W377/(240.97+W377))/(DI377+DJ377)+DD377)/2)/(1000*0.61365*exp(17.502*W377/(240.97+W377))/(DI377+DJ377)-DD377)</f>
        <v>0</v>
      </c>
      <c r="T377">
        <f>1/((CW377+1)/(Q377/1.6)+1/(R377/1.37)) + CW377/((CW377+1)/(Q377/1.6) + CW377/(R377/1.37))</f>
        <v>0</v>
      </c>
      <c r="U377">
        <f>(CR377*CU377)</f>
        <v>0</v>
      </c>
      <c r="V377">
        <f>(DK377+(U377+2*0.95*5.67E-8*(((DK377+$B$7)+273)^4-(DK377+273)^4)-44100*J377)/(1.84*29.3*R377+8*0.95*5.67E-8*(DK377+273)^3))</f>
        <v>0</v>
      </c>
      <c r="W377">
        <f>($C$7*DL377+$D$7*DM377+$E$7*V377)</f>
        <v>0</v>
      </c>
      <c r="X377">
        <f>0.61365*exp(17.502*W377/(240.97+W377))</f>
        <v>0</v>
      </c>
      <c r="Y377">
        <f>(Z377/AA377*100)</f>
        <v>0</v>
      </c>
      <c r="Z377">
        <f>DD377*(DI377+DJ377)/1000</f>
        <v>0</v>
      </c>
      <c r="AA377">
        <f>0.61365*exp(17.502*DK377/(240.97+DK377))</f>
        <v>0</v>
      </c>
      <c r="AB377">
        <f>(X377-DD377*(DI377+DJ377)/1000)</f>
        <v>0</v>
      </c>
      <c r="AC377">
        <f>(-J377*44100)</f>
        <v>0</v>
      </c>
      <c r="AD377">
        <f>2*29.3*R377*0.92*(DK377-W377)</f>
        <v>0</v>
      </c>
      <c r="AE377">
        <f>2*0.95*5.67E-8*(((DK377+$B$7)+273)^4-(W377+273)^4)</f>
        <v>0</v>
      </c>
      <c r="AF377">
        <f>U377+AE377+AC377+AD377</f>
        <v>0</v>
      </c>
      <c r="AG377">
        <f>DH377*AU377*(DC377-DB377*(1000-AU377*DE377)/(1000-AU377*DD377))/(100*CV377)</f>
        <v>0</v>
      </c>
      <c r="AH377">
        <f>1000*DH377*AU377*(DD377-DE377)/(100*CV377*(1000-AU377*DD377))</f>
        <v>0</v>
      </c>
      <c r="AI377">
        <f>(AJ377 - AK377 - DI377*1E3/(8.314*(DK377+273.15)) * AM377/DH377 * AL377) * DH377/(100*CV377) * (1000 - DE377)/1000</f>
        <v>0</v>
      </c>
      <c r="AJ377">
        <v>1212.448200674619</v>
      </c>
      <c r="AK377">
        <v>1167.477272727272</v>
      </c>
      <c r="AL377">
        <v>3.43537626383344</v>
      </c>
      <c r="AM377">
        <v>65.161743348926</v>
      </c>
      <c r="AN377">
        <f>(AP377 - AO377 + DI377*1E3/(8.314*(DK377+273.15)) * AR377/DH377 * AQ377) * DH377/(100*CV377) * 1000/(1000 - AP377)</f>
        <v>0</v>
      </c>
      <c r="AO377">
        <v>13.99160991272315</v>
      </c>
      <c r="AP377">
        <v>21.46892242424241</v>
      </c>
      <c r="AQ377">
        <v>0.0002986153479317208</v>
      </c>
      <c r="AR377">
        <v>87.77243361575582</v>
      </c>
      <c r="AS377">
        <v>4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MAX(0,($B$13+$C$13*DP377)/(1+$D$13*DP377)*DI377/(DK377+273)*$E$13)</f>
        <v>0</v>
      </c>
      <c r="AX377" t="s">
        <v>417</v>
      </c>
      <c r="AY377" t="s">
        <v>417</v>
      </c>
      <c r="AZ377">
        <v>0</v>
      </c>
      <c r="BA377">
        <v>0</v>
      </c>
      <c r="BB377">
        <f>1-AZ377/BA377</f>
        <v>0</v>
      </c>
      <c r="BC377">
        <v>0</v>
      </c>
      <c r="BD377" t="s">
        <v>417</v>
      </c>
      <c r="BE377" t="s">
        <v>417</v>
      </c>
      <c r="BF377">
        <v>0</v>
      </c>
      <c r="BG377">
        <v>0</v>
      </c>
      <c r="BH377">
        <f>1-BF377/BG377</f>
        <v>0</v>
      </c>
      <c r="BI377">
        <v>0.5</v>
      </c>
      <c r="BJ377">
        <f>CS377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417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f>$B$11*DQ377+$C$11*DR377+$F$11*EC377*(1-EF377)</f>
        <v>0</v>
      </c>
      <c r="CS377">
        <f>CR377*CT377</f>
        <v>0</v>
      </c>
      <c r="CT377">
        <f>($B$11*$D$9+$C$11*$D$9+$F$11*((EP377+EH377)/MAX(EP377+EH377+EQ377, 0.1)*$I$9+EQ377/MAX(EP377+EH377+EQ377, 0.1)*$J$9))/($B$11+$C$11+$F$11)</f>
        <v>0</v>
      </c>
      <c r="CU377">
        <f>($B$11*$K$9+$C$11*$K$9+$F$11*((EP377+EH377)/MAX(EP377+EH377+EQ377, 0.1)*$P$9+EQ377/MAX(EP377+EH377+EQ377, 0.1)*$Q$9))/($B$11+$C$11+$F$11)</f>
        <v>0</v>
      </c>
      <c r="CV377">
        <v>6</v>
      </c>
      <c r="CW377">
        <v>0.5</v>
      </c>
      <c r="CX377" t="s">
        <v>418</v>
      </c>
      <c r="CY377">
        <v>2</v>
      </c>
      <c r="CZ377" t="b">
        <v>1</v>
      </c>
      <c r="DA377">
        <v>1659120687.814285</v>
      </c>
      <c r="DB377">
        <v>1117.9475</v>
      </c>
      <c r="DC377">
        <v>1178.314642857143</v>
      </c>
      <c r="DD377">
        <v>21.46330714285714</v>
      </c>
      <c r="DE377">
        <v>13.9485</v>
      </c>
      <c r="DF377">
        <v>1121.856428571429</v>
      </c>
      <c r="DG377">
        <v>21.560425</v>
      </c>
      <c r="DH377">
        <v>500.0694642857143</v>
      </c>
      <c r="DI377">
        <v>90.66126785714286</v>
      </c>
      <c r="DJ377">
        <v>0.09997274642857143</v>
      </c>
      <c r="DK377">
        <v>26.94657857142857</v>
      </c>
      <c r="DL377">
        <v>26.40878571428571</v>
      </c>
      <c r="DM377">
        <v>999.9000000000002</v>
      </c>
      <c r="DN377">
        <v>0</v>
      </c>
      <c r="DO377">
        <v>0</v>
      </c>
      <c r="DP377">
        <v>10014.06785714286</v>
      </c>
      <c r="DQ377">
        <v>0</v>
      </c>
      <c r="DR377">
        <v>8.291366428571427</v>
      </c>
      <c r="DS377">
        <v>-60.36768571428571</v>
      </c>
      <c r="DT377">
        <v>1142.468928571429</v>
      </c>
      <c r="DU377">
        <v>1194.984285714286</v>
      </c>
      <c r="DV377">
        <v>7.514805000000001</v>
      </c>
      <c r="DW377">
        <v>1178.314642857143</v>
      </c>
      <c r="DX377">
        <v>13.9485</v>
      </c>
      <c r="DY377">
        <v>1.945890714285714</v>
      </c>
      <c r="DZ377">
        <v>1.264588571428572</v>
      </c>
      <c r="EA377">
        <v>17.01078571428571</v>
      </c>
      <c r="EB377">
        <v>10.38438214285714</v>
      </c>
      <c r="EC377">
        <v>1999.9775</v>
      </c>
      <c r="ED377">
        <v>0.9799934285714286</v>
      </c>
      <c r="EE377">
        <v>0.02000637142857143</v>
      </c>
      <c r="EF377">
        <v>0</v>
      </c>
      <c r="EG377">
        <v>790.8423571428573</v>
      </c>
      <c r="EH377">
        <v>5.00097</v>
      </c>
      <c r="EI377">
        <v>15728.35714285714</v>
      </c>
      <c r="EJ377">
        <v>16707.34285714286</v>
      </c>
      <c r="EK377">
        <v>37.437</v>
      </c>
      <c r="EL377">
        <v>37.937</v>
      </c>
      <c r="EM377">
        <v>37.3525</v>
      </c>
      <c r="EN377">
        <v>37.75</v>
      </c>
      <c r="EO377">
        <v>38.17814285714285</v>
      </c>
      <c r="EP377">
        <v>1955.067142857143</v>
      </c>
      <c r="EQ377">
        <v>39.91035714285714</v>
      </c>
      <c r="ER377">
        <v>0</v>
      </c>
      <c r="ES377">
        <v>1659120695.6</v>
      </c>
      <c r="ET377">
        <v>0</v>
      </c>
      <c r="EU377">
        <v>790.8236153846154</v>
      </c>
      <c r="EV377">
        <v>-5.192957271081286</v>
      </c>
      <c r="EW377">
        <v>-114.0752136867185</v>
      </c>
      <c r="EX377">
        <v>15728.09615384615</v>
      </c>
      <c r="EY377">
        <v>15</v>
      </c>
      <c r="EZ377">
        <v>0</v>
      </c>
      <c r="FA377" t="s">
        <v>419</v>
      </c>
      <c r="FB377">
        <v>1658962562</v>
      </c>
      <c r="FC377">
        <v>1658962559</v>
      </c>
      <c r="FD377">
        <v>0</v>
      </c>
      <c r="FE377">
        <v>0.025</v>
      </c>
      <c r="FF377">
        <v>-0.013</v>
      </c>
      <c r="FG377">
        <v>-1.97</v>
      </c>
      <c r="FH377">
        <v>-0.111</v>
      </c>
      <c r="FI377">
        <v>420</v>
      </c>
      <c r="FJ377">
        <v>18</v>
      </c>
      <c r="FK377">
        <v>0.6899999999999999</v>
      </c>
      <c r="FL377">
        <v>0.5</v>
      </c>
      <c r="FM377">
        <v>-60.3599375</v>
      </c>
      <c r="FN377">
        <v>-0.4371343339589319</v>
      </c>
      <c r="FO377">
        <v>0.1072297735880753</v>
      </c>
      <c r="FP377">
        <v>1</v>
      </c>
      <c r="FQ377">
        <v>791.1939117647059</v>
      </c>
      <c r="FR377">
        <v>-6.010741026133613</v>
      </c>
      <c r="FS377">
        <v>0.6339326540426747</v>
      </c>
      <c r="FT377">
        <v>0</v>
      </c>
      <c r="FU377">
        <v>7.5280875</v>
      </c>
      <c r="FV377">
        <v>-0.3590697185740979</v>
      </c>
      <c r="FW377">
        <v>0.04333065247316274</v>
      </c>
      <c r="FX377">
        <v>0</v>
      </c>
      <c r="FY377">
        <v>1</v>
      </c>
      <c r="FZ377">
        <v>3</v>
      </c>
      <c r="GA377" t="s">
        <v>426</v>
      </c>
      <c r="GB377">
        <v>2.98322</v>
      </c>
      <c r="GC377">
        <v>2.71572</v>
      </c>
      <c r="GD377">
        <v>0.18891</v>
      </c>
      <c r="GE377">
        <v>0.19269</v>
      </c>
      <c r="GF377">
        <v>0.0997137</v>
      </c>
      <c r="GG377">
        <v>0.0720281</v>
      </c>
      <c r="GH377">
        <v>25672.3</v>
      </c>
      <c r="GI377">
        <v>25677</v>
      </c>
      <c r="GJ377">
        <v>29415.6</v>
      </c>
      <c r="GK377">
        <v>29413.1</v>
      </c>
      <c r="GL377">
        <v>35076.2</v>
      </c>
      <c r="GM377">
        <v>36296.7</v>
      </c>
      <c r="GN377">
        <v>41425.5</v>
      </c>
      <c r="GO377">
        <v>41914</v>
      </c>
      <c r="GP377">
        <v>1.93687</v>
      </c>
      <c r="GQ377">
        <v>1.8866</v>
      </c>
      <c r="GR377">
        <v>0.0782795</v>
      </c>
      <c r="GS377">
        <v>0</v>
      </c>
      <c r="GT377">
        <v>25.1291</v>
      </c>
      <c r="GU377">
        <v>999.9</v>
      </c>
      <c r="GV377">
        <v>36</v>
      </c>
      <c r="GW377">
        <v>33</v>
      </c>
      <c r="GX377">
        <v>20.0605</v>
      </c>
      <c r="GY377">
        <v>63.5414</v>
      </c>
      <c r="GZ377">
        <v>34.5513</v>
      </c>
      <c r="HA377">
        <v>1</v>
      </c>
      <c r="HB377">
        <v>-0.07072920000000001</v>
      </c>
      <c r="HC377">
        <v>0.239771</v>
      </c>
      <c r="HD377">
        <v>20.3311</v>
      </c>
      <c r="HE377">
        <v>5.21714</v>
      </c>
      <c r="HF377">
        <v>12.0099</v>
      </c>
      <c r="HG377">
        <v>4.9891</v>
      </c>
      <c r="HH377">
        <v>3.28865</v>
      </c>
      <c r="HI377">
        <v>9999</v>
      </c>
      <c r="HJ377">
        <v>9999</v>
      </c>
      <c r="HK377">
        <v>9999</v>
      </c>
      <c r="HL377">
        <v>174.6</v>
      </c>
      <c r="HM377">
        <v>1.86783</v>
      </c>
      <c r="HN377">
        <v>1.86691</v>
      </c>
      <c r="HO377">
        <v>1.8663</v>
      </c>
      <c r="HP377">
        <v>1.8662</v>
      </c>
      <c r="HQ377">
        <v>1.86808</v>
      </c>
      <c r="HR377">
        <v>1.87054</v>
      </c>
      <c r="HS377">
        <v>1.8692</v>
      </c>
      <c r="HT377">
        <v>1.87058</v>
      </c>
      <c r="HU377">
        <v>0</v>
      </c>
      <c r="HV377">
        <v>0</v>
      </c>
      <c r="HW377">
        <v>0</v>
      </c>
      <c r="HX377">
        <v>0</v>
      </c>
      <c r="HY377" t="s">
        <v>421</v>
      </c>
      <c r="HZ377" t="s">
        <v>422</v>
      </c>
      <c r="IA377" t="s">
        <v>423</v>
      </c>
      <c r="IB377" t="s">
        <v>423</v>
      </c>
      <c r="IC377" t="s">
        <v>423</v>
      </c>
      <c r="ID377" t="s">
        <v>423</v>
      </c>
      <c r="IE377">
        <v>0</v>
      </c>
      <c r="IF377">
        <v>100</v>
      </c>
      <c r="IG377">
        <v>100</v>
      </c>
      <c r="IH377">
        <v>-3.96</v>
      </c>
      <c r="II377">
        <v>-0.09710000000000001</v>
      </c>
      <c r="IJ377">
        <v>-1.577111384215205</v>
      </c>
      <c r="IK377">
        <v>-0.002609718516926934</v>
      </c>
      <c r="IL377">
        <v>7.477057286243006E-07</v>
      </c>
      <c r="IM377">
        <v>-2.446628426827821E-10</v>
      </c>
      <c r="IN377">
        <v>-0.2036813970316619</v>
      </c>
      <c r="IO377">
        <v>-0.007460779758470672</v>
      </c>
      <c r="IP377">
        <v>0.0009378809001863145</v>
      </c>
      <c r="IQ377">
        <v>-1.681860573090938E-05</v>
      </c>
      <c r="IR377">
        <v>18</v>
      </c>
      <c r="IS377">
        <v>2242</v>
      </c>
      <c r="IT377">
        <v>1</v>
      </c>
      <c r="IU377">
        <v>24</v>
      </c>
      <c r="IV377">
        <v>2635.6</v>
      </c>
      <c r="IW377">
        <v>2635.6</v>
      </c>
      <c r="IX377">
        <v>2.44141</v>
      </c>
      <c r="IY377">
        <v>2.21313</v>
      </c>
      <c r="IZ377">
        <v>1.39648</v>
      </c>
      <c r="JA377">
        <v>2.33521</v>
      </c>
      <c r="JB377">
        <v>1.49536</v>
      </c>
      <c r="JC377">
        <v>2.34741</v>
      </c>
      <c r="JD377">
        <v>38.9445</v>
      </c>
      <c r="JE377">
        <v>23.9737</v>
      </c>
      <c r="JF377">
        <v>18</v>
      </c>
      <c r="JG377">
        <v>505.496</v>
      </c>
      <c r="JH377">
        <v>430.257</v>
      </c>
      <c r="JI377">
        <v>24.9999</v>
      </c>
      <c r="JJ377">
        <v>26.4692</v>
      </c>
      <c r="JK377">
        <v>29.9999</v>
      </c>
      <c r="JL377">
        <v>26.4778</v>
      </c>
      <c r="JM377">
        <v>26.425</v>
      </c>
      <c r="JN377">
        <v>48.8594</v>
      </c>
      <c r="JO377">
        <v>26.8843</v>
      </c>
      <c r="JP377">
        <v>12.0182</v>
      </c>
      <c r="JQ377">
        <v>25</v>
      </c>
      <c r="JR377">
        <v>1222.59</v>
      </c>
      <c r="JS377">
        <v>14.0674</v>
      </c>
      <c r="JT377">
        <v>100.579</v>
      </c>
      <c r="JU377">
        <v>100.663</v>
      </c>
    </row>
    <row r="378" spans="1:281">
      <c r="A378">
        <v>362</v>
      </c>
      <c r="B378">
        <v>1659120700.6</v>
      </c>
      <c r="C378">
        <v>8342.5</v>
      </c>
      <c r="D378" t="s">
        <v>1150</v>
      </c>
      <c r="E378" t="s">
        <v>1151</v>
      </c>
      <c r="F378">
        <v>5</v>
      </c>
      <c r="G378" t="s">
        <v>1005</v>
      </c>
      <c r="H378" t="s">
        <v>416</v>
      </c>
      <c r="I378">
        <v>1659120693.1</v>
      </c>
      <c r="J378">
        <f>(K378)/1000</f>
        <v>0</v>
      </c>
      <c r="K378">
        <f>IF(CZ378, AN378, AH378)</f>
        <v>0</v>
      </c>
      <c r="L378">
        <f>IF(CZ378, AI378, AG378)</f>
        <v>0</v>
      </c>
      <c r="M378">
        <f>DB378 - IF(AU378&gt;1, L378*CV378*100.0/(AW378*DP378), 0)</f>
        <v>0</v>
      </c>
      <c r="N378">
        <f>((T378-J378/2)*M378-L378)/(T378+J378/2)</f>
        <v>0</v>
      </c>
      <c r="O378">
        <f>N378*(DI378+DJ378)/1000.0</f>
        <v>0</v>
      </c>
      <c r="P378">
        <f>(DB378 - IF(AU378&gt;1, L378*CV378*100.0/(AW378*DP378), 0))*(DI378+DJ378)/1000.0</f>
        <v>0</v>
      </c>
      <c r="Q378">
        <f>2.0/((1/S378-1/R378)+SIGN(S378)*SQRT((1/S378-1/R378)*(1/S378-1/R378) + 4*CW378/((CW378+1)*(CW378+1))*(2*1/S378*1/R378-1/R378*1/R378)))</f>
        <v>0</v>
      </c>
      <c r="R378">
        <f>IF(LEFT(CX378,1)&lt;&gt;"0",IF(LEFT(CX378,1)="1",3.0,CY378),$D$5+$E$5*(DP378*DI378/($K$5*1000))+$F$5*(DP378*DI378/($K$5*1000))*MAX(MIN(CV378,$J$5),$I$5)*MAX(MIN(CV378,$J$5),$I$5)+$G$5*MAX(MIN(CV378,$J$5),$I$5)*(DP378*DI378/($K$5*1000))+$H$5*(DP378*DI378/($K$5*1000))*(DP378*DI378/($K$5*1000)))</f>
        <v>0</v>
      </c>
      <c r="S378">
        <f>J378*(1000-(1000*0.61365*exp(17.502*W378/(240.97+W378))/(DI378+DJ378)+DD378)/2)/(1000*0.61365*exp(17.502*W378/(240.97+W378))/(DI378+DJ378)-DD378)</f>
        <v>0</v>
      </c>
      <c r="T378">
        <f>1/((CW378+1)/(Q378/1.6)+1/(R378/1.37)) + CW378/((CW378+1)/(Q378/1.6) + CW378/(R378/1.37))</f>
        <v>0</v>
      </c>
      <c r="U378">
        <f>(CR378*CU378)</f>
        <v>0</v>
      </c>
      <c r="V378">
        <f>(DK378+(U378+2*0.95*5.67E-8*(((DK378+$B$7)+273)^4-(DK378+273)^4)-44100*J378)/(1.84*29.3*R378+8*0.95*5.67E-8*(DK378+273)^3))</f>
        <v>0</v>
      </c>
      <c r="W378">
        <f>($C$7*DL378+$D$7*DM378+$E$7*V378)</f>
        <v>0</v>
      </c>
      <c r="X378">
        <f>0.61365*exp(17.502*W378/(240.97+W378))</f>
        <v>0</v>
      </c>
      <c r="Y378">
        <f>(Z378/AA378*100)</f>
        <v>0</v>
      </c>
      <c r="Z378">
        <f>DD378*(DI378+DJ378)/1000</f>
        <v>0</v>
      </c>
      <c r="AA378">
        <f>0.61365*exp(17.502*DK378/(240.97+DK378))</f>
        <v>0</v>
      </c>
      <c r="AB378">
        <f>(X378-DD378*(DI378+DJ378)/1000)</f>
        <v>0</v>
      </c>
      <c r="AC378">
        <f>(-J378*44100)</f>
        <v>0</v>
      </c>
      <c r="AD378">
        <f>2*29.3*R378*0.92*(DK378-W378)</f>
        <v>0</v>
      </c>
      <c r="AE378">
        <f>2*0.95*5.67E-8*(((DK378+$B$7)+273)^4-(W378+273)^4)</f>
        <v>0</v>
      </c>
      <c r="AF378">
        <f>U378+AE378+AC378+AD378</f>
        <v>0</v>
      </c>
      <c r="AG378">
        <f>DH378*AU378*(DC378-DB378*(1000-AU378*DE378)/(1000-AU378*DD378))/(100*CV378)</f>
        <v>0</v>
      </c>
      <c r="AH378">
        <f>1000*DH378*AU378*(DD378-DE378)/(100*CV378*(1000-AU378*DD378))</f>
        <v>0</v>
      </c>
      <c r="AI378">
        <f>(AJ378 - AK378 - DI378*1E3/(8.314*(DK378+273.15)) * AM378/DH378 * AL378) * DH378/(100*CV378) * (1000 - DE378)/1000</f>
        <v>0</v>
      </c>
      <c r="AJ378">
        <v>1229.42950144421</v>
      </c>
      <c r="AK378">
        <v>1184.56903030303</v>
      </c>
      <c r="AL378">
        <v>3.435277876346444</v>
      </c>
      <c r="AM378">
        <v>65.161743348926</v>
      </c>
      <c r="AN378">
        <f>(AP378 - AO378 + DI378*1E3/(8.314*(DK378+273.15)) * AR378/DH378 * AQ378) * DH378/(100*CV378) * 1000/(1000 - AP378)</f>
        <v>0</v>
      </c>
      <c r="AO378">
        <v>13.98918351458502</v>
      </c>
      <c r="AP378">
        <v>21.45911151515151</v>
      </c>
      <c r="AQ378">
        <v>-0.0001927558840220774</v>
      </c>
      <c r="AR378">
        <v>87.77243361575582</v>
      </c>
      <c r="AS378">
        <v>4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MAX(0,($B$13+$C$13*DP378)/(1+$D$13*DP378)*DI378/(DK378+273)*$E$13)</f>
        <v>0</v>
      </c>
      <c r="AX378" t="s">
        <v>417</v>
      </c>
      <c r="AY378" t="s">
        <v>417</v>
      </c>
      <c r="AZ378">
        <v>0</v>
      </c>
      <c r="BA378">
        <v>0</v>
      </c>
      <c r="BB378">
        <f>1-AZ378/BA378</f>
        <v>0</v>
      </c>
      <c r="BC378">
        <v>0</v>
      </c>
      <c r="BD378" t="s">
        <v>417</v>
      </c>
      <c r="BE378" t="s">
        <v>417</v>
      </c>
      <c r="BF378">
        <v>0</v>
      </c>
      <c r="BG378">
        <v>0</v>
      </c>
      <c r="BH378">
        <f>1-BF378/BG378</f>
        <v>0</v>
      </c>
      <c r="BI378">
        <v>0.5</v>
      </c>
      <c r="BJ378">
        <f>CS378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417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f>$B$11*DQ378+$C$11*DR378+$F$11*EC378*(1-EF378)</f>
        <v>0</v>
      </c>
      <c r="CS378">
        <f>CR378*CT378</f>
        <v>0</v>
      </c>
      <c r="CT378">
        <f>($B$11*$D$9+$C$11*$D$9+$F$11*((EP378+EH378)/MAX(EP378+EH378+EQ378, 0.1)*$I$9+EQ378/MAX(EP378+EH378+EQ378, 0.1)*$J$9))/($B$11+$C$11+$F$11)</f>
        <v>0</v>
      </c>
      <c r="CU378">
        <f>($B$11*$K$9+$C$11*$K$9+$F$11*((EP378+EH378)/MAX(EP378+EH378+EQ378, 0.1)*$P$9+EQ378/MAX(EP378+EH378+EQ378, 0.1)*$Q$9))/($B$11+$C$11+$F$11)</f>
        <v>0</v>
      </c>
      <c r="CV378">
        <v>6</v>
      </c>
      <c r="CW378">
        <v>0.5</v>
      </c>
      <c r="CX378" t="s">
        <v>418</v>
      </c>
      <c r="CY378">
        <v>2</v>
      </c>
      <c r="CZ378" t="b">
        <v>1</v>
      </c>
      <c r="DA378">
        <v>1659120693.1</v>
      </c>
      <c r="DB378">
        <v>1135.653333333333</v>
      </c>
      <c r="DC378">
        <v>1196.068148148148</v>
      </c>
      <c r="DD378">
        <v>21.46334814814815</v>
      </c>
      <c r="DE378">
        <v>13.98265925925926</v>
      </c>
      <c r="DF378">
        <v>1139.596296296296</v>
      </c>
      <c r="DG378">
        <v>21.56046296296296</v>
      </c>
      <c r="DH378">
        <v>500.0642592592591</v>
      </c>
      <c r="DI378">
        <v>90.66124814814815</v>
      </c>
      <c r="DJ378">
        <v>0.09998918148148148</v>
      </c>
      <c r="DK378">
        <v>26.94772222222223</v>
      </c>
      <c r="DL378">
        <v>26.41204074074074</v>
      </c>
      <c r="DM378">
        <v>999.9000000000001</v>
      </c>
      <c r="DN378">
        <v>0</v>
      </c>
      <c r="DO378">
        <v>0</v>
      </c>
      <c r="DP378">
        <v>10006.92481481482</v>
      </c>
      <c r="DQ378">
        <v>0</v>
      </c>
      <c r="DR378">
        <v>8.271616666666667</v>
      </c>
      <c r="DS378">
        <v>-60.4146888888889</v>
      </c>
      <c r="DT378">
        <v>1160.563703703704</v>
      </c>
      <c r="DU378">
        <v>1213.02962962963</v>
      </c>
      <c r="DV378">
        <v>7.480679629629628</v>
      </c>
      <c r="DW378">
        <v>1196.068148148148</v>
      </c>
      <c r="DX378">
        <v>13.98265925925926</v>
      </c>
      <c r="DY378">
        <v>1.945893333333333</v>
      </c>
      <c r="DZ378">
        <v>1.267685925925926</v>
      </c>
      <c r="EA378">
        <v>17.01081111111111</v>
      </c>
      <c r="EB378">
        <v>10.42109259259259</v>
      </c>
      <c r="EC378">
        <v>1999.996666666667</v>
      </c>
      <c r="ED378">
        <v>0.9799934444444445</v>
      </c>
      <c r="EE378">
        <v>0.02000635555555555</v>
      </c>
      <c r="EF378">
        <v>0</v>
      </c>
      <c r="EG378">
        <v>790.3139259259259</v>
      </c>
      <c r="EH378">
        <v>5.00097</v>
      </c>
      <c r="EI378">
        <v>15718.61851851852</v>
      </c>
      <c r="EJ378">
        <v>16707.5037037037</v>
      </c>
      <c r="EK378">
        <v>37.437</v>
      </c>
      <c r="EL378">
        <v>37.937</v>
      </c>
      <c r="EM378">
        <v>37.34466666666666</v>
      </c>
      <c r="EN378">
        <v>37.75</v>
      </c>
      <c r="EO378">
        <v>38.17322222222222</v>
      </c>
      <c r="EP378">
        <v>1955.085925925926</v>
      </c>
      <c r="EQ378">
        <v>39.91074074074074</v>
      </c>
      <c r="ER378">
        <v>0</v>
      </c>
      <c r="ES378">
        <v>1659120701</v>
      </c>
      <c r="ET378">
        <v>0</v>
      </c>
      <c r="EU378">
        <v>790.2646400000001</v>
      </c>
      <c r="EV378">
        <v>-6.213230778741576</v>
      </c>
      <c r="EW378">
        <v>-112.3461536727674</v>
      </c>
      <c r="EX378">
        <v>15717.612</v>
      </c>
      <c r="EY378">
        <v>15</v>
      </c>
      <c r="EZ378">
        <v>0</v>
      </c>
      <c r="FA378" t="s">
        <v>419</v>
      </c>
      <c r="FB378">
        <v>1658962562</v>
      </c>
      <c r="FC378">
        <v>1658962559</v>
      </c>
      <c r="FD378">
        <v>0</v>
      </c>
      <c r="FE378">
        <v>0.025</v>
      </c>
      <c r="FF378">
        <v>-0.013</v>
      </c>
      <c r="FG378">
        <v>-1.97</v>
      </c>
      <c r="FH378">
        <v>-0.111</v>
      </c>
      <c r="FI378">
        <v>420</v>
      </c>
      <c r="FJ378">
        <v>18</v>
      </c>
      <c r="FK378">
        <v>0.6899999999999999</v>
      </c>
      <c r="FL378">
        <v>0.5</v>
      </c>
      <c r="FM378">
        <v>-60.38691250000001</v>
      </c>
      <c r="FN378">
        <v>-0.5406878048778422</v>
      </c>
      <c r="FO378">
        <v>0.08825998013680966</v>
      </c>
      <c r="FP378">
        <v>0</v>
      </c>
      <c r="FQ378">
        <v>790.5793529411765</v>
      </c>
      <c r="FR378">
        <v>-5.655431626303248</v>
      </c>
      <c r="FS378">
        <v>0.5970241340255794</v>
      </c>
      <c r="FT378">
        <v>0</v>
      </c>
      <c r="FU378">
        <v>7.505735749999999</v>
      </c>
      <c r="FV378">
        <v>-0.3505772983114491</v>
      </c>
      <c r="FW378">
        <v>0.043182177798688</v>
      </c>
      <c r="FX378">
        <v>0</v>
      </c>
      <c r="FY378">
        <v>0</v>
      </c>
      <c r="FZ378">
        <v>3</v>
      </c>
      <c r="GA378" t="s">
        <v>462</v>
      </c>
      <c r="GB378">
        <v>2.98343</v>
      </c>
      <c r="GC378">
        <v>2.71559</v>
      </c>
      <c r="GD378">
        <v>0.190652</v>
      </c>
      <c r="GE378">
        <v>0.194369</v>
      </c>
      <c r="GF378">
        <v>0.09967769999999999</v>
      </c>
      <c r="GG378">
        <v>0.0719354</v>
      </c>
      <c r="GH378">
        <v>25617.7</v>
      </c>
      <c r="GI378">
        <v>25623.7</v>
      </c>
      <c r="GJ378">
        <v>29416.2</v>
      </c>
      <c r="GK378">
        <v>29413.2</v>
      </c>
      <c r="GL378">
        <v>35078.4</v>
      </c>
      <c r="GM378">
        <v>36300.4</v>
      </c>
      <c r="GN378">
        <v>41426.4</v>
      </c>
      <c r="GO378">
        <v>41913.9</v>
      </c>
      <c r="GP378">
        <v>1.937</v>
      </c>
      <c r="GQ378">
        <v>1.88657</v>
      </c>
      <c r="GR378">
        <v>0.0787079</v>
      </c>
      <c r="GS378">
        <v>0</v>
      </c>
      <c r="GT378">
        <v>25.1291</v>
      </c>
      <c r="GU378">
        <v>999.9</v>
      </c>
      <c r="GV378">
        <v>36</v>
      </c>
      <c r="GW378">
        <v>33</v>
      </c>
      <c r="GX378">
        <v>20.0606</v>
      </c>
      <c r="GY378">
        <v>63.7914</v>
      </c>
      <c r="GZ378">
        <v>33.8662</v>
      </c>
      <c r="HA378">
        <v>1</v>
      </c>
      <c r="HB378">
        <v>-0.0708867</v>
      </c>
      <c r="HC378">
        <v>0.239406</v>
      </c>
      <c r="HD378">
        <v>20.331</v>
      </c>
      <c r="HE378">
        <v>5.21729</v>
      </c>
      <c r="HF378">
        <v>12.0099</v>
      </c>
      <c r="HG378">
        <v>4.98875</v>
      </c>
      <c r="HH378">
        <v>3.28863</v>
      </c>
      <c r="HI378">
        <v>9999</v>
      </c>
      <c r="HJ378">
        <v>9999</v>
      </c>
      <c r="HK378">
        <v>9999</v>
      </c>
      <c r="HL378">
        <v>174.6</v>
      </c>
      <c r="HM378">
        <v>1.86783</v>
      </c>
      <c r="HN378">
        <v>1.86691</v>
      </c>
      <c r="HO378">
        <v>1.8663</v>
      </c>
      <c r="HP378">
        <v>1.86622</v>
      </c>
      <c r="HQ378">
        <v>1.86808</v>
      </c>
      <c r="HR378">
        <v>1.87055</v>
      </c>
      <c r="HS378">
        <v>1.8692</v>
      </c>
      <c r="HT378">
        <v>1.87058</v>
      </c>
      <c r="HU378">
        <v>0</v>
      </c>
      <c r="HV378">
        <v>0</v>
      </c>
      <c r="HW378">
        <v>0</v>
      </c>
      <c r="HX378">
        <v>0</v>
      </c>
      <c r="HY378" t="s">
        <v>421</v>
      </c>
      <c r="HZ378" t="s">
        <v>422</v>
      </c>
      <c r="IA378" t="s">
        <v>423</v>
      </c>
      <c r="IB378" t="s">
        <v>423</v>
      </c>
      <c r="IC378" t="s">
        <v>423</v>
      </c>
      <c r="ID378" t="s">
        <v>423</v>
      </c>
      <c r="IE378">
        <v>0</v>
      </c>
      <c r="IF378">
        <v>100</v>
      </c>
      <c r="IG378">
        <v>100</v>
      </c>
      <c r="IH378">
        <v>-3.99</v>
      </c>
      <c r="II378">
        <v>-0.09719999999999999</v>
      </c>
      <c r="IJ378">
        <v>-1.577111384215205</v>
      </c>
      <c r="IK378">
        <v>-0.002609718516926934</v>
      </c>
      <c r="IL378">
        <v>7.477057286243006E-07</v>
      </c>
      <c r="IM378">
        <v>-2.446628426827821E-10</v>
      </c>
      <c r="IN378">
        <v>-0.2036813970316619</v>
      </c>
      <c r="IO378">
        <v>-0.007460779758470672</v>
      </c>
      <c r="IP378">
        <v>0.0009378809001863145</v>
      </c>
      <c r="IQ378">
        <v>-1.681860573090938E-05</v>
      </c>
      <c r="IR378">
        <v>18</v>
      </c>
      <c r="IS378">
        <v>2242</v>
      </c>
      <c r="IT378">
        <v>1</v>
      </c>
      <c r="IU378">
        <v>24</v>
      </c>
      <c r="IV378">
        <v>2635.6</v>
      </c>
      <c r="IW378">
        <v>2635.7</v>
      </c>
      <c r="IX378">
        <v>2.4646</v>
      </c>
      <c r="IY378">
        <v>2.21436</v>
      </c>
      <c r="IZ378">
        <v>1.39648</v>
      </c>
      <c r="JA378">
        <v>2.33521</v>
      </c>
      <c r="JB378">
        <v>1.49536</v>
      </c>
      <c r="JC378">
        <v>2.28394</v>
      </c>
      <c r="JD378">
        <v>38.9445</v>
      </c>
      <c r="JE378">
        <v>23.9737</v>
      </c>
      <c r="JF378">
        <v>18</v>
      </c>
      <c r="JG378">
        <v>505.554</v>
      </c>
      <c r="JH378">
        <v>430.222</v>
      </c>
      <c r="JI378">
        <v>24.9998</v>
      </c>
      <c r="JJ378">
        <v>26.4667</v>
      </c>
      <c r="JK378">
        <v>29.9999</v>
      </c>
      <c r="JL378">
        <v>26.4752</v>
      </c>
      <c r="JM378">
        <v>26.4224</v>
      </c>
      <c r="JN378">
        <v>49.4293</v>
      </c>
      <c r="JO378">
        <v>26.3144</v>
      </c>
      <c r="JP378">
        <v>12.0182</v>
      </c>
      <c r="JQ378">
        <v>25</v>
      </c>
      <c r="JR378">
        <v>1242.63</v>
      </c>
      <c r="JS378">
        <v>14.096</v>
      </c>
      <c r="JT378">
        <v>100.582</v>
      </c>
      <c r="JU378">
        <v>100.663</v>
      </c>
    </row>
    <row r="379" spans="1:281">
      <c r="A379">
        <v>363</v>
      </c>
      <c r="B379">
        <v>1659120705.6</v>
      </c>
      <c r="C379">
        <v>8347.5</v>
      </c>
      <c r="D379" t="s">
        <v>1152</v>
      </c>
      <c r="E379" t="s">
        <v>1153</v>
      </c>
      <c r="F379">
        <v>5</v>
      </c>
      <c r="G379" t="s">
        <v>1005</v>
      </c>
      <c r="H379" t="s">
        <v>416</v>
      </c>
      <c r="I379">
        <v>1659120697.814285</v>
      </c>
      <c r="J379">
        <f>(K379)/1000</f>
        <v>0</v>
      </c>
      <c r="K379">
        <f>IF(CZ379, AN379, AH379)</f>
        <v>0</v>
      </c>
      <c r="L379">
        <f>IF(CZ379, AI379, AG379)</f>
        <v>0</v>
      </c>
      <c r="M379">
        <f>DB379 - IF(AU379&gt;1, L379*CV379*100.0/(AW379*DP379), 0)</f>
        <v>0</v>
      </c>
      <c r="N379">
        <f>((T379-J379/2)*M379-L379)/(T379+J379/2)</f>
        <v>0</v>
      </c>
      <c r="O379">
        <f>N379*(DI379+DJ379)/1000.0</f>
        <v>0</v>
      </c>
      <c r="P379">
        <f>(DB379 - IF(AU379&gt;1, L379*CV379*100.0/(AW379*DP379), 0))*(DI379+DJ379)/1000.0</f>
        <v>0</v>
      </c>
      <c r="Q379">
        <f>2.0/((1/S379-1/R379)+SIGN(S379)*SQRT((1/S379-1/R379)*(1/S379-1/R379) + 4*CW379/((CW379+1)*(CW379+1))*(2*1/S379*1/R379-1/R379*1/R379)))</f>
        <v>0</v>
      </c>
      <c r="R379">
        <f>IF(LEFT(CX379,1)&lt;&gt;"0",IF(LEFT(CX379,1)="1",3.0,CY379),$D$5+$E$5*(DP379*DI379/($K$5*1000))+$F$5*(DP379*DI379/($K$5*1000))*MAX(MIN(CV379,$J$5),$I$5)*MAX(MIN(CV379,$J$5),$I$5)+$G$5*MAX(MIN(CV379,$J$5),$I$5)*(DP379*DI379/($K$5*1000))+$H$5*(DP379*DI379/($K$5*1000))*(DP379*DI379/($K$5*1000)))</f>
        <v>0</v>
      </c>
      <c r="S379">
        <f>J379*(1000-(1000*0.61365*exp(17.502*W379/(240.97+W379))/(DI379+DJ379)+DD379)/2)/(1000*0.61365*exp(17.502*W379/(240.97+W379))/(DI379+DJ379)-DD379)</f>
        <v>0</v>
      </c>
      <c r="T379">
        <f>1/((CW379+1)/(Q379/1.6)+1/(R379/1.37)) + CW379/((CW379+1)/(Q379/1.6) + CW379/(R379/1.37))</f>
        <v>0</v>
      </c>
      <c r="U379">
        <f>(CR379*CU379)</f>
        <v>0</v>
      </c>
      <c r="V379">
        <f>(DK379+(U379+2*0.95*5.67E-8*(((DK379+$B$7)+273)^4-(DK379+273)^4)-44100*J379)/(1.84*29.3*R379+8*0.95*5.67E-8*(DK379+273)^3))</f>
        <v>0</v>
      </c>
      <c r="W379">
        <f>($C$7*DL379+$D$7*DM379+$E$7*V379)</f>
        <v>0</v>
      </c>
      <c r="X379">
        <f>0.61365*exp(17.502*W379/(240.97+W379))</f>
        <v>0</v>
      </c>
      <c r="Y379">
        <f>(Z379/AA379*100)</f>
        <v>0</v>
      </c>
      <c r="Z379">
        <f>DD379*(DI379+DJ379)/1000</f>
        <v>0</v>
      </c>
      <c r="AA379">
        <f>0.61365*exp(17.502*DK379/(240.97+DK379))</f>
        <v>0</v>
      </c>
      <c r="AB379">
        <f>(X379-DD379*(DI379+DJ379)/1000)</f>
        <v>0</v>
      </c>
      <c r="AC379">
        <f>(-J379*44100)</f>
        <v>0</v>
      </c>
      <c r="AD379">
        <f>2*29.3*R379*0.92*(DK379-W379)</f>
        <v>0</v>
      </c>
      <c r="AE379">
        <f>2*0.95*5.67E-8*(((DK379+$B$7)+273)^4-(W379+273)^4)</f>
        <v>0</v>
      </c>
      <c r="AF379">
        <f>U379+AE379+AC379+AD379</f>
        <v>0</v>
      </c>
      <c r="AG379">
        <f>DH379*AU379*(DC379-DB379*(1000-AU379*DE379)/(1000-AU379*DD379))/(100*CV379)</f>
        <v>0</v>
      </c>
      <c r="AH379">
        <f>1000*DH379*AU379*(DD379-DE379)/(100*CV379*(1000-AU379*DD379))</f>
        <v>0</v>
      </c>
      <c r="AI379">
        <f>(AJ379 - AK379 - DI379*1E3/(8.314*(DK379+273.15)) * AM379/DH379 * AL379) * DH379/(100*CV379) * (1000 - DE379)/1000</f>
        <v>0</v>
      </c>
      <c r="AJ379">
        <v>1246.254844431526</v>
      </c>
      <c r="AK379">
        <v>1201.562181818182</v>
      </c>
      <c r="AL379">
        <v>3.386977031134546</v>
      </c>
      <c r="AM379">
        <v>65.161743348926</v>
      </c>
      <c r="AN379">
        <f>(AP379 - AO379 + DI379*1E3/(8.314*(DK379+273.15)) * AR379/DH379 * AQ379) * DH379/(100*CV379) * 1000/(1000 - AP379)</f>
        <v>0</v>
      </c>
      <c r="AO379">
        <v>13.97260923361427</v>
      </c>
      <c r="AP379">
        <v>21.44104363636362</v>
      </c>
      <c r="AQ379">
        <v>-0.0004182138439530339</v>
      </c>
      <c r="AR379">
        <v>87.77243361575582</v>
      </c>
      <c r="AS379">
        <v>4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MAX(0,($B$13+$C$13*DP379)/(1+$D$13*DP379)*DI379/(DK379+273)*$E$13)</f>
        <v>0</v>
      </c>
      <c r="AX379" t="s">
        <v>417</v>
      </c>
      <c r="AY379" t="s">
        <v>417</v>
      </c>
      <c r="AZ379">
        <v>0</v>
      </c>
      <c r="BA379">
        <v>0</v>
      </c>
      <c r="BB379">
        <f>1-AZ379/BA379</f>
        <v>0</v>
      </c>
      <c r="BC379">
        <v>0</v>
      </c>
      <c r="BD379" t="s">
        <v>417</v>
      </c>
      <c r="BE379" t="s">
        <v>417</v>
      </c>
      <c r="BF379">
        <v>0</v>
      </c>
      <c r="BG379">
        <v>0</v>
      </c>
      <c r="BH379">
        <f>1-BF379/BG379</f>
        <v>0</v>
      </c>
      <c r="BI379">
        <v>0.5</v>
      </c>
      <c r="BJ379">
        <f>CS379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417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f>$B$11*DQ379+$C$11*DR379+$F$11*EC379*(1-EF379)</f>
        <v>0</v>
      </c>
      <c r="CS379">
        <f>CR379*CT379</f>
        <v>0</v>
      </c>
      <c r="CT379">
        <f>($B$11*$D$9+$C$11*$D$9+$F$11*((EP379+EH379)/MAX(EP379+EH379+EQ379, 0.1)*$I$9+EQ379/MAX(EP379+EH379+EQ379, 0.1)*$J$9))/($B$11+$C$11+$F$11)</f>
        <v>0</v>
      </c>
      <c r="CU379">
        <f>($B$11*$K$9+$C$11*$K$9+$F$11*((EP379+EH379)/MAX(EP379+EH379+EQ379, 0.1)*$P$9+EQ379/MAX(EP379+EH379+EQ379, 0.1)*$Q$9))/($B$11+$C$11+$F$11)</f>
        <v>0</v>
      </c>
      <c r="CV379">
        <v>6</v>
      </c>
      <c r="CW379">
        <v>0.5</v>
      </c>
      <c r="CX379" t="s">
        <v>418</v>
      </c>
      <c r="CY379">
        <v>2</v>
      </c>
      <c r="CZ379" t="b">
        <v>1</v>
      </c>
      <c r="DA379">
        <v>1659120697.814285</v>
      </c>
      <c r="DB379">
        <v>1151.460714285714</v>
      </c>
      <c r="DC379">
        <v>1211.846428571429</v>
      </c>
      <c r="DD379">
        <v>21.46053571428572</v>
      </c>
      <c r="DE379">
        <v>13.98681785714286</v>
      </c>
      <c r="DF379">
        <v>1155.433571428571</v>
      </c>
      <c r="DG379">
        <v>21.557675</v>
      </c>
      <c r="DH379">
        <v>500.0722500000001</v>
      </c>
      <c r="DI379">
        <v>90.66265714285714</v>
      </c>
      <c r="DJ379">
        <v>0.1000147035714286</v>
      </c>
      <c r="DK379">
        <v>26.94788214285714</v>
      </c>
      <c r="DL379">
        <v>26.415825</v>
      </c>
      <c r="DM379">
        <v>999.9000000000002</v>
      </c>
      <c r="DN379">
        <v>0</v>
      </c>
      <c r="DO379">
        <v>0</v>
      </c>
      <c r="DP379">
        <v>10004.77964285714</v>
      </c>
      <c r="DQ379">
        <v>0</v>
      </c>
      <c r="DR379">
        <v>8.256587142857141</v>
      </c>
      <c r="DS379">
        <v>-60.38571785714286</v>
      </c>
      <c r="DT379">
        <v>1176.714642857143</v>
      </c>
      <c r="DU379">
        <v>1229.0375</v>
      </c>
      <c r="DV379">
        <v>7.473710714285716</v>
      </c>
      <c r="DW379">
        <v>1211.846428571429</v>
      </c>
      <c r="DX379">
        <v>13.98681785714286</v>
      </c>
      <c r="DY379">
        <v>1.945668571428572</v>
      </c>
      <c r="DZ379">
        <v>1.2680825</v>
      </c>
      <c r="EA379">
        <v>17.00898571428571</v>
      </c>
      <c r="EB379">
        <v>10.42578214285714</v>
      </c>
      <c r="EC379">
        <v>1999.991428571428</v>
      </c>
      <c r="ED379">
        <v>0.9799934285714286</v>
      </c>
      <c r="EE379">
        <v>0.02000637142857143</v>
      </c>
      <c r="EF379">
        <v>0</v>
      </c>
      <c r="EG379">
        <v>789.8790357142856</v>
      </c>
      <c r="EH379">
        <v>5.00097</v>
      </c>
      <c r="EI379">
        <v>15709.74642857143</v>
      </c>
      <c r="EJ379">
        <v>16707.46428571428</v>
      </c>
      <c r="EK379">
        <v>37.437</v>
      </c>
      <c r="EL379">
        <v>37.937</v>
      </c>
      <c r="EM379">
        <v>37.34125</v>
      </c>
      <c r="EN379">
        <v>37.75</v>
      </c>
      <c r="EO379">
        <v>38.16264285714286</v>
      </c>
      <c r="EP379">
        <v>1955.081071428571</v>
      </c>
      <c r="EQ379">
        <v>39.91035714285714</v>
      </c>
      <c r="ER379">
        <v>0</v>
      </c>
      <c r="ES379">
        <v>1659120705.8</v>
      </c>
      <c r="ET379">
        <v>0</v>
      </c>
      <c r="EU379">
        <v>789.8168800000001</v>
      </c>
      <c r="EV379">
        <v>-5.53415387001443</v>
      </c>
      <c r="EW379">
        <v>-108.5153847667174</v>
      </c>
      <c r="EX379">
        <v>15708.488</v>
      </c>
      <c r="EY379">
        <v>15</v>
      </c>
      <c r="EZ379">
        <v>0</v>
      </c>
      <c r="FA379" t="s">
        <v>419</v>
      </c>
      <c r="FB379">
        <v>1658962562</v>
      </c>
      <c r="FC379">
        <v>1658962559</v>
      </c>
      <c r="FD379">
        <v>0</v>
      </c>
      <c r="FE379">
        <v>0.025</v>
      </c>
      <c r="FF379">
        <v>-0.013</v>
      </c>
      <c r="FG379">
        <v>-1.97</v>
      </c>
      <c r="FH379">
        <v>-0.111</v>
      </c>
      <c r="FI379">
        <v>420</v>
      </c>
      <c r="FJ379">
        <v>18</v>
      </c>
      <c r="FK379">
        <v>0.6899999999999999</v>
      </c>
      <c r="FL379">
        <v>0.5</v>
      </c>
      <c r="FM379">
        <v>-60.3848775</v>
      </c>
      <c r="FN379">
        <v>0.3251560975610529</v>
      </c>
      <c r="FO379">
        <v>0.07660160079104099</v>
      </c>
      <c r="FP379">
        <v>1</v>
      </c>
      <c r="FQ379">
        <v>790.1543823529412</v>
      </c>
      <c r="FR379">
        <v>-5.976883126423484</v>
      </c>
      <c r="FS379">
        <v>0.625346398815979</v>
      </c>
      <c r="FT379">
        <v>0</v>
      </c>
      <c r="FU379">
        <v>7.477731250000001</v>
      </c>
      <c r="FV379">
        <v>-0.09320454033772757</v>
      </c>
      <c r="FW379">
        <v>0.01649883983610666</v>
      </c>
      <c r="FX379">
        <v>1</v>
      </c>
      <c r="FY379">
        <v>2</v>
      </c>
      <c r="FZ379">
        <v>3</v>
      </c>
      <c r="GA379" t="s">
        <v>431</v>
      </c>
      <c r="GB379">
        <v>2.9833</v>
      </c>
      <c r="GC379">
        <v>2.71579</v>
      </c>
      <c r="GD379">
        <v>0.192371</v>
      </c>
      <c r="GE379">
        <v>0.196012</v>
      </c>
      <c r="GF379">
        <v>0.0996257</v>
      </c>
      <c r="GG379">
        <v>0.0721651</v>
      </c>
      <c r="GH379">
        <v>25563.2</v>
      </c>
      <c r="GI379">
        <v>25571.9</v>
      </c>
      <c r="GJ379">
        <v>29416</v>
      </c>
      <c r="GK379">
        <v>29413.7</v>
      </c>
      <c r="GL379">
        <v>35080.4</v>
      </c>
      <c r="GM379">
        <v>36292</v>
      </c>
      <c r="GN379">
        <v>41426.2</v>
      </c>
      <c r="GO379">
        <v>41914.7</v>
      </c>
      <c r="GP379">
        <v>1.93722</v>
      </c>
      <c r="GQ379">
        <v>1.88692</v>
      </c>
      <c r="GR379">
        <v>0.0789613</v>
      </c>
      <c r="GS379">
        <v>0</v>
      </c>
      <c r="GT379">
        <v>25.1291</v>
      </c>
      <c r="GU379">
        <v>999.9</v>
      </c>
      <c r="GV379">
        <v>35.9</v>
      </c>
      <c r="GW379">
        <v>33</v>
      </c>
      <c r="GX379">
        <v>20.0063</v>
      </c>
      <c r="GY379">
        <v>63.6514</v>
      </c>
      <c r="GZ379">
        <v>34.2949</v>
      </c>
      <c r="HA379">
        <v>1</v>
      </c>
      <c r="HB379">
        <v>-0.0713389</v>
      </c>
      <c r="HC379">
        <v>0.238243</v>
      </c>
      <c r="HD379">
        <v>20.3309</v>
      </c>
      <c r="HE379">
        <v>5.21654</v>
      </c>
      <c r="HF379">
        <v>12.0099</v>
      </c>
      <c r="HG379">
        <v>4.9885</v>
      </c>
      <c r="HH379">
        <v>3.2885</v>
      </c>
      <c r="HI379">
        <v>9999</v>
      </c>
      <c r="HJ379">
        <v>9999</v>
      </c>
      <c r="HK379">
        <v>9999</v>
      </c>
      <c r="HL379">
        <v>174.6</v>
      </c>
      <c r="HM379">
        <v>1.86783</v>
      </c>
      <c r="HN379">
        <v>1.86689</v>
      </c>
      <c r="HO379">
        <v>1.8663</v>
      </c>
      <c r="HP379">
        <v>1.86618</v>
      </c>
      <c r="HQ379">
        <v>1.86805</v>
      </c>
      <c r="HR379">
        <v>1.87056</v>
      </c>
      <c r="HS379">
        <v>1.86917</v>
      </c>
      <c r="HT379">
        <v>1.87058</v>
      </c>
      <c r="HU379">
        <v>0</v>
      </c>
      <c r="HV379">
        <v>0</v>
      </c>
      <c r="HW379">
        <v>0</v>
      </c>
      <c r="HX379">
        <v>0</v>
      </c>
      <c r="HY379" t="s">
        <v>421</v>
      </c>
      <c r="HZ379" t="s">
        <v>422</v>
      </c>
      <c r="IA379" t="s">
        <v>423</v>
      </c>
      <c r="IB379" t="s">
        <v>423</v>
      </c>
      <c r="IC379" t="s">
        <v>423</v>
      </c>
      <c r="ID379" t="s">
        <v>423</v>
      </c>
      <c r="IE379">
        <v>0</v>
      </c>
      <c r="IF379">
        <v>100</v>
      </c>
      <c r="IG379">
        <v>100</v>
      </c>
      <c r="IH379">
        <v>-4.02</v>
      </c>
      <c r="II379">
        <v>-0.0974</v>
      </c>
      <c r="IJ379">
        <v>-1.577111384215205</v>
      </c>
      <c r="IK379">
        <v>-0.002609718516926934</v>
      </c>
      <c r="IL379">
        <v>7.477057286243006E-07</v>
      </c>
      <c r="IM379">
        <v>-2.446628426827821E-10</v>
      </c>
      <c r="IN379">
        <v>-0.2036813970316619</v>
      </c>
      <c r="IO379">
        <v>-0.007460779758470672</v>
      </c>
      <c r="IP379">
        <v>0.0009378809001863145</v>
      </c>
      <c r="IQ379">
        <v>-1.681860573090938E-05</v>
      </c>
      <c r="IR379">
        <v>18</v>
      </c>
      <c r="IS379">
        <v>2242</v>
      </c>
      <c r="IT379">
        <v>1</v>
      </c>
      <c r="IU379">
        <v>24</v>
      </c>
      <c r="IV379">
        <v>2635.7</v>
      </c>
      <c r="IW379">
        <v>2635.8</v>
      </c>
      <c r="IX379">
        <v>2.49512</v>
      </c>
      <c r="IY379">
        <v>2.20825</v>
      </c>
      <c r="IZ379">
        <v>1.39648</v>
      </c>
      <c r="JA379">
        <v>2.33398</v>
      </c>
      <c r="JB379">
        <v>1.49536</v>
      </c>
      <c r="JC379">
        <v>2.34497</v>
      </c>
      <c r="JD379">
        <v>38.9445</v>
      </c>
      <c r="JE379">
        <v>23.9737</v>
      </c>
      <c r="JF379">
        <v>18</v>
      </c>
      <c r="JG379">
        <v>505.672</v>
      </c>
      <c r="JH379">
        <v>430.408</v>
      </c>
      <c r="JI379">
        <v>24.9997</v>
      </c>
      <c r="JJ379">
        <v>26.4642</v>
      </c>
      <c r="JK379">
        <v>29.9999</v>
      </c>
      <c r="JL379">
        <v>26.4723</v>
      </c>
      <c r="JM379">
        <v>26.4195</v>
      </c>
      <c r="JN379">
        <v>49.9398</v>
      </c>
      <c r="JO379">
        <v>26.3144</v>
      </c>
      <c r="JP379">
        <v>12.0182</v>
      </c>
      <c r="JQ379">
        <v>25</v>
      </c>
      <c r="JR379">
        <v>1255.99</v>
      </c>
      <c r="JS379">
        <v>14.1319</v>
      </c>
      <c r="JT379">
        <v>100.581</v>
      </c>
      <c r="JU379">
        <v>100.665</v>
      </c>
    </row>
    <row r="380" spans="1:281">
      <c r="A380">
        <v>364</v>
      </c>
      <c r="B380">
        <v>1659120710.6</v>
      </c>
      <c r="C380">
        <v>8352.5</v>
      </c>
      <c r="D380" t="s">
        <v>1154</v>
      </c>
      <c r="E380" t="s">
        <v>1155</v>
      </c>
      <c r="F380">
        <v>5</v>
      </c>
      <c r="G380" t="s">
        <v>1005</v>
      </c>
      <c r="H380" t="s">
        <v>416</v>
      </c>
      <c r="I380">
        <v>1659120703.1</v>
      </c>
      <c r="J380">
        <f>(K380)/1000</f>
        <v>0</v>
      </c>
      <c r="K380">
        <f>IF(CZ380, AN380, AH380)</f>
        <v>0</v>
      </c>
      <c r="L380">
        <f>IF(CZ380, AI380, AG380)</f>
        <v>0</v>
      </c>
      <c r="M380">
        <f>DB380 - IF(AU380&gt;1, L380*CV380*100.0/(AW380*DP380), 0)</f>
        <v>0</v>
      </c>
      <c r="N380">
        <f>((T380-J380/2)*M380-L380)/(T380+J380/2)</f>
        <v>0</v>
      </c>
      <c r="O380">
        <f>N380*(DI380+DJ380)/1000.0</f>
        <v>0</v>
      </c>
      <c r="P380">
        <f>(DB380 - IF(AU380&gt;1, L380*CV380*100.0/(AW380*DP380), 0))*(DI380+DJ380)/1000.0</f>
        <v>0</v>
      </c>
      <c r="Q380">
        <f>2.0/((1/S380-1/R380)+SIGN(S380)*SQRT((1/S380-1/R380)*(1/S380-1/R380) + 4*CW380/((CW380+1)*(CW380+1))*(2*1/S380*1/R380-1/R380*1/R380)))</f>
        <v>0</v>
      </c>
      <c r="R380">
        <f>IF(LEFT(CX380,1)&lt;&gt;"0",IF(LEFT(CX380,1)="1",3.0,CY380),$D$5+$E$5*(DP380*DI380/($K$5*1000))+$F$5*(DP380*DI380/($K$5*1000))*MAX(MIN(CV380,$J$5),$I$5)*MAX(MIN(CV380,$J$5),$I$5)+$G$5*MAX(MIN(CV380,$J$5),$I$5)*(DP380*DI380/($K$5*1000))+$H$5*(DP380*DI380/($K$5*1000))*(DP380*DI380/($K$5*1000)))</f>
        <v>0</v>
      </c>
      <c r="S380">
        <f>J380*(1000-(1000*0.61365*exp(17.502*W380/(240.97+W380))/(DI380+DJ380)+DD380)/2)/(1000*0.61365*exp(17.502*W380/(240.97+W380))/(DI380+DJ380)-DD380)</f>
        <v>0</v>
      </c>
      <c r="T380">
        <f>1/((CW380+1)/(Q380/1.6)+1/(R380/1.37)) + CW380/((CW380+1)/(Q380/1.6) + CW380/(R380/1.37))</f>
        <v>0</v>
      </c>
      <c r="U380">
        <f>(CR380*CU380)</f>
        <v>0</v>
      </c>
      <c r="V380">
        <f>(DK380+(U380+2*0.95*5.67E-8*(((DK380+$B$7)+273)^4-(DK380+273)^4)-44100*J380)/(1.84*29.3*R380+8*0.95*5.67E-8*(DK380+273)^3))</f>
        <v>0</v>
      </c>
      <c r="W380">
        <f>($C$7*DL380+$D$7*DM380+$E$7*V380)</f>
        <v>0</v>
      </c>
      <c r="X380">
        <f>0.61365*exp(17.502*W380/(240.97+W380))</f>
        <v>0</v>
      </c>
      <c r="Y380">
        <f>(Z380/AA380*100)</f>
        <v>0</v>
      </c>
      <c r="Z380">
        <f>DD380*(DI380+DJ380)/1000</f>
        <v>0</v>
      </c>
      <c r="AA380">
        <f>0.61365*exp(17.502*DK380/(240.97+DK380))</f>
        <v>0</v>
      </c>
      <c r="AB380">
        <f>(X380-DD380*(DI380+DJ380)/1000)</f>
        <v>0</v>
      </c>
      <c r="AC380">
        <f>(-J380*44100)</f>
        <v>0</v>
      </c>
      <c r="AD380">
        <f>2*29.3*R380*0.92*(DK380-W380)</f>
        <v>0</v>
      </c>
      <c r="AE380">
        <f>2*0.95*5.67E-8*(((DK380+$B$7)+273)^4-(W380+273)^4)</f>
        <v>0</v>
      </c>
      <c r="AF380">
        <f>U380+AE380+AC380+AD380</f>
        <v>0</v>
      </c>
      <c r="AG380">
        <f>DH380*AU380*(DC380-DB380*(1000-AU380*DE380)/(1000-AU380*DD380))/(100*CV380)</f>
        <v>0</v>
      </c>
      <c r="AH380">
        <f>1000*DH380*AU380*(DD380-DE380)/(100*CV380*(1000-AU380*DD380))</f>
        <v>0</v>
      </c>
      <c r="AI380">
        <f>(AJ380 - AK380 - DI380*1E3/(8.314*(DK380+273.15)) * AM380/DH380 * AL380) * DH380/(100*CV380) * (1000 - DE380)/1000</f>
        <v>0</v>
      </c>
      <c r="AJ380">
        <v>1263.262551485511</v>
      </c>
      <c r="AK380">
        <v>1218.583454545455</v>
      </c>
      <c r="AL380">
        <v>3.389741919433383</v>
      </c>
      <c r="AM380">
        <v>65.161743348926</v>
      </c>
      <c r="AN380">
        <f>(AP380 - AO380 + DI380*1E3/(8.314*(DK380+273.15)) * AR380/DH380 * AQ380) * DH380/(100*CV380) * 1000/(1000 - AP380)</f>
        <v>0</v>
      </c>
      <c r="AO380">
        <v>14.05748508768226</v>
      </c>
      <c r="AP380">
        <v>21.45194848484848</v>
      </c>
      <c r="AQ380">
        <v>0.0001733010173882334</v>
      </c>
      <c r="AR380">
        <v>87.77243361575582</v>
      </c>
      <c r="AS380">
        <v>4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MAX(0,($B$13+$C$13*DP380)/(1+$D$13*DP380)*DI380/(DK380+273)*$E$13)</f>
        <v>0</v>
      </c>
      <c r="AX380" t="s">
        <v>417</v>
      </c>
      <c r="AY380" t="s">
        <v>417</v>
      </c>
      <c r="AZ380">
        <v>0</v>
      </c>
      <c r="BA380">
        <v>0</v>
      </c>
      <c r="BB380">
        <f>1-AZ380/BA380</f>
        <v>0</v>
      </c>
      <c r="BC380">
        <v>0</v>
      </c>
      <c r="BD380" t="s">
        <v>417</v>
      </c>
      <c r="BE380" t="s">
        <v>417</v>
      </c>
      <c r="BF380">
        <v>0</v>
      </c>
      <c r="BG380">
        <v>0</v>
      </c>
      <c r="BH380">
        <f>1-BF380/BG380</f>
        <v>0</v>
      </c>
      <c r="BI380">
        <v>0.5</v>
      </c>
      <c r="BJ380">
        <f>CS380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417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f>$B$11*DQ380+$C$11*DR380+$F$11*EC380*(1-EF380)</f>
        <v>0</v>
      </c>
      <c r="CS380">
        <f>CR380*CT380</f>
        <v>0</v>
      </c>
      <c r="CT380">
        <f>($B$11*$D$9+$C$11*$D$9+$F$11*((EP380+EH380)/MAX(EP380+EH380+EQ380, 0.1)*$I$9+EQ380/MAX(EP380+EH380+EQ380, 0.1)*$J$9))/($B$11+$C$11+$F$11)</f>
        <v>0</v>
      </c>
      <c r="CU380">
        <f>($B$11*$K$9+$C$11*$K$9+$F$11*((EP380+EH380)/MAX(EP380+EH380+EQ380, 0.1)*$P$9+EQ380/MAX(EP380+EH380+EQ380, 0.1)*$Q$9))/($B$11+$C$11+$F$11)</f>
        <v>0</v>
      </c>
      <c r="CV380">
        <v>6</v>
      </c>
      <c r="CW380">
        <v>0.5</v>
      </c>
      <c r="CX380" t="s">
        <v>418</v>
      </c>
      <c r="CY380">
        <v>2</v>
      </c>
      <c r="CZ380" t="b">
        <v>1</v>
      </c>
      <c r="DA380">
        <v>1659120703.1</v>
      </c>
      <c r="DB380">
        <v>1169.131481481481</v>
      </c>
      <c r="DC380">
        <v>1229.478148148148</v>
      </c>
      <c r="DD380">
        <v>21.45220370370371</v>
      </c>
      <c r="DE380">
        <v>14.00911111111111</v>
      </c>
      <c r="DF380">
        <v>1173.137037037037</v>
      </c>
      <c r="DG380">
        <v>21.54943333333334</v>
      </c>
      <c r="DH380">
        <v>500.077962962963</v>
      </c>
      <c r="DI380">
        <v>90.66465185185187</v>
      </c>
      <c r="DJ380">
        <v>0.09998910740740741</v>
      </c>
      <c r="DK380">
        <v>26.9472</v>
      </c>
      <c r="DL380">
        <v>26.42095185185185</v>
      </c>
      <c r="DM380">
        <v>999.9000000000001</v>
      </c>
      <c r="DN380">
        <v>0</v>
      </c>
      <c r="DO380">
        <v>0</v>
      </c>
      <c r="DP380">
        <v>10003.26777777778</v>
      </c>
      <c r="DQ380">
        <v>0</v>
      </c>
      <c r="DR380">
        <v>8.262510000000001</v>
      </c>
      <c r="DS380">
        <v>-60.34717037037038</v>
      </c>
      <c r="DT380">
        <v>1194.762222222222</v>
      </c>
      <c r="DU380">
        <v>1246.948148148148</v>
      </c>
      <c r="DV380">
        <v>7.443080370370371</v>
      </c>
      <c r="DW380">
        <v>1229.478148148148</v>
      </c>
      <c r="DX380">
        <v>14.00911111111111</v>
      </c>
      <c r="DY380">
        <v>1.944956296296296</v>
      </c>
      <c r="DZ380">
        <v>1.270132592592593</v>
      </c>
      <c r="EA380">
        <v>17.0032037037037</v>
      </c>
      <c r="EB380">
        <v>10.44994814814815</v>
      </c>
      <c r="EC380">
        <v>1999.991851851852</v>
      </c>
      <c r="ED380">
        <v>0.9799933333333334</v>
      </c>
      <c r="EE380">
        <v>0.02000646666666666</v>
      </c>
      <c r="EF380">
        <v>0</v>
      </c>
      <c r="EG380">
        <v>789.414888888889</v>
      </c>
      <c r="EH380">
        <v>5.00097</v>
      </c>
      <c r="EI380">
        <v>15699.95925925926</v>
      </c>
      <c r="EJ380">
        <v>16707.46666666666</v>
      </c>
      <c r="EK380">
        <v>37.437</v>
      </c>
      <c r="EL380">
        <v>37.937</v>
      </c>
      <c r="EM380">
        <v>37.33533333333333</v>
      </c>
      <c r="EN380">
        <v>37.74533333333333</v>
      </c>
      <c r="EO380">
        <v>38.14796296296296</v>
      </c>
      <c r="EP380">
        <v>1955.081481481482</v>
      </c>
      <c r="EQ380">
        <v>39.91037037037037</v>
      </c>
      <c r="ER380">
        <v>0</v>
      </c>
      <c r="ES380">
        <v>1659120710.6</v>
      </c>
      <c r="ET380">
        <v>0</v>
      </c>
      <c r="EU380">
        <v>789.38644</v>
      </c>
      <c r="EV380">
        <v>-4.617615395154801</v>
      </c>
      <c r="EW380">
        <v>-112.4692309601838</v>
      </c>
      <c r="EX380">
        <v>15699.696</v>
      </c>
      <c r="EY380">
        <v>15</v>
      </c>
      <c r="EZ380">
        <v>0</v>
      </c>
      <c r="FA380" t="s">
        <v>419</v>
      </c>
      <c r="FB380">
        <v>1658962562</v>
      </c>
      <c r="FC380">
        <v>1658962559</v>
      </c>
      <c r="FD380">
        <v>0</v>
      </c>
      <c r="FE380">
        <v>0.025</v>
      </c>
      <c r="FF380">
        <v>-0.013</v>
      </c>
      <c r="FG380">
        <v>-1.97</v>
      </c>
      <c r="FH380">
        <v>-0.111</v>
      </c>
      <c r="FI380">
        <v>420</v>
      </c>
      <c r="FJ380">
        <v>18</v>
      </c>
      <c r="FK380">
        <v>0.6899999999999999</v>
      </c>
      <c r="FL380">
        <v>0.5</v>
      </c>
      <c r="FM380">
        <v>-60.36762439024391</v>
      </c>
      <c r="FN380">
        <v>0.660825783971952</v>
      </c>
      <c r="FO380">
        <v>0.09480959038782055</v>
      </c>
      <c r="FP380">
        <v>0</v>
      </c>
      <c r="FQ380">
        <v>789.7458823529412</v>
      </c>
      <c r="FR380">
        <v>-5.54197097354016</v>
      </c>
      <c r="FS380">
        <v>0.574474684063418</v>
      </c>
      <c r="FT380">
        <v>0</v>
      </c>
      <c r="FU380">
        <v>7.455585853658538</v>
      </c>
      <c r="FV380">
        <v>-0.2969253658536612</v>
      </c>
      <c r="FW380">
        <v>0.03791037582249718</v>
      </c>
      <c r="FX380">
        <v>0</v>
      </c>
      <c r="FY380">
        <v>0</v>
      </c>
      <c r="FZ380">
        <v>3</v>
      </c>
      <c r="GA380" t="s">
        <v>462</v>
      </c>
      <c r="GB380">
        <v>2.98345</v>
      </c>
      <c r="GC380">
        <v>2.71593</v>
      </c>
      <c r="GD380">
        <v>0.194062</v>
      </c>
      <c r="GE380">
        <v>0.197678</v>
      </c>
      <c r="GF380">
        <v>0.09966899999999999</v>
      </c>
      <c r="GG380">
        <v>0.072321</v>
      </c>
      <c r="GH380">
        <v>25510.3</v>
      </c>
      <c r="GI380">
        <v>25519</v>
      </c>
      <c r="GJ380">
        <v>29416.8</v>
      </c>
      <c r="GK380">
        <v>29413.7</v>
      </c>
      <c r="GL380">
        <v>35079.7</v>
      </c>
      <c r="GM380">
        <v>36286.2</v>
      </c>
      <c r="GN380">
        <v>41427.5</v>
      </c>
      <c r="GO380">
        <v>41915.1</v>
      </c>
      <c r="GP380">
        <v>1.93727</v>
      </c>
      <c r="GQ380">
        <v>1.8869</v>
      </c>
      <c r="GR380">
        <v>0.0789575</v>
      </c>
      <c r="GS380">
        <v>0</v>
      </c>
      <c r="GT380">
        <v>25.129</v>
      </c>
      <c r="GU380">
        <v>999.9</v>
      </c>
      <c r="GV380">
        <v>35.9</v>
      </c>
      <c r="GW380">
        <v>33</v>
      </c>
      <c r="GX380">
        <v>20.0062</v>
      </c>
      <c r="GY380">
        <v>63.6314</v>
      </c>
      <c r="GZ380">
        <v>34.2428</v>
      </c>
      <c r="HA380">
        <v>1</v>
      </c>
      <c r="HB380">
        <v>-0.0713669</v>
      </c>
      <c r="HC380">
        <v>0.236751</v>
      </c>
      <c r="HD380">
        <v>20.3311</v>
      </c>
      <c r="HE380">
        <v>5.21654</v>
      </c>
      <c r="HF380">
        <v>12.0099</v>
      </c>
      <c r="HG380">
        <v>4.9884</v>
      </c>
      <c r="HH380">
        <v>3.2885</v>
      </c>
      <c r="HI380">
        <v>9999</v>
      </c>
      <c r="HJ380">
        <v>9999</v>
      </c>
      <c r="HK380">
        <v>9999</v>
      </c>
      <c r="HL380">
        <v>174.6</v>
      </c>
      <c r="HM380">
        <v>1.86783</v>
      </c>
      <c r="HN380">
        <v>1.86691</v>
      </c>
      <c r="HO380">
        <v>1.8663</v>
      </c>
      <c r="HP380">
        <v>1.86619</v>
      </c>
      <c r="HQ380">
        <v>1.86809</v>
      </c>
      <c r="HR380">
        <v>1.87055</v>
      </c>
      <c r="HS380">
        <v>1.8692</v>
      </c>
      <c r="HT380">
        <v>1.87061</v>
      </c>
      <c r="HU380">
        <v>0</v>
      </c>
      <c r="HV380">
        <v>0</v>
      </c>
      <c r="HW380">
        <v>0</v>
      </c>
      <c r="HX380">
        <v>0</v>
      </c>
      <c r="HY380" t="s">
        <v>421</v>
      </c>
      <c r="HZ380" t="s">
        <v>422</v>
      </c>
      <c r="IA380" t="s">
        <v>423</v>
      </c>
      <c r="IB380" t="s">
        <v>423</v>
      </c>
      <c r="IC380" t="s">
        <v>423</v>
      </c>
      <c r="ID380" t="s">
        <v>423</v>
      </c>
      <c r="IE380">
        <v>0</v>
      </c>
      <c r="IF380">
        <v>100</v>
      </c>
      <c r="IG380">
        <v>100</v>
      </c>
      <c r="IH380">
        <v>-4.05</v>
      </c>
      <c r="II380">
        <v>-0.09719999999999999</v>
      </c>
      <c r="IJ380">
        <v>-1.577111384215205</v>
      </c>
      <c r="IK380">
        <v>-0.002609718516926934</v>
      </c>
      <c r="IL380">
        <v>7.477057286243006E-07</v>
      </c>
      <c r="IM380">
        <v>-2.446628426827821E-10</v>
      </c>
      <c r="IN380">
        <v>-0.2036813970316619</v>
      </c>
      <c r="IO380">
        <v>-0.007460779758470672</v>
      </c>
      <c r="IP380">
        <v>0.0009378809001863145</v>
      </c>
      <c r="IQ380">
        <v>-1.681860573090938E-05</v>
      </c>
      <c r="IR380">
        <v>18</v>
      </c>
      <c r="IS380">
        <v>2242</v>
      </c>
      <c r="IT380">
        <v>1</v>
      </c>
      <c r="IU380">
        <v>24</v>
      </c>
      <c r="IV380">
        <v>2635.8</v>
      </c>
      <c r="IW380">
        <v>2635.9</v>
      </c>
      <c r="IX380">
        <v>2.51831</v>
      </c>
      <c r="IY380">
        <v>2.19849</v>
      </c>
      <c r="IZ380">
        <v>1.39648</v>
      </c>
      <c r="JA380">
        <v>2.33521</v>
      </c>
      <c r="JB380">
        <v>1.49536</v>
      </c>
      <c r="JC380">
        <v>2.40356</v>
      </c>
      <c r="JD380">
        <v>38.9445</v>
      </c>
      <c r="JE380">
        <v>23.9737</v>
      </c>
      <c r="JF380">
        <v>18</v>
      </c>
      <c r="JG380">
        <v>505.685</v>
      </c>
      <c r="JH380">
        <v>430.377</v>
      </c>
      <c r="JI380">
        <v>24.9997</v>
      </c>
      <c r="JJ380">
        <v>26.462</v>
      </c>
      <c r="JK380">
        <v>29.9999</v>
      </c>
      <c r="JL380">
        <v>26.4701</v>
      </c>
      <c r="JM380">
        <v>26.4173</v>
      </c>
      <c r="JN380">
        <v>50.5086</v>
      </c>
      <c r="JO380">
        <v>26.3144</v>
      </c>
      <c r="JP380">
        <v>12.0182</v>
      </c>
      <c r="JQ380">
        <v>25</v>
      </c>
      <c r="JR380">
        <v>1276.03</v>
      </c>
      <c r="JS380">
        <v>14.1419</v>
      </c>
      <c r="JT380">
        <v>100.584</v>
      </c>
      <c r="JU380">
        <v>100.666</v>
      </c>
    </row>
    <row r="381" spans="1:281">
      <c r="A381">
        <v>365</v>
      </c>
      <c r="B381">
        <v>1659120715.6</v>
      </c>
      <c r="C381">
        <v>8357.5</v>
      </c>
      <c r="D381" t="s">
        <v>1156</v>
      </c>
      <c r="E381" t="s">
        <v>1157</v>
      </c>
      <c r="F381">
        <v>5</v>
      </c>
      <c r="G381" t="s">
        <v>1005</v>
      </c>
      <c r="H381" t="s">
        <v>416</v>
      </c>
      <c r="I381">
        <v>1659120707.814285</v>
      </c>
      <c r="J381">
        <f>(K381)/1000</f>
        <v>0</v>
      </c>
      <c r="K381">
        <f>IF(CZ381, AN381, AH381)</f>
        <v>0</v>
      </c>
      <c r="L381">
        <f>IF(CZ381, AI381, AG381)</f>
        <v>0</v>
      </c>
      <c r="M381">
        <f>DB381 - IF(AU381&gt;1, L381*CV381*100.0/(AW381*DP381), 0)</f>
        <v>0</v>
      </c>
      <c r="N381">
        <f>((T381-J381/2)*M381-L381)/(T381+J381/2)</f>
        <v>0</v>
      </c>
      <c r="O381">
        <f>N381*(DI381+DJ381)/1000.0</f>
        <v>0</v>
      </c>
      <c r="P381">
        <f>(DB381 - IF(AU381&gt;1, L381*CV381*100.0/(AW381*DP381), 0))*(DI381+DJ381)/1000.0</f>
        <v>0</v>
      </c>
      <c r="Q381">
        <f>2.0/((1/S381-1/R381)+SIGN(S381)*SQRT((1/S381-1/R381)*(1/S381-1/R381) + 4*CW381/((CW381+1)*(CW381+1))*(2*1/S381*1/R381-1/R381*1/R381)))</f>
        <v>0</v>
      </c>
      <c r="R381">
        <f>IF(LEFT(CX381,1)&lt;&gt;"0",IF(LEFT(CX381,1)="1",3.0,CY381),$D$5+$E$5*(DP381*DI381/($K$5*1000))+$F$5*(DP381*DI381/($K$5*1000))*MAX(MIN(CV381,$J$5),$I$5)*MAX(MIN(CV381,$J$5),$I$5)+$G$5*MAX(MIN(CV381,$J$5),$I$5)*(DP381*DI381/($K$5*1000))+$H$5*(DP381*DI381/($K$5*1000))*(DP381*DI381/($K$5*1000)))</f>
        <v>0</v>
      </c>
      <c r="S381">
        <f>J381*(1000-(1000*0.61365*exp(17.502*W381/(240.97+W381))/(DI381+DJ381)+DD381)/2)/(1000*0.61365*exp(17.502*W381/(240.97+W381))/(DI381+DJ381)-DD381)</f>
        <v>0</v>
      </c>
      <c r="T381">
        <f>1/((CW381+1)/(Q381/1.6)+1/(R381/1.37)) + CW381/((CW381+1)/(Q381/1.6) + CW381/(R381/1.37))</f>
        <v>0</v>
      </c>
      <c r="U381">
        <f>(CR381*CU381)</f>
        <v>0</v>
      </c>
      <c r="V381">
        <f>(DK381+(U381+2*0.95*5.67E-8*(((DK381+$B$7)+273)^4-(DK381+273)^4)-44100*J381)/(1.84*29.3*R381+8*0.95*5.67E-8*(DK381+273)^3))</f>
        <v>0</v>
      </c>
      <c r="W381">
        <f>($C$7*DL381+$D$7*DM381+$E$7*V381)</f>
        <v>0</v>
      </c>
      <c r="X381">
        <f>0.61365*exp(17.502*W381/(240.97+W381))</f>
        <v>0</v>
      </c>
      <c r="Y381">
        <f>(Z381/AA381*100)</f>
        <v>0</v>
      </c>
      <c r="Z381">
        <f>DD381*(DI381+DJ381)/1000</f>
        <v>0</v>
      </c>
      <c r="AA381">
        <f>0.61365*exp(17.502*DK381/(240.97+DK381))</f>
        <v>0</v>
      </c>
      <c r="AB381">
        <f>(X381-DD381*(DI381+DJ381)/1000)</f>
        <v>0</v>
      </c>
      <c r="AC381">
        <f>(-J381*44100)</f>
        <v>0</v>
      </c>
      <c r="AD381">
        <f>2*29.3*R381*0.92*(DK381-W381)</f>
        <v>0</v>
      </c>
      <c r="AE381">
        <f>2*0.95*5.67E-8*(((DK381+$B$7)+273)^4-(W381+273)^4)</f>
        <v>0</v>
      </c>
      <c r="AF381">
        <f>U381+AE381+AC381+AD381</f>
        <v>0</v>
      </c>
      <c r="AG381">
        <f>DH381*AU381*(DC381-DB381*(1000-AU381*DE381)/(1000-AU381*DD381))/(100*CV381)</f>
        <v>0</v>
      </c>
      <c r="AH381">
        <f>1000*DH381*AU381*(DD381-DE381)/(100*CV381*(1000-AU381*DD381))</f>
        <v>0</v>
      </c>
      <c r="AI381">
        <f>(AJ381 - AK381 - DI381*1E3/(8.314*(DK381+273.15)) * AM381/DH381 * AL381) * DH381/(100*CV381) * (1000 - DE381)/1000</f>
        <v>0</v>
      </c>
      <c r="AJ381">
        <v>1280.49524212202</v>
      </c>
      <c r="AK381">
        <v>1235.690969696969</v>
      </c>
      <c r="AL381">
        <v>3.419886410505918</v>
      </c>
      <c r="AM381">
        <v>65.161743348926</v>
      </c>
      <c r="AN381">
        <f>(AP381 - AO381 + DI381*1E3/(8.314*(DK381+273.15)) * AR381/DH381 * AQ381) * DH381/(100*CV381) * 1000/(1000 - AP381)</f>
        <v>0</v>
      </c>
      <c r="AO381">
        <v>14.07000433367149</v>
      </c>
      <c r="AP381">
        <v>21.45065878787878</v>
      </c>
      <c r="AQ381">
        <v>-5.830209255838129E-06</v>
      </c>
      <c r="AR381">
        <v>87.77243361575582</v>
      </c>
      <c r="AS381">
        <v>4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MAX(0,($B$13+$C$13*DP381)/(1+$D$13*DP381)*DI381/(DK381+273)*$E$13)</f>
        <v>0</v>
      </c>
      <c r="AX381" t="s">
        <v>417</v>
      </c>
      <c r="AY381" t="s">
        <v>417</v>
      </c>
      <c r="AZ381">
        <v>0</v>
      </c>
      <c r="BA381">
        <v>0</v>
      </c>
      <c r="BB381">
        <f>1-AZ381/BA381</f>
        <v>0</v>
      </c>
      <c r="BC381">
        <v>0</v>
      </c>
      <c r="BD381" t="s">
        <v>417</v>
      </c>
      <c r="BE381" t="s">
        <v>417</v>
      </c>
      <c r="BF381">
        <v>0</v>
      </c>
      <c r="BG381">
        <v>0</v>
      </c>
      <c r="BH381">
        <f>1-BF381/BG381</f>
        <v>0</v>
      </c>
      <c r="BI381">
        <v>0.5</v>
      </c>
      <c r="BJ381">
        <f>CS381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417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f>$B$11*DQ381+$C$11*DR381+$F$11*EC381*(1-EF381)</f>
        <v>0</v>
      </c>
      <c r="CS381">
        <f>CR381*CT381</f>
        <v>0</v>
      </c>
      <c r="CT381">
        <f>($B$11*$D$9+$C$11*$D$9+$F$11*((EP381+EH381)/MAX(EP381+EH381+EQ381, 0.1)*$I$9+EQ381/MAX(EP381+EH381+EQ381, 0.1)*$J$9))/($B$11+$C$11+$F$11)</f>
        <v>0</v>
      </c>
      <c r="CU381">
        <f>($B$11*$K$9+$C$11*$K$9+$F$11*((EP381+EH381)/MAX(EP381+EH381+EQ381, 0.1)*$P$9+EQ381/MAX(EP381+EH381+EQ381, 0.1)*$Q$9))/($B$11+$C$11+$F$11)</f>
        <v>0</v>
      </c>
      <c r="CV381">
        <v>6</v>
      </c>
      <c r="CW381">
        <v>0.5</v>
      </c>
      <c r="CX381" t="s">
        <v>418</v>
      </c>
      <c r="CY381">
        <v>2</v>
      </c>
      <c r="CZ381" t="b">
        <v>1</v>
      </c>
      <c r="DA381">
        <v>1659120707.814285</v>
      </c>
      <c r="DB381">
        <v>1184.8725</v>
      </c>
      <c r="DC381">
        <v>1245.265357142857</v>
      </c>
      <c r="DD381">
        <v>21.44852500000001</v>
      </c>
      <c r="DE381">
        <v>14.03634285714286</v>
      </c>
      <c r="DF381">
        <v>1188.907142857143</v>
      </c>
      <c r="DG381">
        <v>21.5458</v>
      </c>
      <c r="DH381">
        <v>500.0914642857143</v>
      </c>
      <c r="DI381">
        <v>90.66590714285714</v>
      </c>
      <c r="DJ381">
        <v>0.100024975</v>
      </c>
      <c r="DK381">
        <v>26.946625</v>
      </c>
      <c r="DL381">
        <v>26.42416428571428</v>
      </c>
      <c r="DM381">
        <v>999.9000000000002</v>
      </c>
      <c r="DN381">
        <v>0</v>
      </c>
      <c r="DO381">
        <v>0</v>
      </c>
      <c r="DP381">
        <v>10002.97178571428</v>
      </c>
      <c r="DQ381">
        <v>0</v>
      </c>
      <c r="DR381">
        <v>8.262510000000001</v>
      </c>
      <c r="DS381">
        <v>-60.39292142857143</v>
      </c>
      <c r="DT381">
        <v>1210.843571428571</v>
      </c>
      <c r="DU381">
        <v>1262.993571428571</v>
      </c>
      <c r="DV381">
        <v>7.412189285714286</v>
      </c>
      <c r="DW381">
        <v>1245.265357142857</v>
      </c>
      <c r="DX381">
        <v>14.03634285714286</v>
      </c>
      <c r="DY381">
        <v>1.944651071428571</v>
      </c>
      <c r="DZ381">
        <v>1.272618571428571</v>
      </c>
      <c r="EA381">
        <v>17.00072857142857</v>
      </c>
      <c r="EB381">
        <v>10.47925</v>
      </c>
      <c r="EC381">
        <v>1999.966071428571</v>
      </c>
      <c r="ED381">
        <v>0.9799931071428573</v>
      </c>
      <c r="EE381">
        <v>0.02000669285714286</v>
      </c>
      <c r="EF381">
        <v>0</v>
      </c>
      <c r="EG381">
        <v>789.0157499999999</v>
      </c>
      <c r="EH381">
        <v>5.00097</v>
      </c>
      <c r="EI381">
        <v>15690.99285714286</v>
      </c>
      <c r="EJ381">
        <v>16707.25</v>
      </c>
      <c r="EK381">
        <v>37.437</v>
      </c>
      <c r="EL381">
        <v>37.937</v>
      </c>
      <c r="EM381">
        <v>37.32324999999999</v>
      </c>
      <c r="EN381">
        <v>37.73425000000001</v>
      </c>
      <c r="EO381">
        <v>38.13385714285715</v>
      </c>
      <c r="EP381">
        <v>1955.056071428571</v>
      </c>
      <c r="EQ381">
        <v>39.91</v>
      </c>
      <c r="ER381">
        <v>0</v>
      </c>
      <c r="ES381">
        <v>1659120715.4</v>
      </c>
      <c r="ET381">
        <v>0</v>
      </c>
      <c r="EU381">
        <v>788.9769600000001</v>
      </c>
      <c r="EV381">
        <v>-5.41676923367836</v>
      </c>
      <c r="EW381">
        <v>-112.6846152400501</v>
      </c>
      <c r="EX381">
        <v>15690.7</v>
      </c>
      <c r="EY381">
        <v>15</v>
      </c>
      <c r="EZ381">
        <v>0</v>
      </c>
      <c r="FA381" t="s">
        <v>419</v>
      </c>
      <c r="FB381">
        <v>1658962562</v>
      </c>
      <c r="FC381">
        <v>1658962559</v>
      </c>
      <c r="FD381">
        <v>0</v>
      </c>
      <c r="FE381">
        <v>0.025</v>
      </c>
      <c r="FF381">
        <v>-0.013</v>
      </c>
      <c r="FG381">
        <v>-1.97</v>
      </c>
      <c r="FH381">
        <v>-0.111</v>
      </c>
      <c r="FI381">
        <v>420</v>
      </c>
      <c r="FJ381">
        <v>18</v>
      </c>
      <c r="FK381">
        <v>0.6899999999999999</v>
      </c>
      <c r="FL381">
        <v>0.5</v>
      </c>
      <c r="FM381">
        <v>-60.39464878048781</v>
      </c>
      <c r="FN381">
        <v>-0.4866752613241271</v>
      </c>
      <c r="FO381">
        <v>0.1281254760789749</v>
      </c>
      <c r="FP381">
        <v>1</v>
      </c>
      <c r="FQ381">
        <v>789.2745588235293</v>
      </c>
      <c r="FR381">
        <v>-5.02583651950938</v>
      </c>
      <c r="FS381">
        <v>0.5392678692218652</v>
      </c>
      <c r="FT381">
        <v>0</v>
      </c>
      <c r="FU381">
        <v>7.432317317073171</v>
      </c>
      <c r="FV381">
        <v>-0.4265537979093966</v>
      </c>
      <c r="FW381">
        <v>0.04616336806753264</v>
      </c>
      <c r="FX381">
        <v>0</v>
      </c>
      <c r="FY381">
        <v>1</v>
      </c>
      <c r="FZ381">
        <v>3</v>
      </c>
      <c r="GA381" t="s">
        <v>426</v>
      </c>
      <c r="GB381">
        <v>2.98327</v>
      </c>
      <c r="GC381">
        <v>2.71568</v>
      </c>
      <c r="GD381">
        <v>0.195763</v>
      </c>
      <c r="GE381">
        <v>0.19931</v>
      </c>
      <c r="GF381">
        <v>0.0996623</v>
      </c>
      <c r="GG381">
        <v>0.0723776</v>
      </c>
      <c r="GH381">
        <v>25455.4</v>
      </c>
      <c r="GI381">
        <v>25467.2</v>
      </c>
      <c r="GJ381">
        <v>29415.5</v>
      </c>
      <c r="GK381">
        <v>29413.8</v>
      </c>
      <c r="GL381">
        <v>35078.6</v>
      </c>
      <c r="GM381">
        <v>36284.1</v>
      </c>
      <c r="GN381">
        <v>41425.8</v>
      </c>
      <c r="GO381">
        <v>41915.1</v>
      </c>
      <c r="GP381">
        <v>1.93705</v>
      </c>
      <c r="GQ381">
        <v>1.88755</v>
      </c>
      <c r="GR381">
        <v>0.0796318</v>
      </c>
      <c r="GS381">
        <v>0</v>
      </c>
      <c r="GT381">
        <v>25.127</v>
      </c>
      <c r="GU381">
        <v>999.9</v>
      </c>
      <c r="GV381">
        <v>35.9</v>
      </c>
      <c r="GW381">
        <v>33</v>
      </c>
      <c r="GX381">
        <v>20.0039</v>
      </c>
      <c r="GY381">
        <v>63.3714</v>
      </c>
      <c r="GZ381">
        <v>34.0385</v>
      </c>
      <c r="HA381">
        <v>1</v>
      </c>
      <c r="HB381">
        <v>-0.07150910000000001</v>
      </c>
      <c r="HC381">
        <v>0.235095</v>
      </c>
      <c r="HD381">
        <v>20.3312</v>
      </c>
      <c r="HE381">
        <v>5.21594</v>
      </c>
      <c r="HF381">
        <v>12.0099</v>
      </c>
      <c r="HG381">
        <v>4.98815</v>
      </c>
      <c r="HH381">
        <v>3.28848</v>
      </c>
      <c r="HI381">
        <v>9999</v>
      </c>
      <c r="HJ381">
        <v>9999</v>
      </c>
      <c r="HK381">
        <v>9999</v>
      </c>
      <c r="HL381">
        <v>174.6</v>
      </c>
      <c r="HM381">
        <v>1.86783</v>
      </c>
      <c r="HN381">
        <v>1.86691</v>
      </c>
      <c r="HO381">
        <v>1.8663</v>
      </c>
      <c r="HP381">
        <v>1.86622</v>
      </c>
      <c r="HQ381">
        <v>1.86805</v>
      </c>
      <c r="HR381">
        <v>1.87055</v>
      </c>
      <c r="HS381">
        <v>1.86919</v>
      </c>
      <c r="HT381">
        <v>1.87058</v>
      </c>
      <c r="HU381">
        <v>0</v>
      </c>
      <c r="HV381">
        <v>0</v>
      </c>
      <c r="HW381">
        <v>0</v>
      </c>
      <c r="HX381">
        <v>0</v>
      </c>
      <c r="HY381" t="s">
        <v>421</v>
      </c>
      <c r="HZ381" t="s">
        <v>422</v>
      </c>
      <c r="IA381" t="s">
        <v>423</v>
      </c>
      <c r="IB381" t="s">
        <v>423</v>
      </c>
      <c r="IC381" t="s">
        <v>423</v>
      </c>
      <c r="ID381" t="s">
        <v>423</v>
      </c>
      <c r="IE381">
        <v>0</v>
      </c>
      <c r="IF381">
        <v>100</v>
      </c>
      <c r="IG381">
        <v>100</v>
      </c>
      <c r="IH381">
        <v>-4.09</v>
      </c>
      <c r="II381">
        <v>-0.09719999999999999</v>
      </c>
      <c r="IJ381">
        <v>-1.577111384215205</v>
      </c>
      <c r="IK381">
        <v>-0.002609718516926934</v>
      </c>
      <c r="IL381">
        <v>7.477057286243006E-07</v>
      </c>
      <c r="IM381">
        <v>-2.446628426827821E-10</v>
      </c>
      <c r="IN381">
        <v>-0.2036813970316619</v>
      </c>
      <c r="IO381">
        <v>-0.007460779758470672</v>
      </c>
      <c r="IP381">
        <v>0.0009378809001863145</v>
      </c>
      <c r="IQ381">
        <v>-1.681860573090938E-05</v>
      </c>
      <c r="IR381">
        <v>18</v>
      </c>
      <c r="IS381">
        <v>2242</v>
      </c>
      <c r="IT381">
        <v>1</v>
      </c>
      <c r="IU381">
        <v>24</v>
      </c>
      <c r="IV381">
        <v>2635.9</v>
      </c>
      <c r="IW381">
        <v>2635.9</v>
      </c>
      <c r="IX381">
        <v>2.54761</v>
      </c>
      <c r="IY381">
        <v>2.20459</v>
      </c>
      <c r="IZ381">
        <v>1.39648</v>
      </c>
      <c r="JA381">
        <v>2.33521</v>
      </c>
      <c r="JB381">
        <v>1.49536</v>
      </c>
      <c r="JC381">
        <v>2.41333</v>
      </c>
      <c r="JD381">
        <v>38.9445</v>
      </c>
      <c r="JE381">
        <v>23.9737</v>
      </c>
      <c r="JF381">
        <v>18</v>
      </c>
      <c r="JG381">
        <v>505.517</v>
      </c>
      <c r="JH381">
        <v>430.742</v>
      </c>
      <c r="JI381">
        <v>24.9996</v>
      </c>
      <c r="JJ381">
        <v>26.4591</v>
      </c>
      <c r="JK381">
        <v>29.9998</v>
      </c>
      <c r="JL381">
        <v>26.4673</v>
      </c>
      <c r="JM381">
        <v>26.4146</v>
      </c>
      <c r="JN381">
        <v>51.0151</v>
      </c>
      <c r="JO381">
        <v>26.0431</v>
      </c>
      <c r="JP381">
        <v>11.6468</v>
      </c>
      <c r="JQ381">
        <v>25</v>
      </c>
      <c r="JR381">
        <v>1289.44</v>
      </c>
      <c r="JS381">
        <v>14.1642</v>
      </c>
      <c r="JT381">
        <v>100.58</v>
      </c>
      <c r="JU381">
        <v>100.666</v>
      </c>
    </row>
    <row r="382" spans="1:281">
      <c r="A382">
        <v>366</v>
      </c>
      <c r="B382">
        <v>1659120720.6</v>
      </c>
      <c r="C382">
        <v>8362.5</v>
      </c>
      <c r="D382" t="s">
        <v>1158</v>
      </c>
      <c r="E382" t="s">
        <v>1159</v>
      </c>
      <c r="F382">
        <v>5</v>
      </c>
      <c r="G382" t="s">
        <v>1005</v>
      </c>
      <c r="H382" t="s">
        <v>416</v>
      </c>
      <c r="I382">
        <v>1659120713.1</v>
      </c>
      <c r="J382">
        <f>(K382)/1000</f>
        <v>0</v>
      </c>
      <c r="K382">
        <f>IF(CZ382, AN382, AH382)</f>
        <v>0</v>
      </c>
      <c r="L382">
        <f>IF(CZ382, AI382, AG382)</f>
        <v>0</v>
      </c>
      <c r="M382">
        <f>DB382 - IF(AU382&gt;1, L382*CV382*100.0/(AW382*DP382), 0)</f>
        <v>0</v>
      </c>
      <c r="N382">
        <f>((T382-J382/2)*M382-L382)/(T382+J382/2)</f>
        <v>0</v>
      </c>
      <c r="O382">
        <f>N382*(DI382+DJ382)/1000.0</f>
        <v>0</v>
      </c>
      <c r="P382">
        <f>(DB382 - IF(AU382&gt;1, L382*CV382*100.0/(AW382*DP382), 0))*(DI382+DJ382)/1000.0</f>
        <v>0</v>
      </c>
      <c r="Q382">
        <f>2.0/((1/S382-1/R382)+SIGN(S382)*SQRT((1/S382-1/R382)*(1/S382-1/R382) + 4*CW382/((CW382+1)*(CW382+1))*(2*1/S382*1/R382-1/R382*1/R382)))</f>
        <v>0</v>
      </c>
      <c r="R382">
        <f>IF(LEFT(CX382,1)&lt;&gt;"0",IF(LEFT(CX382,1)="1",3.0,CY382),$D$5+$E$5*(DP382*DI382/($K$5*1000))+$F$5*(DP382*DI382/($K$5*1000))*MAX(MIN(CV382,$J$5),$I$5)*MAX(MIN(CV382,$J$5),$I$5)+$G$5*MAX(MIN(CV382,$J$5),$I$5)*(DP382*DI382/($K$5*1000))+$H$5*(DP382*DI382/($K$5*1000))*(DP382*DI382/($K$5*1000)))</f>
        <v>0</v>
      </c>
      <c r="S382">
        <f>J382*(1000-(1000*0.61365*exp(17.502*W382/(240.97+W382))/(DI382+DJ382)+DD382)/2)/(1000*0.61365*exp(17.502*W382/(240.97+W382))/(DI382+DJ382)-DD382)</f>
        <v>0</v>
      </c>
      <c r="T382">
        <f>1/((CW382+1)/(Q382/1.6)+1/(R382/1.37)) + CW382/((CW382+1)/(Q382/1.6) + CW382/(R382/1.37))</f>
        <v>0</v>
      </c>
      <c r="U382">
        <f>(CR382*CU382)</f>
        <v>0</v>
      </c>
      <c r="V382">
        <f>(DK382+(U382+2*0.95*5.67E-8*(((DK382+$B$7)+273)^4-(DK382+273)^4)-44100*J382)/(1.84*29.3*R382+8*0.95*5.67E-8*(DK382+273)^3))</f>
        <v>0</v>
      </c>
      <c r="W382">
        <f>($C$7*DL382+$D$7*DM382+$E$7*V382)</f>
        <v>0</v>
      </c>
      <c r="X382">
        <f>0.61365*exp(17.502*W382/(240.97+W382))</f>
        <v>0</v>
      </c>
      <c r="Y382">
        <f>(Z382/AA382*100)</f>
        <v>0</v>
      </c>
      <c r="Z382">
        <f>DD382*(DI382+DJ382)/1000</f>
        <v>0</v>
      </c>
      <c r="AA382">
        <f>0.61365*exp(17.502*DK382/(240.97+DK382))</f>
        <v>0</v>
      </c>
      <c r="AB382">
        <f>(X382-DD382*(DI382+DJ382)/1000)</f>
        <v>0</v>
      </c>
      <c r="AC382">
        <f>(-J382*44100)</f>
        <v>0</v>
      </c>
      <c r="AD382">
        <f>2*29.3*R382*0.92*(DK382-W382)</f>
        <v>0</v>
      </c>
      <c r="AE382">
        <f>2*0.95*5.67E-8*(((DK382+$B$7)+273)^4-(W382+273)^4)</f>
        <v>0</v>
      </c>
      <c r="AF382">
        <f>U382+AE382+AC382+AD382</f>
        <v>0</v>
      </c>
      <c r="AG382">
        <f>DH382*AU382*(DC382-DB382*(1000-AU382*DE382)/(1000-AU382*DD382))/(100*CV382)</f>
        <v>0</v>
      </c>
      <c r="AH382">
        <f>1000*DH382*AU382*(DD382-DE382)/(100*CV382*(1000-AU382*DD382))</f>
        <v>0</v>
      </c>
      <c r="AI382">
        <f>(AJ382 - AK382 - DI382*1E3/(8.314*(DK382+273.15)) * AM382/DH382 * AL382) * DH382/(100*CV382) * (1000 - DE382)/1000</f>
        <v>0</v>
      </c>
      <c r="AJ382">
        <v>1297.319528449297</v>
      </c>
      <c r="AK382">
        <v>1252.773757575757</v>
      </c>
      <c r="AL382">
        <v>3.414623570311212</v>
      </c>
      <c r="AM382">
        <v>65.161743348926</v>
      </c>
      <c r="AN382">
        <f>(AP382 - AO382 + DI382*1E3/(8.314*(DK382+273.15)) * AR382/DH382 * AQ382) * DH382/(100*CV382) * 1000/(1000 - AP382)</f>
        <v>0</v>
      </c>
      <c r="AO382">
        <v>14.09013813934281</v>
      </c>
      <c r="AP382">
        <v>21.44629454545455</v>
      </c>
      <c r="AQ382">
        <v>-4.448405123126309E-05</v>
      </c>
      <c r="AR382">
        <v>87.77243361575582</v>
      </c>
      <c r="AS382">
        <v>4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MAX(0,($B$13+$C$13*DP382)/(1+$D$13*DP382)*DI382/(DK382+273)*$E$13)</f>
        <v>0</v>
      </c>
      <c r="AX382" t="s">
        <v>417</v>
      </c>
      <c r="AY382" t="s">
        <v>417</v>
      </c>
      <c r="AZ382">
        <v>0</v>
      </c>
      <c r="BA382">
        <v>0</v>
      </c>
      <c r="BB382">
        <f>1-AZ382/BA382</f>
        <v>0</v>
      </c>
      <c r="BC382">
        <v>0</v>
      </c>
      <c r="BD382" t="s">
        <v>417</v>
      </c>
      <c r="BE382" t="s">
        <v>417</v>
      </c>
      <c r="BF382">
        <v>0</v>
      </c>
      <c r="BG382">
        <v>0</v>
      </c>
      <c r="BH382">
        <f>1-BF382/BG382</f>
        <v>0</v>
      </c>
      <c r="BI382">
        <v>0.5</v>
      </c>
      <c r="BJ382">
        <f>CS382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417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f>$B$11*DQ382+$C$11*DR382+$F$11*EC382*(1-EF382)</f>
        <v>0</v>
      </c>
      <c r="CS382">
        <f>CR382*CT382</f>
        <v>0</v>
      </c>
      <c r="CT382">
        <f>($B$11*$D$9+$C$11*$D$9+$F$11*((EP382+EH382)/MAX(EP382+EH382+EQ382, 0.1)*$I$9+EQ382/MAX(EP382+EH382+EQ382, 0.1)*$J$9))/($B$11+$C$11+$F$11)</f>
        <v>0</v>
      </c>
      <c r="CU382">
        <f>($B$11*$K$9+$C$11*$K$9+$F$11*((EP382+EH382)/MAX(EP382+EH382+EQ382, 0.1)*$P$9+EQ382/MAX(EP382+EH382+EQ382, 0.1)*$Q$9))/($B$11+$C$11+$F$11)</f>
        <v>0</v>
      </c>
      <c r="CV382">
        <v>6</v>
      </c>
      <c r="CW382">
        <v>0.5</v>
      </c>
      <c r="CX382" t="s">
        <v>418</v>
      </c>
      <c r="CY382">
        <v>2</v>
      </c>
      <c r="CZ382" t="b">
        <v>1</v>
      </c>
      <c r="DA382">
        <v>1659120713.1</v>
      </c>
      <c r="DB382">
        <v>1202.50962962963</v>
      </c>
      <c r="DC382">
        <v>1262.974814814815</v>
      </c>
      <c r="DD382">
        <v>21.44846666666667</v>
      </c>
      <c r="DE382">
        <v>14.07308888888889</v>
      </c>
      <c r="DF382">
        <v>1206.577037037037</v>
      </c>
      <c r="DG382">
        <v>21.54575185185185</v>
      </c>
      <c r="DH382">
        <v>500.0730370370371</v>
      </c>
      <c r="DI382">
        <v>90.66635185185186</v>
      </c>
      <c r="DJ382">
        <v>0.09995461111111109</v>
      </c>
      <c r="DK382">
        <v>26.94677407407407</v>
      </c>
      <c r="DL382">
        <v>26.42842222222222</v>
      </c>
      <c r="DM382">
        <v>999.9000000000001</v>
      </c>
      <c r="DN382">
        <v>0</v>
      </c>
      <c r="DO382">
        <v>0</v>
      </c>
      <c r="DP382">
        <v>10005.11592592593</v>
      </c>
      <c r="DQ382">
        <v>0</v>
      </c>
      <c r="DR382">
        <v>8.254182222222223</v>
      </c>
      <c r="DS382">
        <v>-60.46531481481481</v>
      </c>
      <c r="DT382">
        <v>1228.866296296296</v>
      </c>
      <c r="DU382">
        <v>1281.002592592593</v>
      </c>
      <c r="DV382">
        <v>7.375387777777778</v>
      </c>
      <c r="DW382">
        <v>1262.974814814815</v>
      </c>
      <c r="DX382">
        <v>14.07308888888889</v>
      </c>
      <c r="DY382">
        <v>1.944655555555555</v>
      </c>
      <c r="DZ382">
        <v>1.275957037037037</v>
      </c>
      <c r="EA382">
        <v>17.00077037037037</v>
      </c>
      <c r="EB382">
        <v>10.51858148148148</v>
      </c>
      <c r="EC382">
        <v>1999.970740740741</v>
      </c>
      <c r="ED382">
        <v>0.9799931111111112</v>
      </c>
      <c r="EE382">
        <v>0.02000668888888889</v>
      </c>
      <c r="EF382">
        <v>0</v>
      </c>
      <c r="EG382">
        <v>788.5787037037037</v>
      </c>
      <c r="EH382">
        <v>5.00097</v>
      </c>
      <c r="EI382">
        <v>15681.25555555556</v>
      </c>
      <c r="EJ382">
        <v>16707.3037037037</v>
      </c>
      <c r="EK382">
        <v>37.437</v>
      </c>
      <c r="EL382">
        <v>37.937</v>
      </c>
      <c r="EM382">
        <v>37.32133333333334</v>
      </c>
      <c r="EN382">
        <v>37.72433333333333</v>
      </c>
      <c r="EO382">
        <v>38.125</v>
      </c>
      <c r="EP382">
        <v>1955.060740740741</v>
      </c>
      <c r="EQ382">
        <v>39.91</v>
      </c>
      <c r="ER382">
        <v>0</v>
      </c>
      <c r="ES382">
        <v>1659120720.8</v>
      </c>
      <c r="ET382">
        <v>0</v>
      </c>
      <c r="EU382">
        <v>788.5308461538461</v>
      </c>
      <c r="EV382">
        <v>-5.350495728544585</v>
      </c>
      <c r="EW382">
        <v>-111.0598291625611</v>
      </c>
      <c r="EX382">
        <v>15681.36538461539</v>
      </c>
      <c r="EY382">
        <v>15</v>
      </c>
      <c r="EZ382">
        <v>0</v>
      </c>
      <c r="FA382" t="s">
        <v>419</v>
      </c>
      <c r="FB382">
        <v>1658962562</v>
      </c>
      <c r="FC382">
        <v>1658962559</v>
      </c>
      <c r="FD382">
        <v>0</v>
      </c>
      <c r="FE382">
        <v>0.025</v>
      </c>
      <c r="FF382">
        <v>-0.013</v>
      </c>
      <c r="FG382">
        <v>-1.97</v>
      </c>
      <c r="FH382">
        <v>-0.111</v>
      </c>
      <c r="FI382">
        <v>420</v>
      </c>
      <c r="FJ382">
        <v>18</v>
      </c>
      <c r="FK382">
        <v>0.6899999999999999</v>
      </c>
      <c r="FL382">
        <v>0.5</v>
      </c>
      <c r="FM382">
        <v>-60.4170725</v>
      </c>
      <c r="FN382">
        <v>-1.079586866791656</v>
      </c>
      <c r="FO382">
        <v>0.1491238008962686</v>
      </c>
      <c r="FP382">
        <v>0</v>
      </c>
      <c r="FQ382">
        <v>788.7989117647058</v>
      </c>
      <c r="FR382">
        <v>-5.173919026354362</v>
      </c>
      <c r="FS382">
        <v>0.5721543070169735</v>
      </c>
      <c r="FT382">
        <v>0</v>
      </c>
      <c r="FU382">
        <v>7.39876975</v>
      </c>
      <c r="FV382">
        <v>-0.3820812382739297</v>
      </c>
      <c r="FW382">
        <v>0.04153450195244311</v>
      </c>
      <c r="FX382">
        <v>0</v>
      </c>
      <c r="FY382">
        <v>0</v>
      </c>
      <c r="FZ382">
        <v>3</v>
      </c>
      <c r="GA382" t="s">
        <v>462</v>
      </c>
      <c r="GB382">
        <v>2.9833</v>
      </c>
      <c r="GC382">
        <v>2.71549</v>
      </c>
      <c r="GD382">
        <v>0.197444</v>
      </c>
      <c r="GE382">
        <v>0.200968</v>
      </c>
      <c r="GF382">
        <v>0.0996436</v>
      </c>
      <c r="GG382">
        <v>0.0723737</v>
      </c>
      <c r="GH382">
        <v>25402.2</v>
      </c>
      <c r="GI382">
        <v>25415</v>
      </c>
      <c r="GJ382">
        <v>29415.5</v>
      </c>
      <c r="GK382">
        <v>29414.4</v>
      </c>
      <c r="GL382">
        <v>35079.1</v>
      </c>
      <c r="GM382">
        <v>36285</v>
      </c>
      <c r="GN382">
        <v>41425.5</v>
      </c>
      <c r="GO382">
        <v>41916</v>
      </c>
      <c r="GP382">
        <v>1.93705</v>
      </c>
      <c r="GQ382">
        <v>1.8873</v>
      </c>
      <c r="GR382">
        <v>0.0792369</v>
      </c>
      <c r="GS382">
        <v>0</v>
      </c>
      <c r="GT382">
        <v>25.1263</v>
      </c>
      <c r="GU382">
        <v>999.9</v>
      </c>
      <c r="GV382">
        <v>35.8</v>
      </c>
      <c r="GW382">
        <v>33</v>
      </c>
      <c r="GX382">
        <v>19.9486</v>
      </c>
      <c r="GY382">
        <v>63.3214</v>
      </c>
      <c r="GZ382">
        <v>33.8261</v>
      </c>
      <c r="HA382">
        <v>1</v>
      </c>
      <c r="HB382">
        <v>-0.0719588</v>
      </c>
      <c r="HC382">
        <v>0.23408</v>
      </c>
      <c r="HD382">
        <v>20.331</v>
      </c>
      <c r="HE382">
        <v>5.21669</v>
      </c>
      <c r="HF382">
        <v>12.0099</v>
      </c>
      <c r="HG382">
        <v>4.98875</v>
      </c>
      <c r="HH382">
        <v>3.28855</v>
      </c>
      <c r="HI382">
        <v>9999</v>
      </c>
      <c r="HJ382">
        <v>9999</v>
      </c>
      <c r="HK382">
        <v>9999</v>
      </c>
      <c r="HL382">
        <v>174.6</v>
      </c>
      <c r="HM382">
        <v>1.86783</v>
      </c>
      <c r="HN382">
        <v>1.86691</v>
      </c>
      <c r="HO382">
        <v>1.8663</v>
      </c>
      <c r="HP382">
        <v>1.86619</v>
      </c>
      <c r="HQ382">
        <v>1.86808</v>
      </c>
      <c r="HR382">
        <v>1.87055</v>
      </c>
      <c r="HS382">
        <v>1.8692</v>
      </c>
      <c r="HT382">
        <v>1.87057</v>
      </c>
      <c r="HU382">
        <v>0</v>
      </c>
      <c r="HV382">
        <v>0</v>
      </c>
      <c r="HW382">
        <v>0</v>
      </c>
      <c r="HX382">
        <v>0</v>
      </c>
      <c r="HY382" t="s">
        <v>421</v>
      </c>
      <c r="HZ382" t="s">
        <v>422</v>
      </c>
      <c r="IA382" t="s">
        <v>423</v>
      </c>
      <c r="IB382" t="s">
        <v>423</v>
      </c>
      <c r="IC382" t="s">
        <v>423</v>
      </c>
      <c r="ID382" t="s">
        <v>423</v>
      </c>
      <c r="IE382">
        <v>0</v>
      </c>
      <c r="IF382">
        <v>100</v>
      </c>
      <c r="IG382">
        <v>100</v>
      </c>
      <c r="IH382">
        <v>-4.11</v>
      </c>
      <c r="II382">
        <v>-0.0973</v>
      </c>
      <c r="IJ382">
        <v>-1.577111384215205</v>
      </c>
      <c r="IK382">
        <v>-0.002609718516926934</v>
      </c>
      <c r="IL382">
        <v>7.477057286243006E-07</v>
      </c>
      <c r="IM382">
        <v>-2.446628426827821E-10</v>
      </c>
      <c r="IN382">
        <v>-0.2036813970316619</v>
      </c>
      <c r="IO382">
        <v>-0.007460779758470672</v>
      </c>
      <c r="IP382">
        <v>0.0009378809001863145</v>
      </c>
      <c r="IQ382">
        <v>-1.681860573090938E-05</v>
      </c>
      <c r="IR382">
        <v>18</v>
      </c>
      <c r="IS382">
        <v>2242</v>
      </c>
      <c r="IT382">
        <v>1</v>
      </c>
      <c r="IU382">
        <v>24</v>
      </c>
      <c r="IV382">
        <v>2636</v>
      </c>
      <c r="IW382">
        <v>2636</v>
      </c>
      <c r="IX382">
        <v>2.57202</v>
      </c>
      <c r="IY382">
        <v>2.21069</v>
      </c>
      <c r="IZ382">
        <v>1.39648</v>
      </c>
      <c r="JA382">
        <v>2.33521</v>
      </c>
      <c r="JB382">
        <v>1.49536</v>
      </c>
      <c r="JC382">
        <v>2.35474</v>
      </c>
      <c r="JD382">
        <v>38.9445</v>
      </c>
      <c r="JE382">
        <v>23.9649</v>
      </c>
      <c r="JF382">
        <v>18</v>
      </c>
      <c r="JG382">
        <v>505.493</v>
      </c>
      <c r="JH382">
        <v>430.573</v>
      </c>
      <c r="JI382">
        <v>24.9996</v>
      </c>
      <c r="JJ382">
        <v>26.457</v>
      </c>
      <c r="JK382">
        <v>29.9999</v>
      </c>
      <c r="JL382">
        <v>26.4646</v>
      </c>
      <c r="JM382">
        <v>26.4118</v>
      </c>
      <c r="JN382">
        <v>51.5712</v>
      </c>
      <c r="JO382">
        <v>25.7729</v>
      </c>
      <c r="JP382">
        <v>11.6468</v>
      </c>
      <c r="JQ382">
        <v>25</v>
      </c>
      <c r="JR382">
        <v>1309.53</v>
      </c>
      <c r="JS382">
        <v>14.2007</v>
      </c>
      <c r="JT382">
        <v>100.579</v>
      </c>
      <c r="JU382">
        <v>100.668</v>
      </c>
    </row>
    <row r="383" spans="1:281">
      <c r="A383">
        <v>367</v>
      </c>
      <c r="B383">
        <v>1659120725.6</v>
      </c>
      <c r="C383">
        <v>8367.5</v>
      </c>
      <c r="D383" t="s">
        <v>1160</v>
      </c>
      <c r="E383" t="s">
        <v>1161</v>
      </c>
      <c r="F383">
        <v>5</v>
      </c>
      <c r="G383" t="s">
        <v>1005</v>
      </c>
      <c r="H383" t="s">
        <v>416</v>
      </c>
      <c r="I383">
        <v>1659120717.814285</v>
      </c>
      <c r="J383">
        <f>(K383)/1000</f>
        <v>0</v>
      </c>
      <c r="K383">
        <f>IF(CZ383, AN383, AH383)</f>
        <v>0</v>
      </c>
      <c r="L383">
        <f>IF(CZ383, AI383, AG383)</f>
        <v>0</v>
      </c>
      <c r="M383">
        <f>DB383 - IF(AU383&gt;1, L383*CV383*100.0/(AW383*DP383), 0)</f>
        <v>0</v>
      </c>
      <c r="N383">
        <f>((T383-J383/2)*M383-L383)/(T383+J383/2)</f>
        <v>0</v>
      </c>
      <c r="O383">
        <f>N383*(DI383+DJ383)/1000.0</f>
        <v>0</v>
      </c>
      <c r="P383">
        <f>(DB383 - IF(AU383&gt;1, L383*CV383*100.0/(AW383*DP383), 0))*(DI383+DJ383)/1000.0</f>
        <v>0</v>
      </c>
      <c r="Q383">
        <f>2.0/((1/S383-1/R383)+SIGN(S383)*SQRT((1/S383-1/R383)*(1/S383-1/R383) + 4*CW383/((CW383+1)*(CW383+1))*(2*1/S383*1/R383-1/R383*1/R383)))</f>
        <v>0</v>
      </c>
      <c r="R383">
        <f>IF(LEFT(CX383,1)&lt;&gt;"0",IF(LEFT(CX383,1)="1",3.0,CY383),$D$5+$E$5*(DP383*DI383/($K$5*1000))+$F$5*(DP383*DI383/($K$5*1000))*MAX(MIN(CV383,$J$5),$I$5)*MAX(MIN(CV383,$J$5),$I$5)+$G$5*MAX(MIN(CV383,$J$5),$I$5)*(DP383*DI383/($K$5*1000))+$H$5*(DP383*DI383/($K$5*1000))*(DP383*DI383/($K$5*1000)))</f>
        <v>0</v>
      </c>
      <c r="S383">
        <f>J383*(1000-(1000*0.61365*exp(17.502*W383/(240.97+W383))/(DI383+DJ383)+DD383)/2)/(1000*0.61365*exp(17.502*W383/(240.97+W383))/(DI383+DJ383)-DD383)</f>
        <v>0</v>
      </c>
      <c r="T383">
        <f>1/((CW383+1)/(Q383/1.6)+1/(R383/1.37)) + CW383/((CW383+1)/(Q383/1.6) + CW383/(R383/1.37))</f>
        <v>0</v>
      </c>
      <c r="U383">
        <f>(CR383*CU383)</f>
        <v>0</v>
      </c>
      <c r="V383">
        <f>(DK383+(U383+2*0.95*5.67E-8*(((DK383+$B$7)+273)^4-(DK383+273)^4)-44100*J383)/(1.84*29.3*R383+8*0.95*5.67E-8*(DK383+273)^3))</f>
        <v>0</v>
      </c>
      <c r="W383">
        <f>($C$7*DL383+$D$7*DM383+$E$7*V383)</f>
        <v>0</v>
      </c>
      <c r="X383">
        <f>0.61365*exp(17.502*W383/(240.97+W383))</f>
        <v>0</v>
      </c>
      <c r="Y383">
        <f>(Z383/AA383*100)</f>
        <v>0</v>
      </c>
      <c r="Z383">
        <f>DD383*(DI383+DJ383)/1000</f>
        <v>0</v>
      </c>
      <c r="AA383">
        <f>0.61365*exp(17.502*DK383/(240.97+DK383))</f>
        <v>0</v>
      </c>
      <c r="AB383">
        <f>(X383-DD383*(DI383+DJ383)/1000)</f>
        <v>0</v>
      </c>
      <c r="AC383">
        <f>(-J383*44100)</f>
        <v>0</v>
      </c>
      <c r="AD383">
        <f>2*29.3*R383*0.92*(DK383-W383)</f>
        <v>0</v>
      </c>
      <c r="AE383">
        <f>2*0.95*5.67E-8*(((DK383+$B$7)+273)^4-(W383+273)^4)</f>
        <v>0</v>
      </c>
      <c r="AF383">
        <f>U383+AE383+AC383+AD383</f>
        <v>0</v>
      </c>
      <c r="AG383">
        <f>DH383*AU383*(DC383-DB383*(1000-AU383*DE383)/(1000-AU383*DD383))/(100*CV383)</f>
        <v>0</v>
      </c>
      <c r="AH383">
        <f>1000*DH383*AU383*(DD383-DE383)/(100*CV383*(1000-AU383*DD383))</f>
        <v>0</v>
      </c>
      <c r="AI383">
        <f>(AJ383 - AK383 - DI383*1E3/(8.314*(DK383+273.15)) * AM383/DH383 * AL383) * DH383/(100*CV383) * (1000 - DE383)/1000</f>
        <v>0</v>
      </c>
      <c r="AJ383">
        <v>1314.496325451097</v>
      </c>
      <c r="AK383">
        <v>1269.949515151515</v>
      </c>
      <c r="AL383">
        <v>3.433640524715693</v>
      </c>
      <c r="AM383">
        <v>65.161743348926</v>
      </c>
      <c r="AN383">
        <f>(AP383 - AO383 + DI383*1E3/(8.314*(DK383+273.15)) * AR383/DH383 * AQ383) * DH383/(100*CV383) * 1000/(1000 - AP383)</f>
        <v>0</v>
      </c>
      <c r="AO383">
        <v>14.09141956607623</v>
      </c>
      <c r="AP383">
        <v>21.42807757575758</v>
      </c>
      <c r="AQ383">
        <v>-0.0002325963498313409</v>
      </c>
      <c r="AR383">
        <v>87.77243361575582</v>
      </c>
      <c r="AS383">
        <v>4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MAX(0,($B$13+$C$13*DP383)/(1+$D$13*DP383)*DI383/(DK383+273)*$E$13)</f>
        <v>0</v>
      </c>
      <c r="AX383" t="s">
        <v>417</v>
      </c>
      <c r="AY383" t="s">
        <v>417</v>
      </c>
      <c r="AZ383">
        <v>0</v>
      </c>
      <c r="BA383">
        <v>0</v>
      </c>
      <c r="BB383">
        <f>1-AZ383/BA383</f>
        <v>0</v>
      </c>
      <c r="BC383">
        <v>0</v>
      </c>
      <c r="BD383" t="s">
        <v>417</v>
      </c>
      <c r="BE383" t="s">
        <v>417</v>
      </c>
      <c r="BF383">
        <v>0</v>
      </c>
      <c r="BG383">
        <v>0</v>
      </c>
      <c r="BH383">
        <f>1-BF383/BG383</f>
        <v>0</v>
      </c>
      <c r="BI383">
        <v>0.5</v>
      </c>
      <c r="BJ383">
        <f>CS383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417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f>$B$11*DQ383+$C$11*DR383+$F$11*EC383*(1-EF383)</f>
        <v>0</v>
      </c>
      <c r="CS383">
        <f>CR383*CT383</f>
        <v>0</v>
      </c>
      <c r="CT383">
        <f>($B$11*$D$9+$C$11*$D$9+$F$11*((EP383+EH383)/MAX(EP383+EH383+EQ383, 0.1)*$I$9+EQ383/MAX(EP383+EH383+EQ383, 0.1)*$J$9))/($B$11+$C$11+$F$11)</f>
        <v>0</v>
      </c>
      <c r="CU383">
        <f>($B$11*$K$9+$C$11*$K$9+$F$11*((EP383+EH383)/MAX(EP383+EH383+EQ383, 0.1)*$P$9+EQ383/MAX(EP383+EH383+EQ383, 0.1)*$Q$9))/($B$11+$C$11+$F$11)</f>
        <v>0</v>
      </c>
      <c r="CV383">
        <v>6</v>
      </c>
      <c r="CW383">
        <v>0.5</v>
      </c>
      <c r="CX383" t="s">
        <v>418</v>
      </c>
      <c r="CY383">
        <v>2</v>
      </c>
      <c r="CZ383" t="b">
        <v>1</v>
      </c>
      <c r="DA383">
        <v>1659120717.814285</v>
      </c>
      <c r="DB383">
        <v>1218.282857142857</v>
      </c>
      <c r="DC383">
        <v>1278.839642857143</v>
      </c>
      <c r="DD383">
        <v>21.44539642857142</v>
      </c>
      <c r="DE383">
        <v>14.08536428571429</v>
      </c>
      <c r="DF383">
        <v>1222.38</v>
      </c>
      <c r="DG383">
        <v>21.54270357142857</v>
      </c>
      <c r="DH383">
        <v>500.0706428571429</v>
      </c>
      <c r="DI383">
        <v>90.66666071428573</v>
      </c>
      <c r="DJ383">
        <v>0.09999251785714285</v>
      </c>
      <c r="DK383">
        <v>26.94727500000001</v>
      </c>
      <c r="DL383">
        <v>26.42663571428571</v>
      </c>
      <c r="DM383">
        <v>999.9000000000002</v>
      </c>
      <c r="DN383">
        <v>0</v>
      </c>
      <c r="DO383">
        <v>0</v>
      </c>
      <c r="DP383">
        <v>9994.487142857144</v>
      </c>
      <c r="DQ383">
        <v>0</v>
      </c>
      <c r="DR383">
        <v>8.251819642857141</v>
      </c>
      <c r="DS383">
        <v>-60.55692857142857</v>
      </c>
      <c r="DT383">
        <v>1244.981071428571</v>
      </c>
      <c r="DU383">
        <v>1297.108928571429</v>
      </c>
      <c r="DV383">
        <v>7.360042857142856</v>
      </c>
      <c r="DW383">
        <v>1278.839642857143</v>
      </c>
      <c r="DX383">
        <v>14.08536428571429</v>
      </c>
      <c r="DY383">
        <v>1.944383571428572</v>
      </c>
      <c r="DZ383">
        <v>1.277073571428572</v>
      </c>
      <c r="EA383">
        <v>16.99856785714286</v>
      </c>
      <c r="EB383">
        <v>10.53170357142857</v>
      </c>
      <c r="EC383">
        <v>1999.982142857143</v>
      </c>
      <c r="ED383">
        <v>0.9799932142857143</v>
      </c>
      <c r="EE383">
        <v>0.02000658571428571</v>
      </c>
      <c r="EF383">
        <v>0</v>
      </c>
      <c r="EG383">
        <v>788.161107142857</v>
      </c>
      <c r="EH383">
        <v>5.00097</v>
      </c>
      <c r="EI383">
        <v>15672.76785714286</v>
      </c>
      <c r="EJ383">
        <v>16707.4</v>
      </c>
      <c r="EK383">
        <v>37.437</v>
      </c>
      <c r="EL383">
        <v>37.93257142857142</v>
      </c>
      <c r="EM383">
        <v>37.312</v>
      </c>
      <c r="EN383">
        <v>37.7095</v>
      </c>
      <c r="EO383">
        <v>38.125</v>
      </c>
      <c r="EP383">
        <v>1955.072142857143</v>
      </c>
      <c r="EQ383">
        <v>39.91</v>
      </c>
      <c r="ER383">
        <v>0</v>
      </c>
      <c r="ES383">
        <v>1659120725.6</v>
      </c>
      <c r="ET383">
        <v>0</v>
      </c>
      <c r="EU383">
        <v>788.0929230769229</v>
      </c>
      <c r="EV383">
        <v>-5.085948716576358</v>
      </c>
      <c r="EW383">
        <v>-110.2598291067635</v>
      </c>
      <c r="EX383">
        <v>15672.63461538462</v>
      </c>
      <c r="EY383">
        <v>15</v>
      </c>
      <c r="EZ383">
        <v>0</v>
      </c>
      <c r="FA383" t="s">
        <v>419</v>
      </c>
      <c r="FB383">
        <v>1658962562</v>
      </c>
      <c r="FC383">
        <v>1658962559</v>
      </c>
      <c r="FD383">
        <v>0</v>
      </c>
      <c r="FE383">
        <v>0.025</v>
      </c>
      <c r="FF383">
        <v>-0.013</v>
      </c>
      <c r="FG383">
        <v>-1.97</v>
      </c>
      <c r="FH383">
        <v>-0.111</v>
      </c>
      <c r="FI383">
        <v>420</v>
      </c>
      <c r="FJ383">
        <v>18</v>
      </c>
      <c r="FK383">
        <v>0.6899999999999999</v>
      </c>
      <c r="FL383">
        <v>0.5</v>
      </c>
      <c r="FM383">
        <v>-60.482635</v>
      </c>
      <c r="FN383">
        <v>-1.292472045028128</v>
      </c>
      <c r="FO383">
        <v>0.1626160932226577</v>
      </c>
      <c r="FP383">
        <v>0</v>
      </c>
      <c r="FQ383">
        <v>788.4339705882353</v>
      </c>
      <c r="FR383">
        <v>-5.221680667486593</v>
      </c>
      <c r="FS383">
        <v>0.5782189939956175</v>
      </c>
      <c r="FT383">
        <v>0</v>
      </c>
      <c r="FU383">
        <v>7.37298775</v>
      </c>
      <c r="FV383">
        <v>-0.2094293808630566</v>
      </c>
      <c r="FW383">
        <v>0.02199009236991736</v>
      </c>
      <c r="FX383">
        <v>0</v>
      </c>
      <c r="FY383">
        <v>0</v>
      </c>
      <c r="FZ383">
        <v>3</v>
      </c>
      <c r="GA383" t="s">
        <v>462</v>
      </c>
      <c r="GB383">
        <v>2.98338</v>
      </c>
      <c r="GC383">
        <v>2.71539</v>
      </c>
      <c r="GD383">
        <v>0.199123</v>
      </c>
      <c r="GE383">
        <v>0.202563</v>
      </c>
      <c r="GF383">
        <v>0.09958930000000001</v>
      </c>
      <c r="GG383">
        <v>0.0725177</v>
      </c>
      <c r="GH383">
        <v>25349.5</v>
      </c>
      <c r="GI383">
        <v>25364.1</v>
      </c>
      <c r="GJ383">
        <v>29415.9</v>
      </c>
      <c r="GK383">
        <v>29414.2</v>
      </c>
      <c r="GL383">
        <v>35081.7</v>
      </c>
      <c r="GM383">
        <v>36278.9</v>
      </c>
      <c r="GN383">
        <v>41425.9</v>
      </c>
      <c r="GO383">
        <v>41915.6</v>
      </c>
      <c r="GP383">
        <v>1.93733</v>
      </c>
      <c r="GQ383">
        <v>1.88762</v>
      </c>
      <c r="GR383">
        <v>0.0793412</v>
      </c>
      <c r="GS383">
        <v>0</v>
      </c>
      <c r="GT383">
        <v>25.1236</v>
      </c>
      <c r="GU383">
        <v>999.9</v>
      </c>
      <c r="GV383">
        <v>35.8</v>
      </c>
      <c r="GW383">
        <v>33</v>
      </c>
      <c r="GX383">
        <v>19.9473</v>
      </c>
      <c r="GY383">
        <v>63.2414</v>
      </c>
      <c r="GZ383">
        <v>34.4231</v>
      </c>
      <c r="HA383">
        <v>1</v>
      </c>
      <c r="HB383">
        <v>-0.07196900000000001</v>
      </c>
      <c r="HC383">
        <v>0.232489</v>
      </c>
      <c r="HD383">
        <v>20.3311</v>
      </c>
      <c r="HE383">
        <v>5.21714</v>
      </c>
      <c r="HF383">
        <v>12.0099</v>
      </c>
      <c r="HG383">
        <v>4.98895</v>
      </c>
      <c r="HH383">
        <v>3.28853</v>
      </c>
      <c r="HI383">
        <v>9999</v>
      </c>
      <c r="HJ383">
        <v>9999</v>
      </c>
      <c r="HK383">
        <v>9999</v>
      </c>
      <c r="HL383">
        <v>174.6</v>
      </c>
      <c r="HM383">
        <v>1.86783</v>
      </c>
      <c r="HN383">
        <v>1.86691</v>
      </c>
      <c r="HO383">
        <v>1.8663</v>
      </c>
      <c r="HP383">
        <v>1.86621</v>
      </c>
      <c r="HQ383">
        <v>1.86807</v>
      </c>
      <c r="HR383">
        <v>1.87055</v>
      </c>
      <c r="HS383">
        <v>1.86919</v>
      </c>
      <c r="HT383">
        <v>1.87058</v>
      </c>
      <c r="HU383">
        <v>0</v>
      </c>
      <c r="HV383">
        <v>0</v>
      </c>
      <c r="HW383">
        <v>0</v>
      </c>
      <c r="HX383">
        <v>0</v>
      </c>
      <c r="HY383" t="s">
        <v>421</v>
      </c>
      <c r="HZ383" t="s">
        <v>422</v>
      </c>
      <c r="IA383" t="s">
        <v>423</v>
      </c>
      <c r="IB383" t="s">
        <v>423</v>
      </c>
      <c r="IC383" t="s">
        <v>423</v>
      </c>
      <c r="ID383" t="s">
        <v>423</v>
      </c>
      <c r="IE383">
        <v>0</v>
      </c>
      <c r="IF383">
        <v>100</v>
      </c>
      <c r="IG383">
        <v>100</v>
      </c>
      <c r="IH383">
        <v>-4.15</v>
      </c>
      <c r="II383">
        <v>-0.0975</v>
      </c>
      <c r="IJ383">
        <v>-1.577111384215205</v>
      </c>
      <c r="IK383">
        <v>-0.002609718516926934</v>
      </c>
      <c r="IL383">
        <v>7.477057286243006E-07</v>
      </c>
      <c r="IM383">
        <v>-2.446628426827821E-10</v>
      </c>
      <c r="IN383">
        <v>-0.2036813970316619</v>
      </c>
      <c r="IO383">
        <v>-0.007460779758470672</v>
      </c>
      <c r="IP383">
        <v>0.0009378809001863145</v>
      </c>
      <c r="IQ383">
        <v>-1.681860573090938E-05</v>
      </c>
      <c r="IR383">
        <v>18</v>
      </c>
      <c r="IS383">
        <v>2242</v>
      </c>
      <c r="IT383">
        <v>1</v>
      </c>
      <c r="IU383">
        <v>24</v>
      </c>
      <c r="IV383">
        <v>2636.1</v>
      </c>
      <c r="IW383">
        <v>2636.1</v>
      </c>
      <c r="IX383">
        <v>2.60254</v>
      </c>
      <c r="IY383">
        <v>2.20825</v>
      </c>
      <c r="IZ383">
        <v>1.39648</v>
      </c>
      <c r="JA383">
        <v>2.33521</v>
      </c>
      <c r="JB383">
        <v>1.49536</v>
      </c>
      <c r="JC383">
        <v>2.28638</v>
      </c>
      <c r="JD383">
        <v>38.9445</v>
      </c>
      <c r="JE383">
        <v>23.9649</v>
      </c>
      <c r="JF383">
        <v>18</v>
      </c>
      <c r="JG383">
        <v>505.649</v>
      </c>
      <c r="JH383">
        <v>430.749</v>
      </c>
      <c r="JI383">
        <v>24.9996</v>
      </c>
      <c r="JJ383">
        <v>26.4547</v>
      </c>
      <c r="JK383">
        <v>29.9999</v>
      </c>
      <c r="JL383">
        <v>26.4623</v>
      </c>
      <c r="JM383">
        <v>26.4096</v>
      </c>
      <c r="JN383">
        <v>52.0813</v>
      </c>
      <c r="JO383">
        <v>25.4934</v>
      </c>
      <c r="JP383">
        <v>11.6468</v>
      </c>
      <c r="JQ383">
        <v>25</v>
      </c>
      <c r="JR383">
        <v>1322.96</v>
      </c>
      <c r="JS383">
        <v>14.2378</v>
      </c>
      <c r="JT383">
        <v>100.58</v>
      </c>
      <c r="JU383">
        <v>100.667</v>
      </c>
    </row>
    <row r="384" spans="1:281">
      <c r="A384">
        <v>368</v>
      </c>
      <c r="B384">
        <v>1659120730.6</v>
      </c>
      <c r="C384">
        <v>8372.5</v>
      </c>
      <c r="D384" t="s">
        <v>1162</v>
      </c>
      <c r="E384" t="s">
        <v>1163</v>
      </c>
      <c r="F384">
        <v>5</v>
      </c>
      <c r="G384" t="s">
        <v>1005</v>
      </c>
      <c r="H384" t="s">
        <v>416</v>
      </c>
      <c r="I384">
        <v>1659120723.1</v>
      </c>
      <c r="J384">
        <f>(K384)/1000</f>
        <v>0</v>
      </c>
      <c r="K384">
        <f>IF(CZ384, AN384, AH384)</f>
        <v>0</v>
      </c>
      <c r="L384">
        <f>IF(CZ384, AI384, AG384)</f>
        <v>0</v>
      </c>
      <c r="M384">
        <f>DB384 - IF(AU384&gt;1, L384*CV384*100.0/(AW384*DP384), 0)</f>
        <v>0</v>
      </c>
      <c r="N384">
        <f>((T384-J384/2)*M384-L384)/(T384+J384/2)</f>
        <v>0</v>
      </c>
      <c r="O384">
        <f>N384*(DI384+DJ384)/1000.0</f>
        <v>0</v>
      </c>
      <c r="P384">
        <f>(DB384 - IF(AU384&gt;1, L384*CV384*100.0/(AW384*DP384), 0))*(DI384+DJ384)/1000.0</f>
        <v>0</v>
      </c>
      <c r="Q384">
        <f>2.0/((1/S384-1/R384)+SIGN(S384)*SQRT((1/S384-1/R384)*(1/S384-1/R384) + 4*CW384/((CW384+1)*(CW384+1))*(2*1/S384*1/R384-1/R384*1/R384)))</f>
        <v>0</v>
      </c>
      <c r="R384">
        <f>IF(LEFT(CX384,1)&lt;&gt;"0",IF(LEFT(CX384,1)="1",3.0,CY384),$D$5+$E$5*(DP384*DI384/($K$5*1000))+$F$5*(DP384*DI384/($K$5*1000))*MAX(MIN(CV384,$J$5),$I$5)*MAX(MIN(CV384,$J$5),$I$5)+$G$5*MAX(MIN(CV384,$J$5),$I$5)*(DP384*DI384/($K$5*1000))+$H$5*(DP384*DI384/($K$5*1000))*(DP384*DI384/($K$5*1000)))</f>
        <v>0</v>
      </c>
      <c r="S384">
        <f>J384*(1000-(1000*0.61365*exp(17.502*W384/(240.97+W384))/(DI384+DJ384)+DD384)/2)/(1000*0.61365*exp(17.502*W384/(240.97+W384))/(DI384+DJ384)-DD384)</f>
        <v>0</v>
      </c>
      <c r="T384">
        <f>1/((CW384+1)/(Q384/1.6)+1/(R384/1.37)) + CW384/((CW384+1)/(Q384/1.6) + CW384/(R384/1.37))</f>
        <v>0</v>
      </c>
      <c r="U384">
        <f>(CR384*CU384)</f>
        <v>0</v>
      </c>
      <c r="V384">
        <f>(DK384+(U384+2*0.95*5.67E-8*(((DK384+$B$7)+273)^4-(DK384+273)^4)-44100*J384)/(1.84*29.3*R384+8*0.95*5.67E-8*(DK384+273)^3))</f>
        <v>0</v>
      </c>
      <c r="W384">
        <f>($C$7*DL384+$D$7*DM384+$E$7*V384)</f>
        <v>0</v>
      </c>
      <c r="X384">
        <f>0.61365*exp(17.502*W384/(240.97+W384))</f>
        <v>0</v>
      </c>
      <c r="Y384">
        <f>(Z384/AA384*100)</f>
        <v>0</v>
      </c>
      <c r="Z384">
        <f>DD384*(DI384+DJ384)/1000</f>
        <v>0</v>
      </c>
      <c r="AA384">
        <f>0.61365*exp(17.502*DK384/(240.97+DK384))</f>
        <v>0</v>
      </c>
      <c r="AB384">
        <f>(X384-DD384*(DI384+DJ384)/1000)</f>
        <v>0</v>
      </c>
      <c r="AC384">
        <f>(-J384*44100)</f>
        <v>0</v>
      </c>
      <c r="AD384">
        <f>2*29.3*R384*0.92*(DK384-W384)</f>
        <v>0</v>
      </c>
      <c r="AE384">
        <f>2*0.95*5.67E-8*(((DK384+$B$7)+273)^4-(W384+273)^4)</f>
        <v>0</v>
      </c>
      <c r="AF384">
        <f>U384+AE384+AC384+AD384</f>
        <v>0</v>
      </c>
      <c r="AG384">
        <f>DH384*AU384*(DC384-DB384*(1000-AU384*DE384)/(1000-AU384*DD384))/(100*CV384)</f>
        <v>0</v>
      </c>
      <c r="AH384">
        <f>1000*DH384*AU384*(DD384-DE384)/(100*CV384*(1000-AU384*DD384))</f>
        <v>0</v>
      </c>
      <c r="AI384">
        <f>(AJ384 - AK384 - DI384*1E3/(8.314*(DK384+273.15)) * AM384/DH384 * AL384) * DH384/(100*CV384) * (1000 - DE384)/1000</f>
        <v>0</v>
      </c>
      <c r="AJ384">
        <v>1331.361742356991</v>
      </c>
      <c r="AK384">
        <v>1286.878545454545</v>
      </c>
      <c r="AL384">
        <v>3.385532949682662</v>
      </c>
      <c r="AM384">
        <v>65.161743348926</v>
      </c>
      <c r="AN384">
        <f>(AP384 - AO384 + DI384*1E3/(8.314*(DK384+273.15)) * AR384/DH384 * AQ384) * DH384/(100*CV384) * 1000/(1000 - AP384)</f>
        <v>0</v>
      </c>
      <c r="AO384">
        <v>14.15221219813293</v>
      </c>
      <c r="AP384">
        <v>21.42818727272727</v>
      </c>
      <c r="AQ384">
        <v>-4.640631767644528E-05</v>
      </c>
      <c r="AR384">
        <v>87.77243361575582</v>
      </c>
      <c r="AS384">
        <v>4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MAX(0,($B$13+$C$13*DP384)/(1+$D$13*DP384)*DI384/(DK384+273)*$E$13)</f>
        <v>0</v>
      </c>
      <c r="AX384" t="s">
        <v>417</v>
      </c>
      <c r="AY384" t="s">
        <v>417</v>
      </c>
      <c r="AZ384">
        <v>0</v>
      </c>
      <c r="BA384">
        <v>0</v>
      </c>
      <c r="BB384">
        <f>1-AZ384/BA384</f>
        <v>0</v>
      </c>
      <c r="BC384">
        <v>0</v>
      </c>
      <c r="BD384" t="s">
        <v>417</v>
      </c>
      <c r="BE384" t="s">
        <v>417</v>
      </c>
      <c r="BF384">
        <v>0</v>
      </c>
      <c r="BG384">
        <v>0</v>
      </c>
      <c r="BH384">
        <f>1-BF384/BG384</f>
        <v>0</v>
      </c>
      <c r="BI384">
        <v>0.5</v>
      </c>
      <c r="BJ384">
        <f>CS384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417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f>$B$11*DQ384+$C$11*DR384+$F$11*EC384*(1-EF384)</f>
        <v>0</v>
      </c>
      <c r="CS384">
        <f>CR384*CT384</f>
        <v>0</v>
      </c>
      <c r="CT384">
        <f>($B$11*$D$9+$C$11*$D$9+$F$11*((EP384+EH384)/MAX(EP384+EH384+EQ384, 0.1)*$I$9+EQ384/MAX(EP384+EH384+EQ384, 0.1)*$J$9))/($B$11+$C$11+$F$11)</f>
        <v>0</v>
      </c>
      <c r="CU384">
        <f>($B$11*$K$9+$C$11*$K$9+$F$11*((EP384+EH384)/MAX(EP384+EH384+EQ384, 0.1)*$P$9+EQ384/MAX(EP384+EH384+EQ384, 0.1)*$Q$9))/($B$11+$C$11+$F$11)</f>
        <v>0</v>
      </c>
      <c r="CV384">
        <v>6</v>
      </c>
      <c r="CW384">
        <v>0.5</v>
      </c>
      <c r="CX384" t="s">
        <v>418</v>
      </c>
      <c r="CY384">
        <v>2</v>
      </c>
      <c r="CZ384" t="b">
        <v>1</v>
      </c>
      <c r="DA384">
        <v>1659120723.1</v>
      </c>
      <c r="DB384">
        <v>1235.968518518519</v>
      </c>
      <c r="DC384">
        <v>1296.495555555556</v>
      </c>
      <c r="DD384">
        <v>21.43646296296296</v>
      </c>
      <c r="DE384">
        <v>14.11561111111111</v>
      </c>
      <c r="DF384">
        <v>1240.098518518519</v>
      </c>
      <c r="DG384">
        <v>21.53384444444444</v>
      </c>
      <c r="DH384">
        <v>500.0634444444444</v>
      </c>
      <c r="DI384">
        <v>90.66655185185185</v>
      </c>
      <c r="DJ384">
        <v>0.09996164074074075</v>
      </c>
      <c r="DK384">
        <v>26.94796666666666</v>
      </c>
      <c r="DL384">
        <v>26.42811111111111</v>
      </c>
      <c r="DM384">
        <v>999.9000000000001</v>
      </c>
      <c r="DN384">
        <v>0</v>
      </c>
      <c r="DO384">
        <v>0</v>
      </c>
      <c r="DP384">
        <v>9979.931111111111</v>
      </c>
      <c r="DQ384">
        <v>0</v>
      </c>
      <c r="DR384">
        <v>8.251423703703702</v>
      </c>
      <c r="DS384">
        <v>-60.52757037037036</v>
      </c>
      <c r="DT384">
        <v>1263.042222222222</v>
      </c>
      <c r="DU384">
        <v>1315.058148148148</v>
      </c>
      <c r="DV384">
        <v>7.320849629629629</v>
      </c>
      <c r="DW384">
        <v>1296.495555555556</v>
      </c>
      <c r="DX384">
        <v>14.11561111111111</v>
      </c>
      <c r="DY384">
        <v>1.94357037037037</v>
      </c>
      <c r="DZ384">
        <v>1.279814444444444</v>
      </c>
      <c r="EA384">
        <v>16.99195925925926</v>
      </c>
      <c r="EB384">
        <v>10.56381851851852</v>
      </c>
      <c r="EC384">
        <v>2000.003703703704</v>
      </c>
      <c r="ED384">
        <v>0.9799933333333334</v>
      </c>
      <c r="EE384">
        <v>0.02000646666666666</v>
      </c>
      <c r="EF384">
        <v>0</v>
      </c>
      <c r="EG384">
        <v>787.6978518518519</v>
      </c>
      <c r="EH384">
        <v>5.00097</v>
      </c>
      <c r="EI384">
        <v>15663.4962962963</v>
      </c>
      <c r="EJ384">
        <v>16707.58148148148</v>
      </c>
      <c r="EK384">
        <v>37.437</v>
      </c>
      <c r="EL384">
        <v>37.92092592592593</v>
      </c>
      <c r="EM384">
        <v>37.312</v>
      </c>
      <c r="EN384">
        <v>37.70333333333333</v>
      </c>
      <c r="EO384">
        <v>38.125</v>
      </c>
      <c r="EP384">
        <v>1955.093333333333</v>
      </c>
      <c r="EQ384">
        <v>39.91037037037037</v>
      </c>
      <c r="ER384">
        <v>0</v>
      </c>
      <c r="ES384">
        <v>1659120731</v>
      </c>
      <c r="ET384">
        <v>0</v>
      </c>
      <c r="EU384">
        <v>787.6218000000001</v>
      </c>
      <c r="EV384">
        <v>-5.412384594247528</v>
      </c>
      <c r="EW384">
        <v>-105.6692306847497</v>
      </c>
      <c r="EX384">
        <v>15662.516</v>
      </c>
      <c r="EY384">
        <v>15</v>
      </c>
      <c r="EZ384">
        <v>0</v>
      </c>
      <c r="FA384" t="s">
        <v>419</v>
      </c>
      <c r="FB384">
        <v>1658962562</v>
      </c>
      <c r="FC384">
        <v>1658962559</v>
      </c>
      <c r="FD384">
        <v>0</v>
      </c>
      <c r="FE384">
        <v>0.025</v>
      </c>
      <c r="FF384">
        <v>-0.013</v>
      </c>
      <c r="FG384">
        <v>-1.97</v>
      </c>
      <c r="FH384">
        <v>-0.111</v>
      </c>
      <c r="FI384">
        <v>420</v>
      </c>
      <c r="FJ384">
        <v>18</v>
      </c>
      <c r="FK384">
        <v>0.6899999999999999</v>
      </c>
      <c r="FL384">
        <v>0.5</v>
      </c>
      <c r="FM384">
        <v>-60.53658</v>
      </c>
      <c r="FN384">
        <v>-0.001404878048552115</v>
      </c>
      <c r="FO384">
        <v>0.1012460497994861</v>
      </c>
      <c r="FP384">
        <v>1</v>
      </c>
      <c r="FQ384">
        <v>788.0185</v>
      </c>
      <c r="FR384">
        <v>-5.323529411706249</v>
      </c>
      <c r="FS384">
        <v>0.5895816188570701</v>
      </c>
      <c r="FT384">
        <v>0</v>
      </c>
      <c r="FU384">
        <v>7.34464275</v>
      </c>
      <c r="FV384">
        <v>-0.3745662664165165</v>
      </c>
      <c r="FW384">
        <v>0.03940736365119467</v>
      </c>
      <c r="FX384">
        <v>0</v>
      </c>
      <c r="FY384">
        <v>1</v>
      </c>
      <c r="FZ384">
        <v>3</v>
      </c>
      <c r="GA384" t="s">
        <v>426</v>
      </c>
      <c r="GB384">
        <v>2.98327</v>
      </c>
      <c r="GC384">
        <v>2.71544</v>
      </c>
      <c r="GD384">
        <v>0.200763</v>
      </c>
      <c r="GE384">
        <v>0.204147</v>
      </c>
      <c r="GF384">
        <v>0.0995977</v>
      </c>
      <c r="GG384">
        <v>0.0727874</v>
      </c>
      <c r="GH384">
        <v>25297.6</v>
      </c>
      <c r="GI384">
        <v>25313.8</v>
      </c>
      <c r="GJ384">
        <v>29415.9</v>
      </c>
      <c r="GK384">
        <v>29414.3</v>
      </c>
      <c r="GL384">
        <v>35081.2</v>
      </c>
      <c r="GM384">
        <v>36268.6</v>
      </c>
      <c r="GN384">
        <v>41425.7</v>
      </c>
      <c r="GO384">
        <v>41915.9</v>
      </c>
      <c r="GP384">
        <v>1.93725</v>
      </c>
      <c r="GQ384">
        <v>1.88787</v>
      </c>
      <c r="GR384">
        <v>0.0798628</v>
      </c>
      <c r="GS384">
        <v>0</v>
      </c>
      <c r="GT384">
        <v>25.121</v>
      </c>
      <c r="GU384">
        <v>999.9</v>
      </c>
      <c r="GV384">
        <v>35.8</v>
      </c>
      <c r="GW384">
        <v>33</v>
      </c>
      <c r="GX384">
        <v>19.9493</v>
      </c>
      <c r="GY384">
        <v>63.6114</v>
      </c>
      <c r="GZ384">
        <v>34.1587</v>
      </c>
      <c r="HA384">
        <v>1</v>
      </c>
      <c r="HB384">
        <v>-0.07233489999999999</v>
      </c>
      <c r="HC384">
        <v>0.231364</v>
      </c>
      <c r="HD384">
        <v>20.3309</v>
      </c>
      <c r="HE384">
        <v>5.21654</v>
      </c>
      <c r="HF384">
        <v>12.0099</v>
      </c>
      <c r="HG384">
        <v>4.98865</v>
      </c>
      <c r="HH384">
        <v>3.28845</v>
      </c>
      <c r="HI384">
        <v>9999</v>
      </c>
      <c r="HJ384">
        <v>9999</v>
      </c>
      <c r="HK384">
        <v>9999</v>
      </c>
      <c r="HL384">
        <v>174.6</v>
      </c>
      <c r="HM384">
        <v>1.86783</v>
      </c>
      <c r="HN384">
        <v>1.86691</v>
      </c>
      <c r="HO384">
        <v>1.8663</v>
      </c>
      <c r="HP384">
        <v>1.86623</v>
      </c>
      <c r="HQ384">
        <v>1.8681</v>
      </c>
      <c r="HR384">
        <v>1.87056</v>
      </c>
      <c r="HS384">
        <v>1.86919</v>
      </c>
      <c r="HT384">
        <v>1.87057</v>
      </c>
      <c r="HU384">
        <v>0</v>
      </c>
      <c r="HV384">
        <v>0</v>
      </c>
      <c r="HW384">
        <v>0</v>
      </c>
      <c r="HX384">
        <v>0</v>
      </c>
      <c r="HY384" t="s">
        <v>421</v>
      </c>
      <c r="HZ384" t="s">
        <v>422</v>
      </c>
      <c r="IA384" t="s">
        <v>423</v>
      </c>
      <c r="IB384" t="s">
        <v>423</v>
      </c>
      <c r="IC384" t="s">
        <v>423</v>
      </c>
      <c r="ID384" t="s">
        <v>423</v>
      </c>
      <c r="IE384">
        <v>0</v>
      </c>
      <c r="IF384">
        <v>100</v>
      </c>
      <c r="IG384">
        <v>100</v>
      </c>
      <c r="IH384">
        <v>-4.18</v>
      </c>
      <c r="II384">
        <v>-0.0974</v>
      </c>
      <c r="IJ384">
        <v>-1.577111384215205</v>
      </c>
      <c r="IK384">
        <v>-0.002609718516926934</v>
      </c>
      <c r="IL384">
        <v>7.477057286243006E-07</v>
      </c>
      <c r="IM384">
        <v>-2.446628426827821E-10</v>
      </c>
      <c r="IN384">
        <v>-0.2036813970316619</v>
      </c>
      <c r="IO384">
        <v>-0.007460779758470672</v>
      </c>
      <c r="IP384">
        <v>0.0009378809001863145</v>
      </c>
      <c r="IQ384">
        <v>-1.681860573090938E-05</v>
      </c>
      <c r="IR384">
        <v>18</v>
      </c>
      <c r="IS384">
        <v>2242</v>
      </c>
      <c r="IT384">
        <v>1</v>
      </c>
      <c r="IU384">
        <v>24</v>
      </c>
      <c r="IV384">
        <v>2636.1</v>
      </c>
      <c r="IW384">
        <v>2636.2</v>
      </c>
      <c r="IX384">
        <v>2.62451</v>
      </c>
      <c r="IY384">
        <v>2.20093</v>
      </c>
      <c r="IZ384">
        <v>1.39648</v>
      </c>
      <c r="JA384">
        <v>2.33521</v>
      </c>
      <c r="JB384">
        <v>1.49536</v>
      </c>
      <c r="JC384">
        <v>2.39136</v>
      </c>
      <c r="JD384">
        <v>38.9445</v>
      </c>
      <c r="JE384">
        <v>23.9737</v>
      </c>
      <c r="JF384">
        <v>18</v>
      </c>
      <c r="JG384">
        <v>505.577</v>
      </c>
      <c r="JH384">
        <v>430.88</v>
      </c>
      <c r="JI384">
        <v>24.9996</v>
      </c>
      <c r="JJ384">
        <v>26.4524</v>
      </c>
      <c r="JK384">
        <v>29.9999</v>
      </c>
      <c r="JL384">
        <v>26.4595</v>
      </c>
      <c r="JM384">
        <v>26.4073</v>
      </c>
      <c r="JN384">
        <v>52.5492</v>
      </c>
      <c r="JO384">
        <v>25.4934</v>
      </c>
      <c r="JP384">
        <v>11.6468</v>
      </c>
      <c r="JQ384">
        <v>25</v>
      </c>
      <c r="JR384">
        <v>1343.02</v>
      </c>
      <c r="JS384">
        <v>14.2579</v>
      </c>
      <c r="JT384">
        <v>100.58</v>
      </c>
      <c r="JU384">
        <v>100.668</v>
      </c>
    </row>
    <row r="385" spans="1:281">
      <c r="A385">
        <v>369</v>
      </c>
      <c r="B385">
        <v>1659120735.1</v>
      </c>
      <c r="C385">
        <v>8377</v>
      </c>
      <c r="D385" t="s">
        <v>1164</v>
      </c>
      <c r="E385" t="s">
        <v>1165</v>
      </c>
      <c r="F385">
        <v>5</v>
      </c>
      <c r="G385" t="s">
        <v>1005</v>
      </c>
      <c r="H385" t="s">
        <v>416</v>
      </c>
      <c r="I385">
        <v>1659120727.544444</v>
      </c>
      <c r="J385">
        <f>(K385)/1000</f>
        <v>0</v>
      </c>
      <c r="K385">
        <f>IF(CZ385, AN385, AH385)</f>
        <v>0</v>
      </c>
      <c r="L385">
        <f>IF(CZ385, AI385, AG385)</f>
        <v>0</v>
      </c>
      <c r="M385">
        <f>DB385 - IF(AU385&gt;1, L385*CV385*100.0/(AW385*DP385), 0)</f>
        <v>0</v>
      </c>
      <c r="N385">
        <f>((T385-J385/2)*M385-L385)/(T385+J385/2)</f>
        <v>0</v>
      </c>
      <c r="O385">
        <f>N385*(DI385+DJ385)/1000.0</f>
        <v>0</v>
      </c>
      <c r="P385">
        <f>(DB385 - IF(AU385&gt;1, L385*CV385*100.0/(AW385*DP385), 0))*(DI385+DJ385)/1000.0</f>
        <v>0</v>
      </c>
      <c r="Q385">
        <f>2.0/((1/S385-1/R385)+SIGN(S385)*SQRT((1/S385-1/R385)*(1/S385-1/R385) + 4*CW385/((CW385+1)*(CW385+1))*(2*1/S385*1/R385-1/R385*1/R385)))</f>
        <v>0</v>
      </c>
      <c r="R385">
        <f>IF(LEFT(CX385,1)&lt;&gt;"0",IF(LEFT(CX385,1)="1",3.0,CY385),$D$5+$E$5*(DP385*DI385/($K$5*1000))+$F$5*(DP385*DI385/($K$5*1000))*MAX(MIN(CV385,$J$5),$I$5)*MAX(MIN(CV385,$J$5),$I$5)+$G$5*MAX(MIN(CV385,$J$5),$I$5)*(DP385*DI385/($K$5*1000))+$H$5*(DP385*DI385/($K$5*1000))*(DP385*DI385/($K$5*1000)))</f>
        <v>0</v>
      </c>
      <c r="S385">
        <f>J385*(1000-(1000*0.61365*exp(17.502*W385/(240.97+W385))/(DI385+DJ385)+DD385)/2)/(1000*0.61365*exp(17.502*W385/(240.97+W385))/(DI385+DJ385)-DD385)</f>
        <v>0</v>
      </c>
      <c r="T385">
        <f>1/((CW385+1)/(Q385/1.6)+1/(R385/1.37)) + CW385/((CW385+1)/(Q385/1.6) + CW385/(R385/1.37))</f>
        <v>0</v>
      </c>
      <c r="U385">
        <f>(CR385*CU385)</f>
        <v>0</v>
      </c>
      <c r="V385">
        <f>(DK385+(U385+2*0.95*5.67E-8*(((DK385+$B$7)+273)^4-(DK385+273)^4)-44100*J385)/(1.84*29.3*R385+8*0.95*5.67E-8*(DK385+273)^3))</f>
        <v>0</v>
      </c>
      <c r="W385">
        <f>($C$7*DL385+$D$7*DM385+$E$7*V385)</f>
        <v>0</v>
      </c>
      <c r="X385">
        <f>0.61365*exp(17.502*W385/(240.97+W385))</f>
        <v>0</v>
      </c>
      <c r="Y385">
        <f>(Z385/AA385*100)</f>
        <v>0</v>
      </c>
      <c r="Z385">
        <f>DD385*(DI385+DJ385)/1000</f>
        <v>0</v>
      </c>
      <c r="AA385">
        <f>0.61365*exp(17.502*DK385/(240.97+DK385))</f>
        <v>0</v>
      </c>
      <c r="AB385">
        <f>(X385-DD385*(DI385+DJ385)/1000)</f>
        <v>0</v>
      </c>
      <c r="AC385">
        <f>(-J385*44100)</f>
        <v>0</v>
      </c>
      <c r="AD385">
        <f>2*29.3*R385*0.92*(DK385-W385)</f>
        <v>0</v>
      </c>
      <c r="AE385">
        <f>2*0.95*5.67E-8*(((DK385+$B$7)+273)^4-(W385+273)^4)</f>
        <v>0</v>
      </c>
      <c r="AF385">
        <f>U385+AE385+AC385+AD385</f>
        <v>0</v>
      </c>
      <c r="AG385">
        <f>DH385*AU385*(DC385-DB385*(1000-AU385*DE385)/(1000-AU385*DD385))/(100*CV385)</f>
        <v>0</v>
      </c>
      <c r="AH385">
        <f>1000*DH385*AU385*(DD385-DE385)/(100*CV385*(1000-AU385*DD385))</f>
        <v>0</v>
      </c>
      <c r="AI385">
        <f>(AJ385 - AK385 - DI385*1E3/(8.314*(DK385+273.15)) * AM385/DH385 * AL385) * DH385/(100*CV385) * (1000 - DE385)/1000</f>
        <v>0</v>
      </c>
      <c r="AJ385">
        <v>1346.291409559309</v>
      </c>
      <c r="AK385">
        <v>1302.019878787878</v>
      </c>
      <c r="AL385">
        <v>3.352537709310584</v>
      </c>
      <c r="AM385">
        <v>65.161743348926</v>
      </c>
      <c r="AN385">
        <f>(AP385 - AO385 + DI385*1E3/(8.314*(DK385+273.15)) * AR385/DH385 * AQ385) * DH385/(100*CV385) * 1000/(1000 - AP385)</f>
        <v>0</v>
      </c>
      <c r="AO385">
        <v>14.19670265742975</v>
      </c>
      <c r="AP385">
        <v>21.44027757575758</v>
      </c>
      <c r="AQ385">
        <v>0.0001805943289521972</v>
      </c>
      <c r="AR385">
        <v>87.77243361575582</v>
      </c>
      <c r="AS385">
        <v>4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MAX(0,($B$13+$C$13*DP385)/(1+$D$13*DP385)*DI385/(DK385+273)*$E$13)</f>
        <v>0</v>
      </c>
      <c r="AX385" t="s">
        <v>417</v>
      </c>
      <c r="AY385" t="s">
        <v>417</v>
      </c>
      <c r="AZ385">
        <v>0</v>
      </c>
      <c r="BA385">
        <v>0</v>
      </c>
      <c r="BB385">
        <f>1-AZ385/BA385</f>
        <v>0</v>
      </c>
      <c r="BC385">
        <v>0</v>
      </c>
      <c r="BD385" t="s">
        <v>417</v>
      </c>
      <c r="BE385" t="s">
        <v>417</v>
      </c>
      <c r="BF385">
        <v>0</v>
      </c>
      <c r="BG385">
        <v>0</v>
      </c>
      <c r="BH385">
        <f>1-BF385/BG385</f>
        <v>0</v>
      </c>
      <c r="BI385">
        <v>0.5</v>
      </c>
      <c r="BJ385">
        <f>CS385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417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f>$B$11*DQ385+$C$11*DR385+$F$11*EC385*(1-EF385)</f>
        <v>0</v>
      </c>
      <c r="CS385">
        <f>CR385*CT385</f>
        <v>0</v>
      </c>
      <c r="CT385">
        <f>($B$11*$D$9+$C$11*$D$9+$F$11*((EP385+EH385)/MAX(EP385+EH385+EQ385, 0.1)*$I$9+EQ385/MAX(EP385+EH385+EQ385, 0.1)*$J$9))/($B$11+$C$11+$F$11)</f>
        <v>0</v>
      </c>
      <c r="CU385">
        <f>($B$11*$K$9+$C$11*$K$9+$F$11*((EP385+EH385)/MAX(EP385+EH385+EQ385, 0.1)*$P$9+EQ385/MAX(EP385+EH385+EQ385, 0.1)*$Q$9))/($B$11+$C$11+$F$11)</f>
        <v>0</v>
      </c>
      <c r="CV385">
        <v>6</v>
      </c>
      <c r="CW385">
        <v>0.5</v>
      </c>
      <c r="CX385" t="s">
        <v>418</v>
      </c>
      <c r="CY385">
        <v>2</v>
      </c>
      <c r="CZ385" t="b">
        <v>1</v>
      </c>
      <c r="DA385">
        <v>1659120727.544444</v>
      </c>
      <c r="DB385">
        <v>1250.78037037037</v>
      </c>
      <c r="DC385">
        <v>1311.238518518519</v>
      </c>
      <c r="DD385">
        <v>21.4332037037037</v>
      </c>
      <c r="DE385">
        <v>14.14802222222222</v>
      </c>
      <c r="DF385">
        <v>1254.937407407407</v>
      </c>
      <c r="DG385">
        <v>21.53060740740741</v>
      </c>
      <c r="DH385">
        <v>500.0818148148148</v>
      </c>
      <c r="DI385">
        <v>90.66633333333333</v>
      </c>
      <c r="DJ385">
        <v>0.1000225333333333</v>
      </c>
      <c r="DK385">
        <v>26.94896296296297</v>
      </c>
      <c r="DL385">
        <v>26.42613333333333</v>
      </c>
      <c r="DM385">
        <v>999.9000000000001</v>
      </c>
      <c r="DN385">
        <v>0</v>
      </c>
      <c r="DO385">
        <v>0</v>
      </c>
      <c r="DP385">
        <v>9973.705185185185</v>
      </c>
      <c r="DQ385">
        <v>0</v>
      </c>
      <c r="DR385">
        <v>8.258189999999999</v>
      </c>
      <c r="DS385">
        <v>-60.45924074074074</v>
      </c>
      <c r="DT385">
        <v>1278.174074074074</v>
      </c>
      <c r="DU385">
        <v>1330.055185185185</v>
      </c>
      <c r="DV385">
        <v>7.285171481481481</v>
      </c>
      <c r="DW385">
        <v>1311.238518518519</v>
      </c>
      <c r="DX385">
        <v>14.14802222222222</v>
      </c>
      <c r="DY385">
        <v>1.94327</v>
      </c>
      <c r="DZ385">
        <v>1.28274962962963</v>
      </c>
      <c r="EA385">
        <v>16.98951851851852</v>
      </c>
      <c r="EB385">
        <v>10.59816666666667</v>
      </c>
      <c r="EC385">
        <v>2000.003703703704</v>
      </c>
      <c r="ED385">
        <v>0.9799933333333334</v>
      </c>
      <c r="EE385">
        <v>0.02000646666666667</v>
      </c>
      <c r="EF385">
        <v>0</v>
      </c>
      <c r="EG385">
        <v>787.281925925926</v>
      </c>
      <c r="EH385">
        <v>5.00097</v>
      </c>
      <c r="EI385">
        <v>15655.72592592592</v>
      </c>
      <c r="EJ385">
        <v>16707.57777777778</v>
      </c>
      <c r="EK385">
        <v>37.437</v>
      </c>
      <c r="EL385">
        <v>37.91633333333333</v>
      </c>
      <c r="EM385">
        <v>37.312</v>
      </c>
      <c r="EN385">
        <v>37.69866666666667</v>
      </c>
      <c r="EO385">
        <v>38.125</v>
      </c>
      <c r="EP385">
        <v>1955.093333333333</v>
      </c>
      <c r="EQ385">
        <v>39.91037037037037</v>
      </c>
      <c r="ER385">
        <v>0</v>
      </c>
      <c r="ES385">
        <v>1659120735.2</v>
      </c>
      <c r="ET385">
        <v>0</v>
      </c>
      <c r="EU385">
        <v>787.2685769230769</v>
      </c>
      <c r="EV385">
        <v>-5.119965815367565</v>
      </c>
      <c r="EW385">
        <v>-103.8017095794254</v>
      </c>
      <c r="EX385">
        <v>15655.66153846154</v>
      </c>
      <c r="EY385">
        <v>15</v>
      </c>
      <c r="EZ385">
        <v>0</v>
      </c>
      <c r="FA385" t="s">
        <v>419</v>
      </c>
      <c r="FB385">
        <v>1658962562</v>
      </c>
      <c r="FC385">
        <v>1658962559</v>
      </c>
      <c r="FD385">
        <v>0</v>
      </c>
      <c r="FE385">
        <v>0.025</v>
      </c>
      <c r="FF385">
        <v>-0.013</v>
      </c>
      <c r="FG385">
        <v>-1.97</v>
      </c>
      <c r="FH385">
        <v>-0.111</v>
      </c>
      <c r="FI385">
        <v>420</v>
      </c>
      <c r="FJ385">
        <v>18</v>
      </c>
      <c r="FK385">
        <v>0.6899999999999999</v>
      </c>
      <c r="FL385">
        <v>0.5</v>
      </c>
      <c r="FM385">
        <v>-60.47369756097562</v>
      </c>
      <c r="FN385">
        <v>0.8409846689896856</v>
      </c>
      <c r="FO385">
        <v>0.1504699767278849</v>
      </c>
      <c r="FP385">
        <v>0</v>
      </c>
      <c r="FQ385">
        <v>787.5272352941176</v>
      </c>
      <c r="FR385">
        <v>-4.906310161014828</v>
      </c>
      <c r="FS385">
        <v>0.5399949922874319</v>
      </c>
      <c r="FT385">
        <v>0</v>
      </c>
      <c r="FU385">
        <v>7.307359024390245</v>
      </c>
      <c r="FV385">
        <v>-0.5082411846689789</v>
      </c>
      <c r="FW385">
        <v>0.05227409379391488</v>
      </c>
      <c r="FX385">
        <v>0</v>
      </c>
      <c r="FY385">
        <v>0</v>
      </c>
      <c r="FZ385">
        <v>3</v>
      </c>
      <c r="GA385" t="s">
        <v>462</v>
      </c>
      <c r="GB385">
        <v>2.98336</v>
      </c>
      <c r="GC385">
        <v>2.71556</v>
      </c>
      <c r="GD385">
        <v>0.20222</v>
      </c>
      <c r="GE385">
        <v>0.205526</v>
      </c>
      <c r="GF385">
        <v>0.0996263</v>
      </c>
      <c r="GG385">
        <v>0.072812</v>
      </c>
      <c r="GH385">
        <v>25251.2</v>
      </c>
      <c r="GI385">
        <v>25270.2</v>
      </c>
      <c r="GJ385">
        <v>29415.4</v>
      </c>
      <c r="GK385">
        <v>29414.5</v>
      </c>
      <c r="GL385">
        <v>35079.6</v>
      </c>
      <c r="GM385">
        <v>36267.8</v>
      </c>
      <c r="GN385">
        <v>41425.1</v>
      </c>
      <c r="GO385">
        <v>41916.1</v>
      </c>
      <c r="GP385">
        <v>1.9373</v>
      </c>
      <c r="GQ385">
        <v>1.88775</v>
      </c>
      <c r="GR385">
        <v>0.0796989</v>
      </c>
      <c r="GS385">
        <v>0</v>
      </c>
      <c r="GT385">
        <v>25.1196</v>
      </c>
      <c r="GU385">
        <v>999.9</v>
      </c>
      <c r="GV385">
        <v>35.7</v>
      </c>
      <c r="GW385">
        <v>33</v>
      </c>
      <c r="GX385">
        <v>19.8944</v>
      </c>
      <c r="GY385">
        <v>63.7414</v>
      </c>
      <c r="GZ385">
        <v>33.9143</v>
      </c>
      <c r="HA385">
        <v>1</v>
      </c>
      <c r="HB385">
        <v>-0.0725457</v>
      </c>
      <c r="HC385">
        <v>0.230724</v>
      </c>
      <c r="HD385">
        <v>20.3309</v>
      </c>
      <c r="HE385">
        <v>5.21699</v>
      </c>
      <c r="HF385">
        <v>12.0099</v>
      </c>
      <c r="HG385">
        <v>4.989</v>
      </c>
      <c r="HH385">
        <v>3.2885</v>
      </c>
      <c r="HI385">
        <v>9999</v>
      </c>
      <c r="HJ385">
        <v>9999</v>
      </c>
      <c r="HK385">
        <v>9999</v>
      </c>
      <c r="HL385">
        <v>174.6</v>
      </c>
      <c r="HM385">
        <v>1.86784</v>
      </c>
      <c r="HN385">
        <v>1.8669</v>
      </c>
      <c r="HO385">
        <v>1.8663</v>
      </c>
      <c r="HP385">
        <v>1.86622</v>
      </c>
      <c r="HQ385">
        <v>1.8681</v>
      </c>
      <c r="HR385">
        <v>1.87054</v>
      </c>
      <c r="HS385">
        <v>1.8692</v>
      </c>
      <c r="HT385">
        <v>1.87057</v>
      </c>
      <c r="HU385">
        <v>0</v>
      </c>
      <c r="HV385">
        <v>0</v>
      </c>
      <c r="HW385">
        <v>0</v>
      </c>
      <c r="HX385">
        <v>0</v>
      </c>
      <c r="HY385" t="s">
        <v>421</v>
      </c>
      <c r="HZ385" t="s">
        <v>422</v>
      </c>
      <c r="IA385" t="s">
        <v>423</v>
      </c>
      <c r="IB385" t="s">
        <v>423</v>
      </c>
      <c r="IC385" t="s">
        <v>423</v>
      </c>
      <c r="ID385" t="s">
        <v>423</v>
      </c>
      <c r="IE385">
        <v>0</v>
      </c>
      <c r="IF385">
        <v>100</v>
      </c>
      <c r="IG385">
        <v>100</v>
      </c>
      <c r="IH385">
        <v>-4.2</v>
      </c>
      <c r="II385">
        <v>-0.0974</v>
      </c>
      <c r="IJ385">
        <v>-1.577111384215205</v>
      </c>
      <c r="IK385">
        <v>-0.002609718516926934</v>
      </c>
      <c r="IL385">
        <v>7.477057286243006E-07</v>
      </c>
      <c r="IM385">
        <v>-2.446628426827821E-10</v>
      </c>
      <c r="IN385">
        <v>-0.2036813970316619</v>
      </c>
      <c r="IO385">
        <v>-0.007460779758470672</v>
      </c>
      <c r="IP385">
        <v>0.0009378809001863145</v>
      </c>
      <c r="IQ385">
        <v>-1.681860573090938E-05</v>
      </c>
      <c r="IR385">
        <v>18</v>
      </c>
      <c r="IS385">
        <v>2242</v>
      </c>
      <c r="IT385">
        <v>1</v>
      </c>
      <c r="IU385">
        <v>24</v>
      </c>
      <c r="IV385">
        <v>2636.2</v>
      </c>
      <c r="IW385">
        <v>2636.3</v>
      </c>
      <c r="IX385">
        <v>2.64648</v>
      </c>
      <c r="IY385">
        <v>2.20215</v>
      </c>
      <c r="IZ385">
        <v>1.39648</v>
      </c>
      <c r="JA385">
        <v>2.33765</v>
      </c>
      <c r="JB385">
        <v>1.49536</v>
      </c>
      <c r="JC385">
        <v>2.42065</v>
      </c>
      <c r="JD385">
        <v>38.9445</v>
      </c>
      <c r="JE385">
        <v>23.9737</v>
      </c>
      <c r="JF385">
        <v>18</v>
      </c>
      <c r="JG385">
        <v>505.591</v>
      </c>
      <c r="JH385">
        <v>430.791</v>
      </c>
      <c r="JI385">
        <v>24.9998</v>
      </c>
      <c r="JJ385">
        <v>26.4504</v>
      </c>
      <c r="JK385">
        <v>29.9999</v>
      </c>
      <c r="JL385">
        <v>26.4575</v>
      </c>
      <c r="JM385">
        <v>26.4054</v>
      </c>
      <c r="JN385">
        <v>53.0491</v>
      </c>
      <c r="JO385">
        <v>25.4934</v>
      </c>
      <c r="JP385">
        <v>11.276</v>
      </c>
      <c r="JQ385">
        <v>25</v>
      </c>
      <c r="JR385">
        <v>1356.41</v>
      </c>
      <c r="JS385">
        <v>14.2827</v>
      </c>
      <c r="JT385">
        <v>100.579</v>
      </c>
      <c r="JU385">
        <v>100.668</v>
      </c>
    </row>
    <row r="386" spans="1:281">
      <c r="A386">
        <v>370</v>
      </c>
      <c r="B386">
        <v>1659120740.1</v>
      </c>
      <c r="C386">
        <v>8382</v>
      </c>
      <c r="D386" t="s">
        <v>1166</v>
      </c>
      <c r="E386" t="s">
        <v>1167</v>
      </c>
      <c r="F386">
        <v>5</v>
      </c>
      <c r="G386" t="s">
        <v>1005</v>
      </c>
      <c r="H386" t="s">
        <v>416</v>
      </c>
      <c r="I386">
        <v>1659120732.562963</v>
      </c>
      <c r="J386">
        <f>(K386)/1000</f>
        <v>0</v>
      </c>
      <c r="K386">
        <f>IF(CZ386, AN386, AH386)</f>
        <v>0</v>
      </c>
      <c r="L386">
        <f>IF(CZ386, AI386, AG386)</f>
        <v>0</v>
      </c>
      <c r="M386">
        <f>DB386 - IF(AU386&gt;1, L386*CV386*100.0/(AW386*DP386), 0)</f>
        <v>0</v>
      </c>
      <c r="N386">
        <f>((T386-J386/2)*M386-L386)/(T386+J386/2)</f>
        <v>0</v>
      </c>
      <c r="O386">
        <f>N386*(DI386+DJ386)/1000.0</f>
        <v>0</v>
      </c>
      <c r="P386">
        <f>(DB386 - IF(AU386&gt;1, L386*CV386*100.0/(AW386*DP386), 0))*(DI386+DJ386)/1000.0</f>
        <v>0</v>
      </c>
      <c r="Q386">
        <f>2.0/((1/S386-1/R386)+SIGN(S386)*SQRT((1/S386-1/R386)*(1/S386-1/R386) + 4*CW386/((CW386+1)*(CW386+1))*(2*1/S386*1/R386-1/R386*1/R386)))</f>
        <v>0</v>
      </c>
      <c r="R386">
        <f>IF(LEFT(CX386,1)&lt;&gt;"0",IF(LEFT(CX386,1)="1",3.0,CY386),$D$5+$E$5*(DP386*DI386/($K$5*1000))+$F$5*(DP386*DI386/($K$5*1000))*MAX(MIN(CV386,$J$5),$I$5)*MAX(MIN(CV386,$J$5),$I$5)+$G$5*MAX(MIN(CV386,$J$5),$I$5)*(DP386*DI386/($K$5*1000))+$H$5*(DP386*DI386/($K$5*1000))*(DP386*DI386/($K$5*1000)))</f>
        <v>0</v>
      </c>
      <c r="S386">
        <f>J386*(1000-(1000*0.61365*exp(17.502*W386/(240.97+W386))/(DI386+DJ386)+DD386)/2)/(1000*0.61365*exp(17.502*W386/(240.97+W386))/(DI386+DJ386)-DD386)</f>
        <v>0</v>
      </c>
      <c r="T386">
        <f>1/((CW386+1)/(Q386/1.6)+1/(R386/1.37)) + CW386/((CW386+1)/(Q386/1.6) + CW386/(R386/1.37))</f>
        <v>0</v>
      </c>
      <c r="U386">
        <f>(CR386*CU386)</f>
        <v>0</v>
      </c>
      <c r="V386">
        <f>(DK386+(U386+2*0.95*5.67E-8*(((DK386+$B$7)+273)^4-(DK386+273)^4)-44100*J386)/(1.84*29.3*R386+8*0.95*5.67E-8*(DK386+273)^3))</f>
        <v>0</v>
      </c>
      <c r="W386">
        <f>($C$7*DL386+$D$7*DM386+$E$7*V386)</f>
        <v>0</v>
      </c>
      <c r="X386">
        <f>0.61365*exp(17.502*W386/(240.97+W386))</f>
        <v>0</v>
      </c>
      <c r="Y386">
        <f>(Z386/AA386*100)</f>
        <v>0</v>
      </c>
      <c r="Z386">
        <f>DD386*(DI386+DJ386)/1000</f>
        <v>0</v>
      </c>
      <c r="AA386">
        <f>0.61365*exp(17.502*DK386/(240.97+DK386))</f>
        <v>0</v>
      </c>
      <c r="AB386">
        <f>(X386-DD386*(DI386+DJ386)/1000)</f>
        <v>0</v>
      </c>
      <c r="AC386">
        <f>(-J386*44100)</f>
        <v>0</v>
      </c>
      <c r="AD386">
        <f>2*29.3*R386*0.92*(DK386-W386)</f>
        <v>0</v>
      </c>
      <c r="AE386">
        <f>2*0.95*5.67E-8*(((DK386+$B$7)+273)^4-(W386+273)^4)</f>
        <v>0</v>
      </c>
      <c r="AF386">
        <f>U386+AE386+AC386+AD386</f>
        <v>0</v>
      </c>
      <c r="AG386">
        <f>DH386*AU386*(DC386-DB386*(1000-AU386*DE386)/(1000-AU386*DD386))/(100*CV386)</f>
        <v>0</v>
      </c>
      <c r="AH386">
        <f>1000*DH386*AU386*(DD386-DE386)/(100*CV386*(1000-AU386*DD386))</f>
        <v>0</v>
      </c>
      <c r="AI386">
        <f>(AJ386 - AK386 - DI386*1E3/(8.314*(DK386+273.15)) * AM386/DH386 * AL386) * DH386/(100*CV386) * (1000 - DE386)/1000</f>
        <v>0</v>
      </c>
      <c r="AJ386">
        <v>1362.717269776829</v>
      </c>
      <c r="AK386">
        <v>1318.737272727273</v>
      </c>
      <c r="AL386">
        <v>3.313112500515851</v>
      </c>
      <c r="AM386">
        <v>65.161743348926</v>
      </c>
      <c r="AN386">
        <f>(AP386 - AO386 + DI386*1E3/(8.314*(DK386+273.15)) * AR386/DH386 * AQ386) * DH386/(100*CV386) * 1000/(1000 - AP386)</f>
        <v>0</v>
      </c>
      <c r="AO386">
        <v>14.19359384271669</v>
      </c>
      <c r="AP386">
        <v>21.42886848484849</v>
      </c>
      <c r="AQ386">
        <v>-2.528766351221154E-05</v>
      </c>
      <c r="AR386">
        <v>87.77243361575582</v>
      </c>
      <c r="AS386">
        <v>4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MAX(0,($B$13+$C$13*DP386)/(1+$D$13*DP386)*DI386/(DK386+273)*$E$13)</f>
        <v>0</v>
      </c>
      <c r="AX386" t="s">
        <v>417</v>
      </c>
      <c r="AY386" t="s">
        <v>417</v>
      </c>
      <c r="AZ386">
        <v>0</v>
      </c>
      <c r="BA386">
        <v>0</v>
      </c>
      <c r="BB386">
        <f>1-AZ386/BA386</f>
        <v>0</v>
      </c>
      <c r="BC386">
        <v>0</v>
      </c>
      <c r="BD386" t="s">
        <v>417</v>
      </c>
      <c r="BE386" t="s">
        <v>417</v>
      </c>
      <c r="BF386">
        <v>0</v>
      </c>
      <c r="BG386">
        <v>0</v>
      </c>
      <c r="BH386">
        <f>1-BF386/BG386</f>
        <v>0</v>
      </c>
      <c r="BI386">
        <v>0.5</v>
      </c>
      <c r="BJ386">
        <f>CS386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417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f>$B$11*DQ386+$C$11*DR386+$F$11*EC386*(1-EF386)</f>
        <v>0</v>
      </c>
      <c r="CS386">
        <f>CR386*CT386</f>
        <v>0</v>
      </c>
      <c r="CT386">
        <f>($B$11*$D$9+$C$11*$D$9+$F$11*((EP386+EH386)/MAX(EP386+EH386+EQ386, 0.1)*$I$9+EQ386/MAX(EP386+EH386+EQ386, 0.1)*$J$9))/($B$11+$C$11+$F$11)</f>
        <v>0</v>
      </c>
      <c r="CU386">
        <f>($B$11*$K$9+$C$11*$K$9+$F$11*((EP386+EH386)/MAX(EP386+EH386+EQ386, 0.1)*$P$9+EQ386/MAX(EP386+EH386+EQ386, 0.1)*$Q$9))/($B$11+$C$11+$F$11)</f>
        <v>0</v>
      </c>
      <c r="CV386">
        <v>6</v>
      </c>
      <c r="CW386">
        <v>0.5</v>
      </c>
      <c r="CX386" t="s">
        <v>418</v>
      </c>
      <c r="CY386">
        <v>2</v>
      </c>
      <c r="CZ386" t="b">
        <v>1</v>
      </c>
      <c r="DA386">
        <v>1659120732.562963</v>
      </c>
      <c r="DB386">
        <v>1267.400370370371</v>
      </c>
      <c r="DC386">
        <v>1327.642962962963</v>
      </c>
      <c r="DD386">
        <v>21.43298518518518</v>
      </c>
      <c r="DE386">
        <v>14.18032222222222</v>
      </c>
      <c r="DF386">
        <v>1271.588518518518</v>
      </c>
      <c r="DG386">
        <v>21.53039259259259</v>
      </c>
      <c r="DH386">
        <v>500.0908148148148</v>
      </c>
      <c r="DI386">
        <v>90.66472962962963</v>
      </c>
      <c r="DJ386">
        <v>0.100048562962963</v>
      </c>
      <c r="DK386">
        <v>26.94932962962963</v>
      </c>
      <c r="DL386">
        <v>26.4282925925926</v>
      </c>
      <c r="DM386">
        <v>999.9000000000001</v>
      </c>
      <c r="DN386">
        <v>0</v>
      </c>
      <c r="DO386">
        <v>0</v>
      </c>
      <c r="DP386">
        <v>9972.940740740742</v>
      </c>
      <c r="DQ386">
        <v>0</v>
      </c>
      <c r="DR386">
        <v>8.261469259259259</v>
      </c>
      <c r="DS386">
        <v>-60.2426888888889</v>
      </c>
      <c r="DT386">
        <v>1295.158888888889</v>
      </c>
      <c r="DU386">
        <v>1346.738518518518</v>
      </c>
      <c r="DV386">
        <v>7.25265</v>
      </c>
      <c r="DW386">
        <v>1327.642962962963</v>
      </c>
      <c r="DX386">
        <v>14.18032222222222</v>
      </c>
      <c r="DY386">
        <v>1.943215185185185</v>
      </c>
      <c r="DZ386">
        <v>1.285655555555555</v>
      </c>
      <c r="EA386">
        <v>16.98907037037037</v>
      </c>
      <c r="EB386">
        <v>10.63217037037037</v>
      </c>
      <c r="EC386">
        <v>1999.99962962963</v>
      </c>
      <c r="ED386">
        <v>0.9799932222222223</v>
      </c>
      <c r="EE386">
        <v>0.02000657777777778</v>
      </c>
      <c r="EF386">
        <v>0</v>
      </c>
      <c r="EG386">
        <v>786.8229629629628</v>
      </c>
      <c r="EH386">
        <v>5.00097</v>
      </c>
      <c r="EI386">
        <v>15646.95185185185</v>
      </c>
      <c r="EJ386">
        <v>16707.54814814815</v>
      </c>
      <c r="EK386">
        <v>37.437</v>
      </c>
      <c r="EL386">
        <v>37.90944444444444</v>
      </c>
      <c r="EM386">
        <v>37.312</v>
      </c>
      <c r="EN386">
        <v>37.694</v>
      </c>
      <c r="EO386">
        <v>38.125</v>
      </c>
      <c r="EP386">
        <v>1955.089259259259</v>
      </c>
      <c r="EQ386">
        <v>39.91037037037037</v>
      </c>
      <c r="ER386">
        <v>0</v>
      </c>
      <c r="ES386">
        <v>1659120740</v>
      </c>
      <c r="ET386">
        <v>0</v>
      </c>
      <c r="EU386">
        <v>786.8456538461537</v>
      </c>
      <c r="EV386">
        <v>-5.37398290007954</v>
      </c>
      <c r="EW386">
        <v>-104.2632477907728</v>
      </c>
      <c r="EX386">
        <v>15647.25</v>
      </c>
      <c r="EY386">
        <v>15</v>
      </c>
      <c r="EZ386">
        <v>0</v>
      </c>
      <c r="FA386" t="s">
        <v>419</v>
      </c>
      <c r="FB386">
        <v>1658962562</v>
      </c>
      <c r="FC386">
        <v>1658962559</v>
      </c>
      <c r="FD386">
        <v>0</v>
      </c>
      <c r="FE386">
        <v>0.025</v>
      </c>
      <c r="FF386">
        <v>-0.013</v>
      </c>
      <c r="FG386">
        <v>-1.97</v>
      </c>
      <c r="FH386">
        <v>-0.111</v>
      </c>
      <c r="FI386">
        <v>420</v>
      </c>
      <c r="FJ386">
        <v>18</v>
      </c>
      <c r="FK386">
        <v>0.6899999999999999</v>
      </c>
      <c r="FL386">
        <v>0.5</v>
      </c>
      <c r="FM386">
        <v>-60.39183170731707</v>
      </c>
      <c r="FN386">
        <v>2.276962369337946</v>
      </c>
      <c r="FO386">
        <v>0.2385827222078534</v>
      </c>
      <c r="FP386">
        <v>0</v>
      </c>
      <c r="FQ386">
        <v>787.1650882352941</v>
      </c>
      <c r="FR386">
        <v>-5.431917495107412</v>
      </c>
      <c r="FS386">
        <v>0.566366196629996</v>
      </c>
      <c r="FT386">
        <v>0</v>
      </c>
      <c r="FU386">
        <v>7.283891951219512</v>
      </c>
      <c r="FV386">
        <v>-0.44761024390243</v>
      </c>
      <c r="FW386">
        <v>0.04834793582596643</v>
      </c>
      <c r="FX386">
        <v>0</v>
      </c>
      <c r="FY386">
        <v>0</v>
      </c>
      <c r="FZ386">
        <v>3</v>
      </c>
      <c r="GA386" t="s">
        <v>462</v>
      </c>
      <c r="GB386">
        <v>2.98312</v>
      </c>
      <c r="GC386">
        <v>2.71551</v>
      </c>
      <c r="GD386">
        <v>0.203813</v>
      </c>
      <c r="GE386">
        <v>0.207046</v>
      </c>
      <c r="GF386">
        <v>0.0995801</v>
      </c>
      <c r="GG386">
        <v>0.07275189999999999</v>
      </c>
      <c r="GH386">
        <v>25201.2</v>
      </c>
      <c r="GI386">
        <v>25221.9</v>
      </c>
      <c r="GJ386">
        <v>29415.9</v>
      </c>
      <c r="GK386">
        <v>29414.5</v>
      </c>
      <c r="GL386">
        <v>35081.8</v>
      </c>
      <c r="GM386">
        <v>36270.2</v>
      </c>
      <c r="GN386">
        <v>41425.6</v>
      </c>
      <c r="GO386">
        <v>41916</v>
      </c>
      <c r="GP386">
        <v>1.93715</v>
      </c>
      <c r="GQ386">
        <v>1.8882</v>
      </c>
      <c r="GR386">
        <v>0.08025019999999999</v>
      </c>
      <c r="GS386">
        <v>0</v>
      </c>
      <c r="GT386">
        <v>25.1186</v>
      </c>
      <c r="GU386">
        <v>999.9</v>
      </c>
      <c r="GV386">
        <v>35.7</v>
      </c>
      <c r="GW386">
        <v>33.1</v>
      </c>
      <c r="GX386">
        <v>20.0065</v>
      </c>
      <c r="GY386">
        <v>63.7214</v>
      </c>
      <c r="GZ386">
        <v>34.395</v>
      </c>
      <c r="HA386">
        <v>1</v>
      </c>
      <c r="HB386">
        <v>-0.0725686</v>
      </c>
      <c r="HC386">
        <v>0.230084</v>
      </c>
      <c r="HD386">
        <v>20.3311</v>
      </c>
      <c r="HE386">
        <v>5.21639</v>
      </c>
      <c r="HF386">
        <v>12.0099</v>
      </c>
      <c r="HG386">
        <v>4.9887</v>
      </c>
      <c r="HH386">
        <v>3.28848</v>
      </c>
      <c r="HI386">
        <v>9999</v>
      </c>
      <c r="HJ386">
        <v>9999</v>
      </c>
      <c r="HK386">
        <v>9999</v>
      </c>
      <c r="HL386">
        <v>174.6</v>
      </c>
      <c r="HM386">
        <v>1.86784</v>
      </c>
      <c r="HN386">
        <v>1.86691</v>
      </c>
      <c r="HO386">
        <v>1.8663</v>
      </c>
      <c r="HP386">
        <v>1.86626</v>
      </c>
      <c r="HQ386">
        <v>1.8681</v>
      </c>
      <c r="HR386">
        <v>1.87056</v>
      </c>
      <c r="HS386">
        <v>1.8692</v>
      </c>
      <c r="HT386">
        <v>1.87059</v>
      </c>
      <c r="HU386">
        <v>0</v>
      </c>
      <c r="HV386">
        <v>0</v>
      </c>
      <c r="HW386">
        <v>0</v>
      </c>
      <c r="HX386">
        <v>0</v>
      </c>
      <c r="HY386" t="s">
        <v>421</v>
      </c>
      <c r="HZ386" t="s">
        <v>422</v>
      </c>
      <c r="IA386" t="s">
        <v>423</v>
      </c>
      <c r="IB386" t="s">
        <v>423</v>
      </c>
      <c r="IC386" t="s">
        <v>423</v>
      </c>
      <c r="ID386" t="s">
        <v>423</v>
      </c>
      <c r="IE386">
        <v>0</v>
      </c>
      <c r="IF386">
        <v>100</v>
      </c>
      <c r="IG386">
        <v>100</v>
      </c>
      <c r="IH386">
        <v>-4.24</v>
      </c>
      <c r="II386">
        <v>-0.0975</v>
      </c>
      <c r="IJ386">
        <v>-1.577111384215205</v>
      </c>
      <c r="IK386">
        <v>-0.002609718516926934</v>
      </c>
      <c r="IL386">
        <v>7.477057286243006E-07</v>
      </c>
      <c r="IM386">
        <v>-2.446628426827821E-10</v>
      </c>
      <c r="IN386">
        <v>-0.2036813970316619</v>
      </c>
      <c r="IO386">
        <v>-0.007460779758470672</v>
      </c>
      <c r="IP386">
        <v>0.0009378809001863145</v>
      </c>
      <c r="IQ386">
        <v>-1.681860573090938E-05</v>
      </c>
      <c r="IR386">
        <v>18</v>
      </c>
      <c r="IS386">
        <v>2242</v>
      </c>
      <c r="IT386">
        <v>1</v>
      </c>
      <c r="IU386">
        <v>24</v>
      </c>
      <c r="IV386">
        <v>2636.3</v>
      </c>
      <c r="IW386">
        <v>2636.4</v>
      </c>
      <c r="IX386">
        <v>2.67578</v>
      </c>
      <c r="IY386">
        <v>2.21191</v>
      </c>
      <c r="IZ386">
        <v>1.39648</v>
      </c>
      <c r="JA386">
        <v>2.33643</v>
      </c>
      <c r="JB386">
        <v>1.49536</v>
      </c>
      <c r="JC386">
        <v>2.36328</v>
      </c>
      <c r="JD386">
        <v>38.9445</v>
      </c>
      <c r="JE386">
        <v>23.9737</v>
      </c>
      <c r="JF386">
        <v>18</v>
      </c>
      <c r="JG386">
        <v>505.472</v>
      </c>
      <c r="JH386">
        <v>431.037</v>
      </c>
      <c r="JI386">
        <v>24.9998</v>
      </c>
      <c r="JJ386">
        <v>26.4482</v>
      </c>
      <c r="JK386">
        <v>29.9999</v>
      </c>
      <c r="JL386">
        <v>26.4548</v>
      </c>
      <c r="JM386">
        <v>26.4026</v>
      </c>
      <c r="JN386">
        <v>53.5429</v>
      </c>
      <c r="JO386">
        <v>24.9038</v>
      </c>
      <c r="JP386">
        <v>11.276</v>
      </c>
      <c r="JQ386">
        <v>25</v>
      </c>
      <c r="JR386">
        <v>1369.76</v>
      </c>
      <c r="JS386">
        <v>14.3258</v>
      </c>
      <c r="JT386">
        <v>100.58</v>
      </c>
      <c r="JU386">
        <v>100.668</v>
      </c>
    </row>
    <row r="387" spans="1:281">
      <c r="A387">
        <v>371</v>
      </c>
      <c r="B387">
        <v>1659120745.1</v>
      </c>
      <c r="C387">
        <v>8387</v>
      </c>
      <c r="D387" t="s">
        <v>1168</v>
      </c>
      <c r="E387" t="s">
        <v>1169</v>
      </c>
      <c r="F387">
        <v>5</v>
      </c>
      <c r="G387" t="s">
        <v>1005</v>
      </c>
      <c r="H387" t="s">
        <v>416</v>
      </c>
      <c r="I387">
        <v>1659120737.581481</v>
      </c>
      <c r="J387">
        <f>(K387)/1000</f>
        <v>0</v>
      </c>
      <c r="K387">
        <f>IF(CZ387, AN387, AH387)</f>
        <v>0</v>
      </c>
      <c r="L387">
        <f>IF(CZ387, AI387, AG387)</f>
        <v>0</v>
      </c>
      <c r="M387">
        <f>DB387 - IF(AU387&gt;1, L387*CV387*100.0/(AW387*DP387), 0)</f>
        <v>0</v>
      </c>
      <c r="N387">
        <f>((T387-J387/2)*M387-L387)/(T387+J387/2)</f>
        <v>0</v>
      </c>
      <c r="O387">
        <f>N387*(DI387+DJ387)/1000.0</f>
        <v>0</v>
      </c>
      <c r="P387">
        <f>(DB387 - IF(AU387&gt;1, L387*CV387*100.0/(AW387*DP387), 0))*(DI387+DJ387)/1000.0</f>
        <v>0</v>
      </c>
      <c r="Q387">
        <f>2.0/((1/S387-1/R387)+SIGN(S387)*SQRT((1/S387-1/R387)*(1/S387-1/R387) + 4*CW387/((CW387+1)*(CW387+1))*(2*1/S387*1/R387-1/R387*1/R387)))</f>
        <v>0</v>
      </c>
      <c r="R387">
        <f>IF(LEFT(CX387,1)&lt;&gt;"0",IF(LEFT(CX387,1)="1",3.0,CY387),$D$5+$E$5*(DP387*DI387/($K$5*1000))+$F$5*(DP387*DI387/($K$5*1000))*MAX(MIN(CV387,$J$5),$I$5)*MAX(MIN(CV387,$J$5),$I$5)+$G$5*MAX(MIN(CV387,$J$5),$I$5)*(DP387*DI387/($K$5*1000))+$H$5*(DP387*DI387/($K$5*1000))*(DP387*DI387/($K$5*1000)))</f>
        <v>0</v>
      </c>
      <c r="S387">
        <f>J387*(1000-(1000*0.61365*exp(17.502*W387/(240.97+W387))/(DI387+DJ387)+DD387)/2)/(1000*0.61365*exp(17.502*W387/(240.97+W387))/(DI387+DJ387)-DD387)</f>
        <v>0</v>
      </c>
      <c r="T387">
        <f>1/((CW387+1)/(Q387/1.6)+1/(R387/1.37)) + CW387/((CW387+1)/(Q387/1.6) + CW387/(R387/1.37))</f>
        <v>0</v>
      </c>
      <c r="U387">
        <f>(CR387*CU387)</f>
        <v>0</v>
      </c>
      <c r="V387">
        <f>(DK387+(U387+2*0.95*5.67E-8*(((DK387+$B$7)+273)^4-(DK387+273)^4)-44100*J387)/(1.84*29.3*R387+8*0.95*5.67E-8*(DK387+273)^3))</f>
        <v>0</v>
      </c>
      <c r="W387">
        <f>($C$7*DL387+$D$7*DM387+$E$7*V387)</f>
        <v>0</v>
      </c>
      <c r="X387">
        <f>0.61365*exp(17.502*W387/(240.97+W387))</f>
        <v>0</v>
      </c>
      <c r="Y387">
        <f>(Z387/AA387*100)</f>
        <v>0</v>
      </c>
      <c r="Z387">
        <f>DD387*(DI387+DJ387)/1000</f>
        <v>0</v>
      </c>
      <c r="AA387">
        <f>0.61365*exp(17.502*DK387/(240.97+DK387))</f>
        <v>0</v>
      </c>
      <c r="AB387">
        <f>(X387-DD387*(DI387+DJ387)/1000)</f>
        <v>0</v>
      </c>
      <c r="AC387">
        <f>(-J387*44100)</f>
        <v>0</v>
      </c>
      <c r="AD387">
        <f>2*29.3*R387*0.92*(DK387-W387)</f>
        <v>0</v>
      </c>
      <c r="AE387">
        <f>2*0.95*5.67E-8*(((DK387+$B$7)+273)^4-(W387+273)^4)</f>
        <v>0</v>
      </c>
      <c r="AF387">
        <f>U387+AE387+AC387+AD387</f>
        <v>0</v>
      </c>
      <c r="AG387">
        <f>DH387*AU387*(DC387-DB387*(1000-AU387*DE387)/(1000-AU387*DD387))/(100*CV387)</f>
        <v>0</v>
      </c>
      <c r="AH387">
        <f>1000*DH387*AU387*(DD387-DE387)/(100*CV387*(1000-AU387*DD387))</f>
        <v>0</v>
      </c>
      <c r="AI387">
        <f>(AJ387 - AK387 - DI387*1E3/(8.314*(DK387+273.15)) * AM387/DH387 * AL387) * DH387/(100*CV387) * (1000 - DE387)/1000</f>
        <v>0</v>
      </c>
      <c r="AJ387">
        <v>1379.302898203762</v>
      </c>
      <c r="AK387">
        <v>1335.487212121212</v>
      </c>
      <c r="AL387">
        <v>3.36336390320194</v>
      </c>
      <c r="AM387">
        <v>65.161743348926</v>
      </c>
      <c r="AN387">
        <f>(AP387 - AO387 + DI387*1E3/(8.314*(DK387+273.15)) * AR387/DH387 * AQ387) * DH387/(100*CV387) * 1000/(1000 - AP387)</f>
        <v>0</v>
      </c>
      <c r="AO387">
        <v>14.20519875680117</v>
      </c>
      <c r="AP387">
        <v>21.41149393939394</v>
      </c>
      <c r="AQ387">
        <v>-0.0034741094377463</v>
      </c>
      <c r="AR387">
        <v>87.77243361575582</v>
      </c>
      <c r="AS387">
        <v>4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MAX(0,($B$13+$C$13*DP387)/(1+$D$13*DP387)*DI387/(DK387+273)*$E$13)</f>
        <v>0</v>
      </c>
      <c r="AX387" t="s">
        <v>417</v>
      </c>
      <c r="AY387" t="s">
        <v>417</v>
      </c>
      <c r="AZ387">
        <v>0</v>
      </c>
      <c r="BA387">
        <v>0</v>
      </c>
      <c r="BB387">
        <f>1-AZ387/BA387</f>
        <v>0</v>
      </c>
      <c r="BC387">
        <v>0</v>
      </c>
      <c r="BD387" t="s">
        <v>417</v>
      </c>
      <c r="BE387" t="s">
        <v>417</v>
      </c>
      <c r="BF387">
        <v>0</v>
      </c>
      <c r="BG387">
        <v>0</v>
      </c>
      <c r="BH387">
        <f>1-BF387/BG387</f>
        <v>0</v>
      </c>
      <c r="BI387">
        <v>0.5</v>
      </c>
      <c r="BJ387">
        <f>CS387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417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f>$B$11*DQ387+$C$11*DR387+$F$11*EC387*(1-EF387)</f>
        <v>0</v>
      </c>
      <c r="CS387">
        <f>CR387*CT387</f>
        <v>0</v>
      </c>
      <c r="CT387">
        <f>($B$11*$D$9+$C$11*$D$9+$F$11*((EP387+EH387)/MAX(EP387+EH387+EQ387, 0.1)*$I$9+EQ387/MAX(EP387+EH387+EQ387, 0.1)*$J$9))/($B$11+$C$11+$F$11)</f>
        <v>0</v>
      </c>
      <c r="CU387">
        <f>($B$11*$K$9+$C$11*$K$9+$F$11*((EP387+EH387)/MAX(EP387+EH387+EQ387, 0.1)*$P$9+EQ387/MAX(EP387+EH387+EQ387, 0.1)*$Q$9))/($B$11+$C$11+$F$11)</f>
        <v>0</v>
      </c>
      <c r="CV387">
        <v>6</v>
      </c>
      <c r="CW387">
        <v>0.5</v>
      </c>
      <c r="CX387" t="s">
        <v>418</v>
      </c>
      <c r="CY387">
        <v>2</v>
      </c>
      <c r="CZ387" t="b">
        <v>1</v>
      </c>
      <c r="DA387">
        <v>1659120737.581481</v>
      </c>
      <c r="DB387">
        <v>1283.888888888889</v>
      </c>
      <c r="DC387">
        <v>1343.981111111111</v>
      </c>
      <c r="DD387">
        <v>21.42933333333333</v>
      </c>
      <c r="DE387">
        <v>14.20184814814815</v>
      </c>
      <c r="DF387">
        <v>1288.108518518519</v>
      </c>
      <c r="DG387">
        <v>21.52678148148148</v>
      </c>
      <c r="DH387">
        <v>500.0766666666667</v>
      </c>
      <c r="DI387">
        <v>90.66340000000001</v>
      </c>
      <c r="DJ387">
        <v>0.1000047074074074</v>
      </c>
      <c r="DK387">
        <v>26.9485037037037</v>
      </c>
      <c r="DL387">
        <v>26.43130740740741</v>
      </c>
      <c r="DM387">
        <v>999.9000000000001</v>
      </c>
      <c r="DN387">
        <v>0</v>
      </c>
      <c r="DO387">
        <v>0</v>
      </c>
      <c r="DP387">
        <v>9990.808148148148</v>
      </c>
      <c r="DQ387">
        <v>0</v>
      </c>
      <c r="DR387">
        <v>8.251475925925925</v>
      </c>
      <c r="DS387">
        <v>-60.09295555555555</v>
      </c>
      <c r="DT387">
        <v>1312.002962962963</v>
      </c>
      <c r="DU387">
        <v>1363.341851851852</v>
      </c>
      <c r="DV387">
        <v>7.227478148148148</v>
      </c>
      <c r="DW387">
        <v>1343.981111111111</v>
      </c>
      <c r="DX387">
        <v>14.20184814814815</v>
      </c>
      <c r="DY387">
        <v>1.942855555555555</v>
      </c>
      <c r="DZ387">
        <v>1.287588518518519</v>
      </c>
      <c r="EA387">
        <v>16.98615925925926</v>
      </c>
      <c r="EB387">
        <v>10.65473333333333</v>
      </c>
      <c r="EC387">
        <v>1999.982962962963</v>
      </c>
      <c r="ED387">
        <v>0.9799931111111112</v>
      </c>
      <c r="EE387">
        <v>0.02000668888888889</v>
      </c>
      <c r="EF387">
        <v>0</v>
      </c>
      <c r="EG387">
        <v>786.360925925926</v>
      </c>
      <c r="EH387">
        <v>5.00097</v>
      </c>
      <c r="EI387">
        <v>15638.25925925926</v>
      </c>
      <c r="EJ387">
        <v>16707.41481481482</v>
      </c>
      <c r="EK387">
        <v>37.437</v>
      </c>
      <c r="EL387">
        <v>37.91403703703703</v>
      </c>
      <c r="EM387">
        <v>37.312</v>
      </c>
      <c r="EN387">
        <v>37.69166666666667</v>
      </c>
      <c r="EO387">
        <v>38.125</v>
      </c>
      <c r="EP387">
        <v>1955.072962962963</v>
      </c>
      <c r="EQ387">
        <v>39.91</v>
      </c>
      <c r="ER387">
        <v>0</v>
      </c>
      <c r="ES387">
        <v>1659120745.4</v>
      </c>
      <c r="ET387">
        <v>0</v>
      </c>
      <c r="EU387">
        <v>786.3230399999999</v>
      </c>
      <c r="EV387">
        <v>-5.361692307929249</v>
      </c>
      <c r="EW387">
        <v>-100.9615383362848</v>
      </c>
      <c r="EX387">
        <v>15637.44</v>
      </c>
      <c r="EY387">
        <v>15</v>
      </c>
      <c r="EZ387">
        <v>0</v>
      </c>
      <c r="FA387" t="s">
        <v>419</v>
      </c>
      <c r="FB387">
        <v>1658962562</v>
      </c>
      <c r="FC387">
        <v>1658962559</v>
      </c>
      <c r="FD387">
        <v>0</v>
      </c>
      <c r="FE387">
        <v>0.025</v>
      </c>
      <c r="FF387">
        <v>-0.013</v>
      </c>
      <c r="FG387">
        <v>-1.97</v>
      </c>
      <c r="FH387">
        <v>-0.111</v>
      </c>
      <c r="FI387">
        <v>420</v>
      </c>
      <c r="FJ387">
        <v>18</v>
      </c>
      <c r="FK387">
        <v>0.6899999999999999</v>
      </c>
      <c r="FL387">
        <v>0.5</v>
      </c>
      <c r="FM387">
        <v>-60.206095</v>
      </c>
      <c r="FN387">
        <v>2.080358724202702</v>
      </c>
      <c r="FO387">
        <v>0.2236297408105644</v>
      </c>
      <c r="FP387">
        <v>0</v>
      </c>
      <c r="FQ387">
        <v>786.6856764705883</v>
      </c>
      <c r="FR387">
        <v>-5.287899160966207</v>
      </c>
      <c r="FS387">
        <v>0.5485710700156652</v>
      </c>
      <c r="FT387">
        <v>0</v>
      </c>
      <c r="FU387">
        <v>7.244664</v>
      </c>
      <c r="FV387">
        <v>-0.2730866791744997</v>
      </c>
      <c r="FW387">
        <v>0.03179037163985353</v>
      </c>
      <c r="FX387">
        <v>0</v>
      </c>
      <c r="FY387">
        <v>0</v>
      </c>
      <c r="FZ387">
        <v>3</v>
      </c>
      <c r="GA387" t="s">
        <v>462</v>
      </c>
      <c r="GB387">
        <v>2.98347</v>
      </c>
      <c r="GC387">
        <v>2.71556</v>
      </c>
      <c r="GD387">
        <v>0.205404</v>
      </c>
      <c r="GE387">
        <v>0.208611</v>
      </c>
      <c r="GF387">
        <v>0.0995317</v>
      </c>
      <c r="GG387">
        <v>0.07304579999999999</v>
      </c>
      <c r="GH387">
        <v>25151.2</v>
      </c>
      <c r="GI387">
        <v>25172.3</v>
      </c>
      <c r="GJ387">
        <v>29416.3</v>
      </c>
      <c r="GK387">
        <v>29414.7</v>
      </c>
      <c r="GL387">
        <v>35084.4</v>
      </c>
      <c r="GM387">
        <v>36258.9</v>
      </c>
      <c r="GN387">
        <v>41426.4</v>
      </c>
      <c r="GO387">
        <v>41916.4</v>
      </c>
      <c r="GP387">
        <v>1.9372</v>
      </c>
      <c r="GQ387">
        <v>1.888</v>
      </c>
      <c r="GR387">
        <v>0.0803247</v>
      </c>
      <c r="GS387">
        <v>0</v>
      </c>
      <c r="GT387">
        <v>25.1186</v>
      </c>
      <c r="GU387">
        <v>999.9</v>
      </c>
      <c r="GV387">
        <v>35.6</v>
      </c>
      <c r="GW387">
        <v>33.1</v>
      </c>
      <c r="GX387">
        <v>19.9493</v>
      </c>
      <c r="GY387">
        <v>63.2814</v>
      </c>
      <c r="GZ387">
        <v>34.371</v>
      </c>
      <c r="HA387">
        <v>1</v>
      </c>
      <c r="HB387">
        <v>-0.07299029999999999</v>
      </c>
      <c r="HC387">
        <v>0.22963</v>
      </c>
      <c r="HD387">
        <v>20.3311</v>
      </c>
      <c r="HE387">
        <v>5.21699</v>
      </c>
      <c r="HF387">
        <v>12.0099</v>
      </c>
      <c r="HG387">
        <v>4.98875</v>
      </c>
      <c r="HH387">
        <v>3.28845</v>
      </c>
      <c r="HI387">
        <v>9999</v>
      </c>
      <c r="HJ387">
        <v>9999</v>
      </c>
      <c r="HK387">
        <v>9999</v>
      </c>
      <c r="HL387">
        <v>174.6</v>
      </c>
      <c r="HM387">
        <v>1.86783</v>
      </c>
      <c r="HN387">
        <v>1.86691</v>
      </c>
      <c r="HO387">
        <v>1.8663</v>
      </c>
      <c r="HP387">
        <v>1.86624</v>
      </c>
      <c r="HQ387">
        <v>1.8681</v>
      </c>
      <c r="HR387">
        <v>1.87052</v>
      </c>
      <c r="HS387">
        <v>1.86919</v>
      </c>
      <c r="HT387">
        <v>1.87059</v>
      </c>
      <c r="HU387">
        <v>0</v>
      </c>
      <c r="HV387">
        <v>0</v>
      </c>
      <c r="HW387">
        <v>0</v>
      </c>
      <c r="HX387">
        <v>0</v>
      </c>
      <c r="HY387" t="s">
        <v>421</v>
      </c>
      <c r="HZ387" t="s">
        <v>422</v>
      </c>
      <c r="IA387" t="s">
        <v>423</v>
      </c>
      <c r="IB387" t="s">
        <v>423</v>
      </c>
      <c r="IC387" t="s">
        <v>423</v>
      </c>
      <c r="ID387" t="s">
        <v>423</v>
      </c>
      <c r="IE387">
        <v>0</v>
      </c>
      <c r="IF387">
        <v>100</v>
      </c>
      <c r="IG387">
        <v>100</v>
      </c>
      <c r="IH387">
        <v>-4.27</v>
      </c>
      <c r="II387">
        <v>-0.09760000000000001</v>
      </c>
      <c r="IJ387">
        <v>-1.577111384215205</v>
      </c>
      <c r="IK387">
        <v>-0.002609718516926934</v>
      </c>
      <c r="IL387">
        <v>7.477057286243006E-07</v>
      </c>
      <c r="IM387">
        <v>-2.446628426827821E-10</v>
      </c>
      <c r="IN387">
        <v>-0.2036813970316619</v>
      </c>
      <c r="IO387">
        <v>-0.007460779758470672</v>
      </c>
      <c r="IP387">
        <v>0.0009378809001863145</v>
      </c>
      <c r="IQ387">
        <v>-1.681860573090938E-05</v>
      </c>
      <c r="IR387">
        <v>18</v>
      </c>
      <c r="IS387">
        <v>2242</v>
      </c>
      <c r="IT387">
        <v>1</v>
      </c>
      <c r="IU387">
        <v>24</v>
      </c>
      <c r="IV387">
        <v>2636.4</v>
      </c>
      <c r="IW387">
        <v>2636.4</v>
      </c>
      <c r="IX387">
        <v>2.70386</v>
      </c>
      <c r="IY387">
        <v>2.20459</v>
      </c>
      <c r="IZ387">
        <v>1.39648</v>
      </c>
      <c r="JA387">
        <v>2.33521</v>
      </c>
      <c r="JB387">
        <v>1.49536</v>
      </c>
      <c r="JC387">
        <v>2.31323</v>
      </c>
      <c r="JD387">
        <v>38.9445</v>
      </c>
      <c r="JE387">
        <v>23.9649</v>
      </c>
      <c r="JF387">
        <v>18</v>
      </c>
      <c r="JG387">
        <v>505.484</v>
      </c>
      <c r="JH387">
        <v>430.902</v>
      </c>
      <c r="JI387">
        <v>24.9999</v>
      </c>
      <c r="JJ387">
        <v>26.446</v>
      </c>
      <c r="JK387">
        <v>29.9999</v>
      </c>
      <c r="JL387">
        <v>26.4526</v>
      </c>
      <c r="JM387">
        <v>26.4004</v>
      </c>
      <c r="JN387">
        <v>54.0981</v>
      </c>
      <c r="JO387">
        <v>24.9038</v>
      </c>
      <c r="JP387">
        <v>11.276</v>
      </c>
      <c r="JQ387">
        <v>25</v>
      </c>
      <c r="JR387">
        <v>1389.8</v>
      </c>
      <c r="JS387">
        <v>14.3669</v>
      </c>
      <c r="JT387">
        <v>100.582</v>
      </c>
      <c r="JU387">
        <v>100.669</v>
      </c>
    </row>
    <row r="388" spans="1:281">
      <c r="A388">
        <v>372</v>
      </c>
      <c r="B388">
        <v>1659120750.1</v>
      </c>
      <c r="C388">
        <v>8392</v>
      </c>
      <c r="D388" t="s">
        <v>1170</v>
      </c>
      <c r="E388" t="s">
        <v>1171</v>
      </c>
      <c r="F388">
        <v>5</v>
      </c>
      <c r="G388" t="s">
        <v>1005</v>
      </c>
      <c r="H388" t="s">
        <v>416</v>
      </c>
      <c r="I388">
        <v>1659120742.6</v>
      </c>
      <c r="J388">
        <f>(K388)/1000</f>
        <v>0</v>
      </c>
      <c r="K388">
        <f>IF(CZ388, AN388, AH388)</f>
        <v>0</v>
      </c>
      <c r="L388">
        <f>IF(CZ388, AI388, AG388)</f>
        <v>0</v>
      </c>
      <c r="M388">
        <f>DB388 - IF(AU388&gt;1, L388*CV388*100.0/(AW388*DP388), 0)</f>
        <v>0</v>
      </c>
      <c r="N388">
        <f>((T388-J388/2)*M388-L388)/(T388+J388/2)</f>
        <v>0</v>
      </c>
      <c r="O388">
        <f>N388*(DI388+DJ388)/1000.0</f>
        <v>0</v>
      </c>
      <c r="P388">
        <f>(DB388 - IF(AU388&gt;1, L388*CV388*100.0/(AW388*DP388), 0))*(DI388+DJ388)/1000.0</f>
        <v>0</v>
      </c>
      <c r="Q388">
        <f>2.0/((1/S388-1/R388)+SIGN(S388)*SQRT((1/S388-1/R388)*(1/S388-1/R388) + 4*CW388/((CW388+1)*(CW388+1))*(2*1/S388*1/R388-1/R388*1/R388)))</f>
        <v>0</v>
      </c>
      <c r="R388">
        <f>IF(LEFT(CX388,1)&lt;&gt;"0",IF(LEFT(CX388,1)="1",3.0,CY388),$D$5+$E$5*(DP388*DI388/($K$5*1000))+$F$5*(DP388*DI388/($K$5*1000))*MAX(MIN(CV388,$J$5),$I$5)*MAX(MIN(CV388,$J$5),$I$5)+$G$5*MAX(MIN(CV388,$J$5),$I$5)*(DP388*DI388/($K$5*1000))+$H$5*(DP388*DI388/($K$5*1000))*(DP388*DI388/($K$5*1000)))</f>
        <v>0</v>
      </c>
      <c r="S388">
        <f>J388*(1000-(1000*0.61365*exp(17.502*W388/(240.97+W388))/(DI388+DJ388)+DD388)/2)/(1000*0.61365*exp(17.502*W388/(240.97+W388))/(DI388+DJ388)-DD388)</f>
        <v>0</v>
      </c>
      <c r="T388">
        <f>1/((CW388+1)/(Q388/1.6)+1/(R388/1.37)) + CW388/((CW388+1)/(Q388/1.6) + CW388/(R388/1.37))</f>
        <v>0</v>
      </c>
      <c r="U388">
        <f>(CR388*CU388)</f>
        <v>0</v>
      </c>
      <c r="V388">
        <f>(DK388+(U388+2*0.95*5.67E-8*(((DK388+$B$7)+273)^4-(DK388+273)^4)-44100*J388)/(1.84*29.3*R388+8*0.95*5.67E-8*(DK388+273)^3))</f>
        <v>0</v>
      </c>
      <c r="W388">
        <f>($C$7*DL388+$D$7*DM388+$E$7*V388)</f>
        <v>0</v>
      </c>
      <c r="X388">
        <f>0.61365*exp(17.502*W388/(240.97+W388))</f>
        <v>0</v>
      </c>
      <c r="Y388">
        <f>(Z388/AA388*100)</f>
        <v>0</v>
      </c>
      <c r="Z388">
        <f>DD388*(DI388+DJ388)/1000</f>
        <v>0</v>
      </c>
      <c r="AA388">
        <f>0.61365*exp(17.502*DK388/(240.97+DK388))</f>
        <v>0</v>
      </c>
      <c r="AB388">
        <f>(X388-DD388*(DI388+DJ388)/1000)</f>
        <v>0</v>
      </c>
      <c r="AC388">
        <f>(-J388*44100)</f>
        <v>0</v>
      </c>
      <c r="AD388">
        <f>2*29.3*R388*0.92*(DK388-W388)</f>
        <v>0</v>
      </c>
      <c r="AE388">
        <f>2*0.95*5.67E-8*(((DK388+$B$7)+273)^4-(W388+273)^4)</f>
        <v>0</v>
      </c>
      <c r="AF388">
        <f>U388+AE388+AC388+AD388</f>
        <v>0</v>
      </c>
      <c r="AG388">
        <f>DH388*AU388*(DC388-DB388*(1000-AU388*DE388)/(1000-AU388*DD388))/(100*CV388)</f>
        <v>0</v>
      </c>
      <c r="AH388">
        <f>1000*DH388*AU388*(DD388-DE388)/(100*CV388*(1000-AU388*DD388))</f>
        <v>0</v>
      </c>
      <c r="AI388">
        <f>(AJ388 - AK388 - DI388*1E3/(8.314*(DK388+273.15)) * AM388/DH388 * AL388) * DH388/(100*CV388) * (1000 - DE388)/1000</f>
        <v>0</v>
      </c>
      <c r="AJ388">
        <v>1396.319852744172</v>
      </c>
      <c r="AK388">
        <v>1352.265696969697</v>
      </c>
      <c r="AL388">
        <v>3.368835547292397</v>
      </c>
      <c r="AM388">
        <v>65.161743348926</v>
      </c>
      <c r="AN388">
        <f>(AP388 - AO388 + DI388*1E3/(8.314*(DK388+273.15)) * AR388/DH388 * AQ388) * DH388/(100*CV388) * 1000/(1000 - AP388)</f>
        <v>0</v>
      </c>
      <c r="AO388">
        <v>14.27584221425965</v>
      </c>
      <c r="AP388">
        <v>21.41734</v>
      </c>
      <c r="AQ388">
        <v>0.0005139382170232215</v>
      </c>
      <c r="AR388">
        <v>87.77243361575582</v>
      </c>
      <c r="AS388">
        <v>4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MAX(0,($B$13+$C$13*DP388)/(1+$D$13*DP388)*DI388/(DK388+273)*$E$13)</f>
        <v>0</v>
      </c>
      <c r="AX388" t="s">
        <v>417</v>
      </c>
      <c r="AY388" t="s">
        <v>417</v>
      </c>
      <c r="AZ388">
        <v>0</v>
      </c>
      <c r="BA388">
        <v>0</v>
      </c>
      <c r="BB388">
        <f>1-AZ388/BA388</f>
        <v>0</v>
      </c>
      <c r="BC388">
        <v>0</v>
      </c>
      <c r="BD388" t="s">
        <v>417</v>
      </c>
      <c r="BE388" t="s">
        <v>417</v>
      </c>
      <c r="BF388">
        <v>0</v>
      </c>
      <c r="BG388">
        <v>0</v>
      </c>
      <c r="BH388">
        <f>1-BF388/BG388</f>
        <v>0</v>
      </c>
      <c r="BI388">
        <v>0.5</v>
      </c>
      <c r="BJ388">
        <f>CS388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417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f>$B$11*DQ388+$C$11*DR388+$F$11*EC388*(1-EF388)</f>
        <v>0</v>
      </c>
      <c r="CS388">
        <f>CR388*CT388</f>
        <v>0</v>
      </c>
      <c r="CT388">
        <f>($B$11*$D$9+$C$11*$D$9+$F$11*((EP388+EH388)/MAX(EP388+EH388+EQ388, 0.1)*$I$9+EQ388/MAX(EP388+EH388+EQ388, 0.1)*$J$9))/($B$11+$C$11+$F$11)</f>
        <v>0</v>
      </c>
      <c r="CU388">
        <f>($B$11*$K$9+$C$11*$K$9+$F$11*((EP388+EH388)/MAX(EP388+EH388+EQ388, 0.1)*$P$9+EQ388/MAX(EP388+EH388+EQ388, 0.1)*$Q$9))/($B$11+$C$11+$F$11)</f>
        <v>0</v>
      </c>
      <c r="CV388">
        <v>6</v>
      </c>
      <c r="CW388">
        <v>0.5</v>
      </c>
      <c r="CX388" t="s">
        <v>418</v>
      </c>
      <c r="CY388">
        <v>2</v>
      </c>
      <c r="CZ388" t="b">
        <v>1</v>
      </c>
      <c r="DA388">
        <v>1659120742.6</v>
      </c>
      <c r="DB388">
        <v>1300.336666666667</v>
      </c>
      <c r="DC388">
        <v>1360.434444444445</v>
      </c>
      <c r="DD388">
        <v>21.42183333333333</v>
      </c>
      <c r="DE388">
        <v>14.22931481481481</v>
      </c>
      <c r="DF388">
        <v>1304.588888888889</v>
      </c>
      <c r="DG388">
        <v>21.51934814814815</v>
      </c>
      <c r="DH388">
        <v>500.0735925925926</v>
      </c>
      <c r="DI388">
        <v>90.66249629629628</v>
      </c>
      <c r="DJ388">
        <v>0.0999823925925926</v>
      </c>
      <c r="DK388">
        <v>26.94741111111111</v>
      </c>
      <c r="DL388">
        <v>26.43321851851852</v>
      </c>
      <c r="DM388">
        <v>999.9000000000001</v>
      </c>
      <c r="DN388">
        <v>0</v>
      </c>
      <c r="DO388">
        <v>0</v>
      </c>
      <c r="DP388">
        <v>9994.158888888887</v>
      </c>
      <c r="DQ388">
        <v>0</v>
      </c>
      <c r="DR388">
        <v>8.247416296296295</v>
      </c>
      <c r="DS388">
        <v>-60.09784814814815</v>
      </c>
      <c r="DT388">
        <v>1328.801481481481</v>
      </c>
      <c r="DU388">
        <v>1380.071481481481</v>
      </c>
      <c r="DV388">
        <v>7.192515925925926</v>
      </c>
      <c r="DW388">
        <v>1360.434444444445</v>
      </c>
      <c r="DX388">
        <v>14.22931481481481</v>
      </c>
      <c r="DY388">
        <v>1.942155555555555</v>
      </c>
      <c r="DZ388">
        <v>1.290065555555556</v>
      </c>
      <c r="EA388">
        <v>16.98047777777778</v>
      </c>
      <c r="EB388">
        <v>10.68355925925926</v>
      </c>
      <c r="EC388">
        <v>1999.985555555555</v>
      </c>
      <c r="ED388">
        <v>0.9799931111111112</v>
      </c>
      <c r="EE388">
        <v>0.02000668888888889</v>
      </c>
      <c r="EF388">
        <v>0</v>
      </c>
      <c r="EG388">
        <v>785.9421481481482</v>
      </c>
      <c r="EH388">
        <v>5.00097</v>
      </c>
      <c r="EI388">
        <v>15629.81851851852</v>
      </c>
      <c r="EJ388">
        <v>16707.44074074075</v>
      </c>
      <c r="EK388">
        <v>37.437</v>
      </c>
      <c r="EL388">
        <v>37.89796296296296</v>
      </c>
      <c r="EM388">
        <v>37.312</v>
      </c>
      <c r="EN388">
        <v>37.687</v>
      </c>
      <c r="EO388">
        <v>38.125</v>
      </c>
      <c r="EP388">
        <v>1955.075555555556</v>
      </c>
      <c r="EQ388">
        <v>39.91</v>
      </c>
      <c r="ER388">
        <v>0</v>
      </c>
      <c r="ES388">
        <v>1659120750.2</v>
      </c>
      <c r="ET388">
        <v>0</v>
      </c>
      <c r="EU388">
        <v>785.94448</v>
      </c>
      <c r="EV388">
        <v>-4.3764615441894</v>
      </c>
      <c r="EW388">
        <v>-99.13846153477863</v>
      </c>
      <c r="EX388">
        <v>15629.364</v>
      </c>
      <c r="EY388">
        <v>15</v>
      </c>
      <c r="EZ388">
        <v>0</v>
      </c>
      <c r="FA388" t="s">
        <v>419</v>
      </c>
      <c r="FB388">
        <v>1658962562</v>
      </c>
      <c r="FC388">
        <v>1658962559</v>
      </c>
      <c r="FD388">
        <v>0</v>
      </c>
      <c r="FE388">
        <v>0.025</v>
      </c>
      <c r="FF388">
        <v>-0.013</v>
      </c>
      <c r="FG388">
        <v>-1.97</v>
      </c>
      <c r="FH388">
        <v>-0.111</v>
      </c>
      <c r="FI388">
        <v>420</v>
      </c>
      <c r="FJ388">
        <v>18</v>
      </c>
      <c r="FK388">
        <v>0.6899999999999999</v>
      </c>
      <c r="FL388">
        <v>0.5</v>
      </c>
      <c r="FM388">
        <v>-60.15509268292683</v>
      </c>
      <c r="FN388">
        <v>0.2269212543553255</v>
      </c>
      <c r="FO388">
        <v>0.173342025346823</v>
      </c>
      <c r="FP388">
        <v>1</v>
      </c>
      <c r="FQ388">
        <v>786.2173823529413</v>
      </c>
      <c r="FR388">
        <v>-5.003315515480738</v>
      </c>
      <c r="FS388">
        <v>0.5262994011858529</v>
      </c>
      <c r="FT388">
        <v>0</v>
      </c>
      <c r="FU388">
        <v>7.206452439024391</v>
      </c>
      <c r="FV388">
        <v>-0.4006624390243925</v>
      </c>
      <c r="FW388">
        <v>0.04536751151835677</v>
      </c>
      <c r="FX388">
        <v>0</v>
      </c>
      <c r="FY388">
        <v>1</v>
      </c>
      <c r="FZ388">
        <v>3</v>
      </c>
      <c r="GA388" t="s">
        <v>426</v>
      </c>
      <c r="GB388">
        <v>2.98326</v>
      </c>
      <c r="GC388">
        <v>2.71564</v>
      </c>
      <c r="GD388">
        <v>0.20699</v>
      </c>
      <c r="GE388">
        <v>0.210156</v>
      </c>
      <c r="GF388">
        <v>0.0995558</v>
      </c>
      <c r="GG388">
        <v>0.0731673</v>
      </c>
      <c r="GH388">
        <v>25100.9</v>
      </c>
      <c r="GI388">
        <v>25122.9</v>
      </c>
      <c r="GJ388">
        <v>29416.1</v>
      </c>
      <c r="GK388">
        <v>29414.3</v>
      </c>
      <c r="GL388">
        <v>35083.3</v>
      </c>
      <c r="GM388">
        <v>36253.8</v>
      </c>
      <c r="GN388">
        <v>41426.1</v>
      </c>
      <c r="GO388">
        <v>41916.1</v>
      </c>
      <c r="GP388">
        <v>1.9372</v>
      </c>
      <c r="GQ388">
        <v>1.88838</v>
      </c>
      <c r="GR388">
        <v>0.0802353</v>
      </c>
      <c r="GS388">
        <v>0</v>
      </c>
      <c r="GT388">
        <v>25.118</v>
      </c>
      <c r="GU388">
        <v>999.9</v>
      </c>
      <c r="GV388">
        <v>35.6</v>
      </c>
      <c r="GW388">
        <v>33.1</v>
      </c>
      <c r="GX388">
        <v>19.9484</v>
      </c>
      <c r="GY388">
        <v>63.5314</v>
      </c>
      <c r="GZ388">
        <v>33.9864</v>
      </c>
      <c r="HA388">
        <v>1</v>
      </c>
      <c r="HB388">
        <v>-0.0731021</v>
      </c>
      <c r="HC388">
        <v>0.228687</v>
      </c>
      <c r="HD388">
        <v>20.3311</v>
      </c>
      <c r="HE388">
        <v>5.21699</v>
      </c>
      <c r="HF388">
        <v>12.0099</v>
      </c>
      <c r="HG388">
        <v>4.98895</v>
      </c>
      <c r="HH388">
        <v>3.28848</v>
      </c>
      <c r="HI388">
        <v>9999</v>
      </c>
      <c r="HJ388">
        <v>9999</v>
      </c>
      <c r="HK388">
        <v>9999</v>
      </c>
      <c r="HL388">
        <v>174.6</v>
      </c>
      <c r="HM388">
        <v>1.86783</v>
      </c>
      <c r="HN388">
        <v>1.86689</v>
      </c>
      <c r="HO388">
        <v>1.8663</v>
      </c>
      <c r="HP388">
        <v>1.8662</v>
      </c>
      <c r="HQ388">
        <v>1.86806</v>
      </c>
      <c r="HR388">
        <v>1.87052</v>
      </c>
      <c r="HS388">
        <v>1.8692</v>
      </c>
      <c r="HT388">
        <v>1.87059</v>
      </c>
      <c r="HU388">
        <v>0</v>
      </c>
      <c r="HV388">
        <v>0</v>
      </c>
      <c r="HW388">
        <v>0</v>
      </c>
      <c r="HX388">
        <v>0</v>
      </c>
      <c r="HY388" t="s">
        <v>421</v>
      </c>
      <c r="HZ388" t="s">
        <v>422</v>
      </c>
      <c r="IA388" t="s">
        <v>423</v>
      </c>
      <c r="IB388" t="s">
        <v>423</v>
      </c>
      <c r="IC388" t="s">
        <v>423</v>
      </c>
      <c r="ID388" t="s">
        <v>423</v>
      </c>
      <c r="IE388">
        <v>0</v>
      </c>
      <c r="IF388">
        <v>100</v>
      </c>
      <c r="IG388">
        <v>100</v>
      </c>
      <c r="IH388">
        <v>-4.3</v>
      </c>
      <c r="II388">
        <v>-0.0975</v>
      </c>
      <c r="IJ388">
        <v>-1.577111384215205</v>
      </c>
      <c r="IK388">
        <v>-0.002609718516926934</v>
      </c>
      <c r="IL388">
        <v>7.477057286243006E-07</v>
      </c>
      <c r="IM388">
        <v>-2.446628426827821E-10</v>
      </c>
      <c r="IN388">
        <v>-0.2036813970316619</v>
      </c>
      <c r="IO388">
        <v>-0.007460779758470672</v>
      </c>
      <c r="IP388">
        <v>0.0009378809001863145</v>
      </c>
      <c r="IQ388">
        <v>-1.681860573090938E-05</v>
      </c>
      <c r="IR388">
        <v>18</v>
      </c>
      <c r="IS388">
        <v>2242</v>
      </c>
      <c r="IT388">
        <v>1</v>
      </c>
      <c r="IU388">
        <v>24</v>
      </c>
      <c r="IV388">
        <v>2636.5</v>
      </c>
      <c r="IW388">
        <v>2636.5</v>
      </c>
      <c r="IX388">
        <v>2.72705</v>
      </c>
      <c r="IY388">
        <v>2.19849</v>
      </c>
      <c r="IZ388">
        <v>1.39648</v>
      </c>
      <c r="JA388">
        <v>2.33521</v>
      </c>
      <c r="JB388">
        <v>1.49536</v>
      </c>
      <c r="JC388">
        <v>2.40479</v>
      </c>
      <c r="JD388">
        <v>38.9693</v>
      </c>
      <c r="JE388">
        <v>23.9737</v>
      </c>
      <c r="JF388">
        <v>18</v>
      </c>
      <c r="JG388">
        <v>505.465</v>
      </c>
      <c r="JH388">
        <v>431.108</v>
      </c>
      <c r="JI388">
        <v>24.9997</v>
      </c>
      <c r="JJ388">
        <v>26.4438</v>
      </c>
      <c r="JK388">
        <v>30</v>
      </c>
      <c r="JL388">
        <v>26.4504</v>
      </c>
      <c r="JM388">
        <v>26.3982</v>
      </c>
      <c r="JN388">
        <v>54.5993</v>
      </c>
      <c r="JO388">
        <v>24.6201</v>
      </c>
      <c r="JP388">
        <v>11.276</v>
      </c>
      <c r="JQ388">
        <v>25</v>
      </c>
      <c r="JR388">
        <v>1403.16</v>
      </c>
      <c r="JS388">
        <v>14.3909</v>
      </c>
      <c r="JT388">
        <v>100.581</v>
      </c>
      <c r="JU388">
        <v>100.668</v>
      </c>
    </row>
    <row r="389" spans="1:281">
      <c r="A389">
        <v>373</v>
      </c>
      <c r="B389">
        <v>1659120755.1</v>
      </c>
      <c r="C389">
        <v>8397</v>
      </c>
      <c r="D389" t="s">
        <v>1172</v>
      </c>
      <c r="E389" t="s">
        <v>1173</v>
      </c>
      <c r="F389">
        <v>5</v>
      </c>
      <c r="G389" t="s">
        <v>1005</v>
      </c>
      <c r="H389" t="s">
        <v>416</v>
      </c>
      <c r="I389">
        <v>1659120747.314285</v>
      </c>
      <c r="J389">
        <f>(K389)/1000</f>
        <v>0</v>
      </c>
      <c r="K389">
        <f>IF(CZ389, AN389, AH389)</f>
        <v>0</v>
      </c>
      <c r="L389">
        <f>IF(CZ389, AI389, AG389)</f>
        <v>0</v>
      </c>
      <c r="M389">
        <f>DB389 - IF(AU389&gt;1, L389*CV389*100.0/(AW389*DP389), 0)</f>
        <v>0</v>
      </c>
      <c r="N389">
        <f>((T389-J389/2)*M389-L389)/(T389+J389/2)</f>
        <v>0</v>
      </c>
      <c r="O389">
        <f>N389*(DI389+DJ389)/1000.0</f>
        <v>0</v>
      </c>
      <c r="P389">
        <f>(DB389 - IF(AU389&gt;1, L389*CV389*100.0/(AW389*DP389), 0))*(DI389+DJ389)/1000.0</f>
        <v>0</v>
      </c>
      <c r="Q389">
        <f>2.0/((1/S389-1/R389)+SIGN(S389)*SQRT((1/S389-1/R389)*(1/S389-1/R389) + 4*CW389/((CW389+1)*(CW389+1))*(2*1/S389*1/R389-1/R389*1/R389)))</f>
        <v>0</v>
      </c>
      <c r="R389">
        <f>IF(LEFT(CX389,1)&lt;&gt;"0",IF(LEFT(CX389,1)="1",3.0,CY389),$D$5+$E$5*(DP389*DI389/($K$5*1000))+$F$5*(DP389*DI389/($K$5*1000))*MAX(MIN(CV389,$J$5),$I$5)*MAX(MIN(CV389,$J$5),$I$5)+$G$5*MAX(MIN(CV389,$J$5),$I$5)*(DP389*DI389/($K$5*1000))+$H$5*(DP389*DI389/($K$5*1000))*(DP389*DI389/($K$5*1000)))</f>
        <v>0</v>
      </c>
      <c r="S389">
        <f>J389*(1000-(1000*0.61365*exp(17.502*W389/(240.97+W389))/(DI389+DJ389)+DD389)/2)/(1000*0.61365*exp(17.502*W389/(240.97+W389))/(DI389+DJ389)-DD389)</f>
        <v>0</v>
      </c>
      <c r="T389">
        <f>1/((CW389+1)/(Q389/1.6)+1/(R389/1.37)) + CW389/((CW389+1)/(Q389/1.6) + CW389/(R389/1.37))</f>
        <v>0</v>
      </c>
      <c r="U389">
        <f>(CR389*CU389)</f>
        <v>0</v>
      </c>
      <c r="V389">
        <f>(DK389+(U389+2*0.95*5.67E-8*(((DK389+$B$7)+273)^4-(DK389+273)^4)-44100*J389)/(1.84*29.3*R389+8*0.95*5.67E-8*(DK389+273)^3))</f>
        <v>0</v>
      </c>
      <c r="W389">
        <f>($C$7*DL389+$D$7*DM389+$E$7*V389)</f>
        <v>0</v>
      </c>
      <c r="X389">
        <f>0.61365*exp(17.502*W389/(240.97+W389))</f>
        <v>0</v>
      </c>
      <c r="Y389">
        <f>(Z389/AA389*100)</f>
        <v>0</v>
      </c>
      <c r="Z389">
        <f>DD389*(DI389+DJ389)/1000</f>
        <v>0</v>
      </c>
      <c r="AA389">
        <f>0.61365*exp(17.502*DK389/(240.97+DK389))</f>
        <v>0</v>
      </c>
      <c r="AB389">
        <f>(X389-DD389*(DI389+DJ389)/1000)</f>
        <v>0</v>
      </c>
      <c r="AC389">
        <f>(-J389*44100)</f>
        <v>0</v>
      </c>
      <c r="AD389">
        <f>2*29.3*R389*0.92*(DK389-W389)</f>
        <v>0</v>
      </c>
      <c r="AE389">
        <f>2*0.95*5.67E-8*(((DK389+$B$7)+273)^4-(W389+273)^4)</f>
        <v>0</v>
      </c>
      <c r="AF389">
        <f>U389+AE389+AC389+AD389</f>
        <v>0</v>
      </c>
      <c r="AG389">
        <f>DH389*AU389*(DC389-DB389*(1000-AU389*DE389)/(1000-AU389*DD389))/(100*CV389)</f>
        <v>0</v>
      </c>
      <c r="AH389">
        <f>1000*DH389*AU389*(DD389-DE389)/(100*CV389*(1000-AU389*DD389))</f>
        <v>0</v>
      </c>
      <c r="AI389">
        <f>(AJ389 - AK389 - DI389*1E3/(8.314*(DK389+273.15)) * AM389/DH389 * AL389) * DH389/(100*CV389) * (1000 - DE389)/1000</f>
        <v>0</v>
      </c>
      <c r="AJ389">
        <v>1413.264256780768</v>
      </c>
      <c r="AK389">
        <v>1369.223999999999</v>
      </c>
      <c r="AL389">
        <v>3.405661907038327</v>
      </c>
      <c r="AM389">
        <v>65.161743348926</v>
      </c>
      <c r="AN389">
        <f>(AP389 - AO389 + DI389*1E3/(8.314*(DK389+273.15)) * AR389/DH389 * AQ389) * DH389/(100*CV389) * 1000/(1000 - AP389)</f>
        <v>0</v>
      </c>
      <c r="AO389">
        <v>14.31177491993025</v>
      </c>
      <c r="AP389">
        <v>21.41301030303029</v>
      </c>
      <c r="AQ389">
        <v>-0.0001742899034547486</v>
      </c>
      <c r="AR389">
        <v>87.77243361575582</v>
      </c>
      <c r="AS389">
        <v>4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MAX(0,($B$13+$C$13*DP389)/(1+$D$13*DP389)*DI389/(DK389+273)*$E$13)</f>
        <v>0</v>
      </c>
      <c r="AX389" t="s">
        <v>417</v>
      </c>
      <c r="AY389" t="s">
        <v>417</v>
      </c>
      <c r="AZ389">
        <v>0</v>
      </c>
      <c r="BA389">
        <v>0</v>
      </c>
      <c r="BB389">
        <f>1-AZ389/BA389</f>
        <v>0</v>
      </c>
      <c r="BC389">
        <v>0</v>
      </c>
      <c r="BD389" t="s">
        <v>417</v>
      </c>
      <c r="BE389" t="s">
        <v>417</v>
      </c>
      <c r="BF389">
        <v>0</v>
      </c>
      <c r="BG389">
        <v>0</v>
      </c>
      <c r="BH389">
        <f>1-BF389/BG389</f>
        <v>0</v>
      </c>
      <c r="BI389">
        <v>0.5</v>
      </c>
      <c r="BJ389">
        <f>CS389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417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f>$B$11*DQ389+$C$11*DR389+$F$11*EC389*(1-EF389)</f>
        <v>0</v>
      </c>
      <c r="CS389">
        <f>CR389*CT389</f>
        <v>0</v>
      </c>
      <c r="CT389">
        <f>($B$11*$D$9+$C$11*$D$9+$F$11*((EP389+EH389)/MAX(EP389+EH389+EQ389, 0.1)*$I$9+EQ389/MAX(EP389+EH389+EQ389, 0.1)*$J$9))/($B$11+$C$11+$F$11)</f>
        <v>0</v>
      </c>
      <c r="CU389">
        <f>($B$11*$K$9+$C$11*$K$9+$F$11*((EP389+EH389)/MAX(EP389+EH389+EQ389, 0.1)*$P$9+EQ389/MAX(EP389+EH389+EQ389, 0.1)*$Q$9))/($B$11+$C$11+$F$11)</f>
        <v>0</v>
      </c>
      <c r="CV389">
        <v>6</v>
      </c>
      <c r="CW389">
        <v>0.5</v>
      </c>
      <c r="CX389" t="s">
        <v>418</v>
      </c>
      <c r="CY389">
        <v>2</v>
      </c>
      <c r="CZ389" t="b">
        <v>1</v>
      </c>
      <c r="DA389">
        <v>1659120747.314285</v>
      </c>
      <c r="DB389">
        <v>1315.808928571429</v>
      </c>
      <c r="DC389">
        <v>1376.063214285714</v>
      </c>
      <c r="DD389">
        <v>21.41547857142857</v>
      </c>
      <c r="DE389">
        <v>14.26710714285714</v>
      </c>
      <c r="DF389">
        <v>1320.092142857143</v>
      </c>
      <c r="DG389">
        <v>21.51305357142857</v>
      </c>
      <c r="DH389">
        <v>500.0823928571429</v>
      </c>
      <c r="DI389">
        <v>90.66187499999998</v>
      </c>
      <c r="DJ389">
        <v>0.1000166428571429</v>
      </c>
      <c r="DK389">
        <v>26.94658928571428</v>
      </c>
      <c r="DL389">
        <v>26.43385</v>
      </c>
      <c r="DM389">
        <v>999.9000000000002</v>
      </c>
      <c r="DN389">
        <v>0</v>
      </c>
      <c r="DO389">
        <v>0</v>
      </c>
      <c r="DP389">
        <v>9994.280000000001</v>
      </c>
      <c r="DQ389">
        <v>0</v>
      </c>
      <c r="DR389">
        <v>8.248657857142856</v>
      </c>
      <c r="DS389">
        <v>-60.25383214285715</v>
      </c>
      <c r="DT389">
        <v>1344.603928571429</v>
      </c>
      <c r="DU389">
        <v>1395.979642857143</v>
      </c>
      <c r="DV389">
        <v>7.148365714285715</v>
      </c>
      <c r="DW389">
        <v>1376.063214285714</v>
      </c>
      <c r="DX389">
        <v>14.26710714285714</v>
      </c>
      <c r="DY389">
        <v>1.941566071428571</v>
      </c>
      <c r="DZ389">
        <v>1.293482857142857</v>
      </c>
      <c r="EA389">
        <v>16.97569285714286</v>
      </c>
      <c r="EB389">
        <v>10.72327857142857</v>
      </c>
      <c r="EC389">
        <v>1999.995714285714</v>
      </c>
      <c r="ED389">
        <v>0.9799932142857143</v>
      </c>
      <c r="EE389">
        <v>0.02000658571428571</v>
      </c>
      <c r="EF389">
        <v>0</v>
      </c>
      <c r="EG389">
        <v>785.5475357142858</v>
      </c>
      <c r="EH389">
        <v>5.00097</v>
      </c>
      <c r="EI389">
        <v>15622.07857142857</v>
      </c>
      <c r="EJ389">
        <v>16707.51071428571</v>
      </c>
      <c r="EK389">
        <v>37.437</v>
      </c>
      <c r="EL389">
        <v>37.88828571428571</v>
      </c>
      <c r="EM389">
        <v>37.312</v>
      </c>
      <c r="EN389">
        <v>37.687</v>
      </c>
      <c r="EO389">
        <v>38.125</v>
      </c>
      <c r="EP389">
        <v>1955.085357142857</v>
      </c>
      <c r="EQ389">
        <v>39.91035714285714</v>
      </c>
      <c r="ER389">
        <v>0</v>
      </c>
      <c r="ES389">
        <v>1659120755</v>
      </c>
      <c r="ET389">
        <v>0</v>
      </c>
      <c r="EU389">
        <v>785.54044</v>
      </c>
      <c r="EV389">
        <v>-4.514307699170334</v>
      </c>
      <c r="EW389">
        <v>-100.2461537195126</v>
      </c>
      <c r="EX389">
        <v>15621.472</v>
      </c>
      <c r="EY389">
        <v>15</v>
      </c>
      <c r="EZ389">
        <v>0</v>
      </c>
      <c r="FA389" t="s">
        <v>419</v>
      </c>
      <c r="FB389">
        <v>1658962562</v>
      </c>
      <c r="FC389">
        <v>1658962559</v>
      </c>
      <c r="FD389">
        <v>0</v>
      </c>
      <c r="FE389">
        <v>0.025</v>
      </c>
      <c r="FF389">
        <v>-0.013</v>
      </c>
      <c r="FG389">
        <v>-1.97</v>
      </c>
      <c r="FH389">
        <v>-0.111</v>
      </c>
      <c r="FI389">
        <v>420</v>
      </c>
      <c r="FJ389">
        <v>18</v>
      </c>
      <c r="FK389">
        <v>0.6899999999999999</v>
      </c>
      <c r="FL389">
        <v>0.5</v>
      </c>
      <c r="FM389">
        <v>-60.1888</v>
      </c>
      <c r="FN389">
        <v>-1.851096167247484</v>
      </c>
      <c r="FO389">
        <v>0.2136628903944421</v>
      </c>
      <c r="FP389">
        <v>0</v>
      </c>
      <c r="FQ389">
        <v>785.7604411764705</v>
      </c>
      <c r="FR389">
        <v>-4.724018341232352</v>
      </c>
      <c r="FS389">
        <v>0.5148937178267443</v>
      </c>
      <c r="FT389">
        <v>0</v>
      </c>
      <c r="FU389">
        <v>7.173326829268292</v>
      </c>
      <c r="FV389">
        <v>-0.5629785365853693</v>
      </c>
      <c r="FW389">
        <v>0.05733532106098266</v>
      </c>
      <c r="FX389">
        <v>0</v>
      </c>
      <c r="FY389">
        <v>0</v>
      </c>
      <c r="FZ389">
        <v>3</v>
      </c>
      <c r="GA389" t="s">
        <v>462</v>
      </c>
      <c r="GB389">
        <v>2.9834</v>
      </c>
      <c r="GC389">
        <v>2.71555</v>
      </c>
      <c r="GD389">
        <v>0.208584</v>
      </c>
      <c r="GE389">
        <v>0.21174</v>
      </c>
      <c r="GF389">
        <v>0.09954</v>
      </c>
      <c r="GG389">
        <v>0.0732739</v>
      </c>
      <c r="GH389">
        <v>25050.4</v>
      </c>
      <c r="GI389">
        <v>25073.2</v>
      </c>
      <c r="GJ389">
        <v>29416.1</v>
      </c>
      <c r="GK389">
        <v>29415.1</v>
      </c>
      <c r="GL389">
        <v>35083.7</v>
      </c>
      <c r="GM389">
        <v>36250.4</v>
      </c>
      <c r="GN389">
        <v>41425.9</v>
      </c>
      <c r="GO389">
        <v>41916.9</v>
      </c>
      <c r="GP389">
        <v>1.93747</v>
      </c>
      <c r="GQ389">
        <v>1.88822</v>
      </c>
      <c r="GR389">
        <v>0.0798479</v>
      </c>
      <c r="GS389">
        <v>0</v>
      </c>
      <c r="GT389">
        <v>25.1164</v>
      </c>
      <c r="GU389">
        <v>999.9</v>
      </c>
      <c r="GV389">
        <v>35.6</v>
      </c>
      <c r="GW389">
        <v>33.1</v>
      </c>
      <c r="GX389">
        <v>19.95</v>
      </c>
      <c r="GY389">
        <v>63.5414</v>
      </c>
      <c r="GZ389">
        <v>33.9824</v>
      </c>
      <c r="HA389">
        <v>1</v>
      </c>
      <c r="HB389">
        <v>-0.07313260000000001</v>
      </c>
      <c r="HC389">
        <v>0.22838</v>
      </c>
      <c r="HD389">
        <v>20.3309</v>
      </c>
      <c r="HE389">
        <v>5.21834</v>
      </c>
      <c r="HF389">
        <v>12.0099</v>
      </c>
      <c r="HG389">
        <v>4.98935</v>
      </c>
      <c r="HH389">
        <v>3.28863</v>
      </c>
      <c r="HI389">
        <v>9999</v>
      </c>
      <c r="HJ389">
        <v>9999</v>
      </c>
      <c r="HK389">
        <v>9999</v>
      </c>
      <c r="HL389">
        <v>174.6</v>
      </c>
      <c r="HM389">
        <v>1.86783</v>
      </c>
      <c r="HN389">
        <v>1.8669</v>
      </c>
      <c r="HO389">
        <v>1.8663</v>
      </c>
      <c r="HP389">
        <v>1.86624</v>
      </c>
      <c r="HQ389">
        <v>1.8681</v>
      </c>
      <c r="HR389">
        <v>1.87053</v>
      </c>
      <c r="HS389">
        <v>1.8692</v>
      </c>
      <c r="HT389">
        <v>1.8706</v>
      </c>
      <c r="HU389">
        <v>0</v>
      </c>
      <c r="HV389">
        <v>0</v>
      </c>
      <c r="HW389">
        <v>0</v>
      </c>
      <c r="HX389">
        <v>0</v>
      </c>
      <c r="HY389" t="s">
        <v>421</v>
      </c>
      <c r="HZ389" t="s">
        <v>422</v>
      </c>
      <c r="IA389" t="s">
        <v>423</v>
      </c>
      <c r="IB389" t="s">
        <v>423</v>
      </c>
      <c r="IC389" t="s">
        <v>423</v>
      </c>
      <c r="ID389" t="s">
        <v>423</v>
      </c>
      <c r="IE389">
        <v>0</v>
      </c>
      <c r="IF389">
        <v>100</v>
      </c>
      <c r="IG389">
        <v>100</v>
      </c>
      <c r="IH389">
        <v>-4.33</v>
      </c>
      <c r="II389">
        <v>-0.0977</v>
      </c>
      <c r="IJ389">
        <v>-1.577111384215205</v>
      </c>
      <c r="IK389">
        <v>-0.002609718516926934</v>
      </c>
      <c r="IL389">
        <v>7.477057286243006E-07</v>
      </c>
      <c r="IM389">
        <v>-2.446628426827821E-10</v>
      </c>
      <c r="IN389">
        <v>-0.2036813970316619</v>
      </c>
      <c r="IO389">
        <v>-0.007460779758470672</v>
      </c>
      <c r="IP389">
        <v>0.0009378809001863145</v>
      </c>
      <c r="IQ389">
        <v>-1.681860573090938E-05</v>
      </c>
      <c r="IR389">
        <v>18</v>
      </c>
      <c r="IS389">
        <v>2242</v>
      </c>
      <c r="IT389">
        <v>1</v>
      </c>
      <c r="IU389">
        <v>24</v>
      </c>
      <c r="IV389">
        <v>2636.6</v>
      </c>
      <c r="IW389">
        <v>2636.6</v>
      </c>
      <c r="IX389">
        <v>2.75024</v>
      </c>
      <c r="IY389">
        <v>2.20093</v>
      </c>
      <c r="IZ389">
        <v>1.39648</v>
      </c>
      <c r="JA389">
        <v>2.33643</v>
      </c>
      <c r="JB389">
        <v>1.49536</v>
      </c>
      <c r="JC389">
        <v>2.43164</v>
      </c>
      <c r="JD389">
        <v>38.9693</v>
      </c>
      <c r="JE389">
        <v>23.9737</v>
      </c>
      <c r="JF389">
        <v>18</v>
      </c>
      <c r="JG389">
        <v>505.621</v>
      </c>
      <c r="JH389">
        <v>430.998</v>
      </c>
      <c r="JI389">
        <v>24.9998</v>
      </c>
      <c r="JJ389">
        <v>26.4421</v>
      </c>
      <c r="JK389">
        <v>29.9999</v>
      </c>
      <c r="JL389">
        <v>26.448</v>
      </c>
      <c r="JM389">
        <v>26.3955</v>
      </c>
      <c r="JN389">
        <v>55.1429</v>
      </c>
      <c r="JO389">
        <v>24.347</v>
      </c>
      <c r="JP389">
        <v>10.8999</v>
      </c>
      <c r="JQ389">
        <v>25</v>
      </c>
      <c r="JR389">
        <v>1423.19</v>
      </c>
      <c r="JS389">
        <v>14.4315</v>
      </c>
      <c r="JT389">
        <v>100.581</v>
      </c>
      <c r="JU389">
        <v>100.67</v>
      </c>
    </row>
    <row r="390" spans="1:281">
      <c r="A390">
        <v>374</v>
      </c>
      <c r="B390">
        <v>1659120760.1</v>
      </c>
      <c r="C390">
        <v>8402</v>
      </c>
      <c r="D390" t="s">
        <v>1174</v>
      </c>
      <c r="E390" t="s">
        <v>1175</v>
      </c>
      <c r="F390">
        <v>5</v>
      </c>
      <c r="G390" t="s">
        <v>1005</v>
      </c>
      <c r="H390" t="s">
        <v>416</v>
      </c>
      <c r="I390">
        <v>1659120752.6</v>
      </c>
      <c r="J390">
        <f>(K390)/1000</f>
        <v>0</v>
      </c>
      <c r="K390">
        <f>IF(CZ390, AN390, AH390)</f>
        <v>0</v>
      </c>
      <c r="L390">
        <f>IF(CZ390, AI390, AG390)</f>
        <v>0</v>
      </c>
      <c r="M390">
        <f>DB390 - IF(AU390&gt;1, L390*CV390*100.0/(AW390*DP390), 0)</f>
        <v>0</v>
      </c>
      <c r="N390">
        <f>((T390-J390/2)*M390-L390)/(T390+J390/2)</f>
        <v>0</v>
      </c>
      <c r="O390">
        <f>N390*(DI390+DJ390)/1000.0</f>
        <v>0</v>
      </c>
      <c r="P390">
        <f>(DB390 - IF(AU390&gt;1, L390*CV390*100.0/(AW390*DP390), 0))*(DI390+DJ390)/1000.0</f>
        <v>0</v>
      </c>
      <c r="Q390">
        <f>2.0/((1/S390-1/R390)+SIGN(S390)*SQRT((1/S390-1/R390)*(1/S390-1/R390) + 4*CW390/((CW390+1)*(CW390+1))*(2*1/S390*1/R390-1/R390*1/R390)))</f>
        <v>0</v>
      </c>
      <c r="R390">
        <f>IF(LEFT(CX390,1)&lt;&gt;"0",IF(LEFT(CX390,1)="1",3.0,CY390),$D$5+$E$5*(DP390*DI390/($K$5*1000))+$F$5*(DP390*DI390/($K$5*1000))*MAX(MIN(CV390,$J$5),$I$5)*MAX(MIN(CV390,$J$5),$I$5)+$G$5*MAX(MIN(CV390,$J$5),$I$5)*(DP390*DI390/($K$5*1000))+$H$5*(DP390*DI390/($K$5*1000))*(DP390*DI390/($K$5*1000)))</f>
        <v>0</v>
      </c>
      <c r="S390">
        <f>J390*(1000-(1000*0.61365*exp(17.502*W390/(240.97+W390))/(DI390+DJ390)+DD390)/2)/(1000*0.61365*exp(17.502*W390/(240.97+W390))/(DI390+DJ390)-DD390)</f>
        <v>0</v>
      </c>
      <c r="T390">
        <f>1/((CW390+1)/(Q390/1.6)+1/(R390/1.37)) + CW390/((CW390+1)/(Q390/1.6) + CW390/(R390/1.37))</f>
        <v>0</v>
      </c>
      <c r="U390">
        <f>(CR390*CU390)</f>
        <v>0</v>
      </c>
      <c r="V390">
        <f>(DK390+(U390+2*0.95*5.67E-8*(((DK390+$B$7)+273)^4-(DK390+273)^4)-44100*J390)/(1.84*29.3*R390+8*0.95*5.67E-8*(DK390+273)^3))</f>
        <v>0</v>
      </c>
      <c r="W390">
        <f>($C$7*DL390+$D$7*DM390+$E$7*V390)</f>
        <v>0</v>
      </c>
      <c r="X390">
        <f>0.61365*exp(17.502*W390/(240.97+W390))</f>
        <v>0</v>
      </c>
      <c r="Y390">
        <f>(Z390/AA390*100)</f>
        <v>0</v>
      </c>
      <c r="Z390">
        <f>DD390*(DI390+DJ390)/1000</f>
        <v>0</v>
      </c>
      <c r="AA390">
        <f>0.61365*exp(17.502*DK390/(240.97+DK390))</f>
        <v>0</v>
      </c>
      <c r="AB390">
        <f>(X390-DD390*(DI390+DJ390)/1000)</f>
        <v>0</v>
      </c>
      <c r="AC390">
        <f>(-J390*44100)</f>
        <v>0</v>
      </c>
      <c r="AD390">
        <f>2*29.3*R390*0.92*(DK390-W390)</f>
        <v>0</v>
      </c>
      <c r="AE390">
        <f>2*0.95*5.67E-8*(((DK390+$B$7)+273)^4-(W390+273)^4)</f>
        <v>0</v>
      </c>
      <c r="AF390">
        <f>U390+AE390+AC390+AD390</f>
        <v>0</v>
      </c>
      <c r="AG390">
        <f>DH390*AU390*(DC390-DB390*(1000-AU390*DE390)/(1000-AU390*DD390))/(100*CV390)</f>
        <v>0</v>
      </c>
      <c r="AH390">
        <f>1000*DH390*AU390*(DD390-DE390)/(100*CV390*(1000-AU390*DD390))</f>
        <v>0</v>
      </c>
      <c r="AI390">
        <f>(AJ390 - AK390 - DI390*1E3/(8.314*(DK390+273.15)) * AM390/DH390 * AL390) * DH390/(100*CV390) * (1000 - DE390)/1000</f>
        <v>0</v>
      </c>
      <c r="AJ390">
        <v>1430.41051645081</v>
      </c>
      <c r="AK390">
        <v>1386.267696969696</v>
      </c>
      <c r="AL390">
        <v>3.408894011509205</v>
      </c>
      <c r="AM390">
        <v>65.161743348926</v>
      </c>
      <c r="AN390">
        <f>(AP390 - AO390 + DI390*1E3/(8.314*(DK390+273.15)) * AR390/DH390 * AQ390) * DH390/(100*CV390) * 1000/(1000 - AP390)</f>
        <v>0</v>
      </c>
      <c r="AO390">
        <v>14.33784426181937</v>
      </c>
      <c r="AP390">
        <v>21.41176181818182</v>
      </c>
      <c r="AQ390">
        <v>4.263034131285821E-05</v>
      </c>
      <c r="AR390">
        <v>87.77243361575582</v>
      </c>
      <c r="AS390">
        <v>4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MAX(0,($B$13+$C$13*DP390)/(1+$D$13*DP390)*DI390/(DK390+273)*$E$13)</f>
        <v>0</v>
      </c>
      <c r="AX390" t="s">
        <v>417</v>
      </c>
      <c r="AY390" t="s">
        <v>417</v>
      </c>
      <c r="AZ390">
        <v>0</v>
      </c>
      <c r="BA390">
        <v>0</v>
      </c>
      <c r="BB390">
        <f>1-AZ390/BA390</f>
        <v>0</v>
      </c>
      <c r="BC390">
        <v>0</v>
      </c>
      <c r="BD390" t="s">
        <v>417</v>
      </c>
      <c r="BE390" t="s">
        <v>417</v>
      </c>
      <c r="BF390">
        <v>0</v>
      </c>
      <c r="BG390">
        <v>0</v>
      </c>
      <c r="BH390">
        <f>1-BF390/BG390</f>
        <v>0</v>
      </c>
      <c r="BI390">
        <v>0.5</v>
      </c>
      <c r="BJ390">
        <f>CS390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417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f>$B$11*DQ390+$C$11*DR390+$F$11*EC390*(1-EF390)</f>
        <v>0</v>
      </c>
      <c r="CS390">
        <f>CR390*CT390</f>
        <v>0</v>
      </c>
      <c r="CT390">
        <f>($B$11*$D$9+$C$11*$D$9+$F$11*((EP390+EH390)/MAX(EP390+EH390+EQ390, 0.1)*$I$9+EQ390/MAX(EP390+EH390+EQ390, 0.1)*$J$9))/($B$11+$C$11+$F$11)</f>
        <v>0</v>
      </c>
      <c r="CU390">
        <f>($B$11*$K$9+$C$11*$K$9+$F$11*((EP390+EH390)/MAX(EP390+EH390+EQ390, 0.1)*$P$9+EQ390/MAX(EP390+EH390+EQ390, 0.1)*$Q$9))/($B$11+$C$11+$F$11)</f>
        <v>0</v>
      </c>
      <c r="CV390">
        <v>6</v>
      </c>
      <c r="CW390">
        <v>0.5</v>
      </c>
      <c r="CX390" t="s">
        <v>418</v>
      </c>
      <c r="CY390">
        <v>2</v>
      </c>
      <c r="CZ390" t="b">
        <v>1</v>
      </c>
      <c r="DA390">
        <v>1659120752.6</v>
      </c>
      <c r="DB390">
        <v>1333.284814814815</v>
      </c>
      <c r="DC390">
        <v>1393.757777777777</v>
      </c>
      <c r="DD390">
        <v>21.41388518518518</v>
      </c>
      <c r="DE390">
        <v>14.30972222222222</v>
      </c>
      <c r="DF390">
        <v>1337.600740740741</v>
      </c>
      <c r="DG390">
        <v>21.51147777777777</v>
      </c>
      <c r="DH390">
        <v>500.0742222222223</v>
      </c>
      <c r="DI390">
        <v>90.66120370370372</v>
      </c>
      <c r="DJ390">
        <v>0.09999008888888888</v>
      </c>
      <c r="DK390">
        <v>26.94701851851852</v>
      </c>
      <c r="DL390">
        <v>26.43088518518518</v>
      </c>
      <c r="DM390">
        <v>999.9000000000001</v>
      </c>
      <c r="DN390">
        <v>0</v>
      </c>
      <c r="DO390">
        <v>0</v>
      </c>
      <c r="DP390">
        <v>9993.537407407408</v>
      </c>
      <c r="DQ390">
        <v>0</v>
      </c>
      <c r="DR390">
        <v>8.262613333333332</v>
      </c>
      <c r="DS390">
        <v>-60.47292222222222</v>
      </c>
      <c r="DT390">
        <v>1362.46037037037</v>
      </c>
      <c r="DU390">
        <v>1413.991851851852</v>
      </c>
      <c r="DV390">
        <v>7.104155185185186</v>
      </c>
      <c r="DW390">
        <v>1393.757777777777</v>
      </c>
      <c r="DX390">
        <v>14.30972222222222</v>
      </c>
      <c r="DY390">
        <v>1.941407777777778</v>
      </c>
      <c r="DZ390">
        <v>1.297336296296296</v>
      </c>
      <c r="EA390">
        <v>16.9744</v>
      </c>
      <c r="EB390">
        <v>10.76801851851852</v>
      </c>
      <c r="EC390">
        <v>2000.017037037037</v>
      </c>
      <c r="ED390">
        <v>0.9799934444444445</v>
      </c>
      <c r="EE390">
        <v>0.02000635555555555</v>
      </c>
      <c r="EF390">
        <v>0</v>
      </c>
      <c r="EG390">
        <v>785.0536296296297</v>
      </c>
      <c r="EH390">
        <v>5.00097</v>
      </c>
      <c r="EI390">
        <v>15613.43333333333</v>
      </c>
      <c r="EJ390">
        <v>16707.69629629629</v>
      </c>
      <c r="EK390">
        <v>37.437</v>
      </c>
      <c r="EL390">
        <v>37.875</v>
      </c>
      <c r="EM390">
        <v>37.312</v>
      </c>
      <c r="EN390">
        <v>37.687</v>
      </c>
      <c r="EO390">
        <v>38.125</v>
      </c>
      <c r="EP390">
        <v>1955.106296296296</v>
      </c>
      <c r="EQ390">
        <v>39.91074074074074</v>
      </c>
      <c r="ER390">
        <v>0</v>
      </c>
      <c r="ES390">
        <v>1659120760.4</v>
      </c>
      <c r="ET390">
        <v>0</v>
      </c>
      <c r="EU390">
        <v>785.0692692307692</v>
      </c>
      <c r="EV390">
        <v>-5.303487191301191</v>
      </c>
      <c r="EW390">
        <v>-102.3589743718903</v>
      </c>
      <c r="EX390">
        <v>15612.99230769231</v>
      </c>
      <c r="EY390">
        <v>15</v>
      </c>
      <c r="EZ390">
        <v>0</v>
      </c>
      <c r="FA390" t="s">
        <v>419</v>
      </c>
      <c r="FB390">
        <v>1658962562</v>
      </c>
      <c r="FC390">
        <v>1658962559</v>
      </c>
      <c r="FD390">
        <v>0</v>
      </c>
      <c r="FE390">
        <v>0.025</v>
      </c>
      <c r="FF390">
        <v>-0.013</v>
      </c>
      <c r="FG390">
        <v>-1.97</v>
      </c>
      <c r="FH390">
        <v>-0.111</v>
      </c>
      <c r="FI390">
        <v>420</v>
      </c>
      <c r="FJ390">
        <v>18</v>
      </c>
      <c r="FK390">
        <v>0.6899999999999999</v>
      </c>
      <c r="FL390">
        <v>0.5</v>
      </c>
      <c r="FM390">
        <v>-60.30793902439024</v>
      </c>
      <c r="FN390">
        <v>-2.630322648083586</v>
      </c>
      <c r="FO390">
        <v>0.2676455071572982</v>
      </c>
      <c r="FP390">
        <v>0</v>
      </c>
      <c r="FQ390">
        <v>785.4355882352942</v>
      </c>
      <c r="FR390">
        <v>-5.412803674356297</v>
      </c>
      <c r="FS390">
        <v>0.57824389916403</v>
      </c>
      <c r="FT390">
        <v>0</v>
      </c>
      <c r="FU390">
        <v>7.141076097560975</v>
      </c>
      <c r="FV390">
        <v>-0.5453483623693217</v>
      </c>
      <c r="FW390">
        <v>0.05563933250279274</v>
      </c>
      <c r="FX390">
        <v>0</v>
      </c>
      <c r="FY390">
        <v>0</v>
      </c>
      <c r="FZ390">
        <v>3</v>
      </c>
      <c r="GA390" t="s">
        <v>462</v>
      </c>
      <c r="GB390">
        <v>2.98317</v>
      </c>
      <c r="GC390">
        <v>2.71556</v>
      </c>
      <c r="GD390">
        <v>0.210171</v>
      </c>
      <c r="GE390">
        <v>0.213266</v>
      </c>
      <c r="GF390">
        <v>0.0995336</v>
      </c>
      <c r="GG390">
        <v>0.07329819999999999</v>
      </c>
      <c r="GH390">
        <v>25000.8</v>
      </c>
      <c r="GI390">
        <v>25024.7</v>
      </c>
      <c r="GJ390">
        <v>29416.8</v>
      </c>
      <c r="GK390">
        <v>29415</v>
      </c>
      <c r="GL390">
        <v>35084.9</v>
      </c>
      <c r="GM390">
        <v>36249.4</v>
      </c>
      <c r="GN390">
        <v>41427</v>
      </c>
      <c r="GO390">
        <v>41916.9</v>
      </c>
      <c r="GP390">
        <v>1.9372</v>
      </c>
      <c r="GQ390">
        <v>1.8885</v>
      </c>
      <c r="GR390">
        <v>0.080891</v>
      </c>
      <c r="GS390">
        <v>0</v>
      </c>
      <c r="GT390">
        <v>25.1143</v>
      </c>
      <c r="GU390">
        <v>999.9</v>
      </c>
      <c r="GV390">
        <v>35.6</v>
      </c>
      <c r="GW390">
        <v>33.1</v>
      </c>
      <c r="GX390">
        <v>19.95</v>
      </c>
      <c r="GY390">
        <v>63.6714</v>
      </c>
      <c r="GZ390">
        <v>34.4591</v>
      </c>
      <c r="HA390">
        <v>1</v>
      </c>
      <c r="HB390">
        <v>-0.0731656</v>
      </c>
      <c r="HC390">
        <v>0.229856</v>
      </c>
      <c r="HD390">
        <v>20.331</v>
      </c>
      <c r="HE390">
        <v>5.21789</v>
      </c>
      <c r="HF390">
        <v>12.0099</v>
      </c>
      <c r="HG390">
        <v>4.9893</v>
      </c>
      <c r="HH390">
        <v>3.28865</v>
      </c>
      <c r="HI390">
        <v>9999</v>
      </c>
      <c r="HJ390">
        <v>9999</v>
      </c>
      <c r="HK390">
        <v>9999</v>
      </c>
      <c r="HL390">
        <v>174.6</v>
      </c>
      <c r="HM390">
        <v>1.86783</v>
      </c>
      <c r="HN390">
        <v>1.86691</v>
      </c>
      <c r="HO390">
        <v>1.8663</v>
      </c>
      <c r="HP390">
        <v>1.86624</v>
      </c>
      <c r="HQ390">
        <v>1.86808</v>
      </c>
      <c r="HR390">
        <v>1.87054</v>
      </c>
      <c r="HS390">
        <v>1.8692</v>
      </c>
      <c r="HT390">
        <v>1.87062</v>
      </c>
      <c r="HU390">
        <v>0</v>
      </c>
      <c r="HV390">
        <v>0</v>
      </c>
      <c r="HW390">
        <v>0</v>
      </c>
      <c r="HX390">
        <v>0</v>
      </c>
      <c r="HY390" t="s">
        <v>421</v>
      </c>
      <c r="HZ390" t="s">
        <v>422</v>
      </c>
      <c r="IA390" t="s">
        <v>423</v>
      </c>
      <c r="IB390" t="s">
        <v>423</v>
      </c>
      <c r="IC390" t="s">
        <v>423</v>
      </c>
      <c r="ID390" t="s">
        <v>423</v>
      </c>
      <c r="IE390">
        <v>0</v>
      </c>
      <c r="IF390">
        <v>100</v>
      </c>
      <c r="IG390">
        <v>100</v>
      </c>
      <c r="IH390">
        <v>-4.36</v>
      </c>
      <c r="II390">
        <v>-0.09760000000000001</v>
      </c>
      <c r="IJ390">
        <v>-1.577111384215205</v>
      </c>
      <c r="IK390">
        <v>-0.002609718516926934</v>
      </c>
      <c r="IL390">
        <v>7.477057286243006E-07</v>
      </c>
      <c r="IM390">
        <v>-2.446628426827821E-10</v>
      </c>
      <c r="IN390">
        <v>-0.2036813970316619</v>
      </c>
      <c r="IO390">
        <v>-0.007460779758470672</v>
      </c>
      <c r="IP390">
        <v>0.0009378809001863145</v>
      </c>
      <c r="IQ390">
        <v>-1.681860573090938E-05</v>
      </c>
      <c r="IR390">
        <v>18</v>
      </c>
      <c r="IS390">
        <v>2242</v>
      </c>
      <c r="IT390">
        <v>1</v>
      </c>
      <c r="IU390">
        <v>24</v>
      </c>
      <c r="IV390">
        <v>2636.6</v>
      </c>
      <c r="IW390">
        <v>2636.7</v>
      </c>
      <c r="IX390">
        <v>2.78076</v>
      </c>
      <c r="IY390">
        <v>2.20947</v>
      </c>
      <c r="IZ390">
        <v>1.39771</v>
      </c>
      <c r="JA390">
        <v>2.33643</v>
      </c>
      <c r="JB390">
        <v>1.49536</v>
      </c>
      <c r="JC390">
        <v>2.30713</v>
      </c>
      <c r="JD390">
        <v>38.9445</v>
      </c>
      <c r="JE390">
        <v>23.9649</v>
      </c>
      <c r="JF390">
        <v>18</v>
      </c>
      <c r="JG390">
        <v>505.426</v>
      </c>
      <c r="JH390">
        <v>431.144</v>
      </c>
      <c r="JI390">
        <v>25.0001</v>
      </c>
      <c r="JJ390">
        <v>26.4398</v>
      </c>
      <c r="JK390">
        <v>29.9999</v>
      </c>
      <c r="JL390">
        <v>26.4458</v>
      </c>
      <c r="JM390">
        <v>26.3932</v>
      </c>
      <c r="JN390">
        <v>55.6349</v>
      </c>
      <c r="JO390">
        <v>24.0388</v>
      </c>
      <c r="JP390">
        <v>10.8999</v>
      </c>
      <c r="JQ390">
        <v>25</v>
      </c>
      <c r="JR390">
        <v>1436.55</v>
      </c>
      <c r="JS390">
        <v>14.4718</v>
      </c>
      <c r="JT390">
        <v>100.583</v>
      </c>
      <c r="JU390">
        <v>100.67</v>
      </c>
    </row>
    <row r="391" spans="1:281">
      <c r="A391">
        <v>375</v>
      </c>
      <c r="B391">
        <v>1659120764.6</v>
      </c>
      <c r="C391">
        <v>8406.5</v>
      </c>
      <c r="D391" t="s">
        <v>1176</v>
      </c>
      <c r="E391" t="s">
        <v>1177</v>
      </c>
      <c r="F391">
        <v>5</v>
      </c>
      <c r="G391" t="s">
        <v>1005</v>
      </c>
      <c r="H391" t="s">
        <v>416</v>
      </c>
      <c r="I391">
        <v>1659120757.044444</v>
      </c>
      <c r="J391">
        <f>(K391)/1000</f>
        <v>0</v>
      </c>
      <c r="K391">
        <f>IF(CZ391, AN391, AH391)</f>
        <v>0</v>
      </c>
      <c r="L391">
        <f>IF(CZ391, AI391, AG391)</f>
        <v>0</v>
      </c>
      <c r="M391">
        <f>DB391 - IF(AU391&gt;1, L391*CV391*100.0/(AW391*DP391), 0)</f>
        <v>0</v>
      </c>
      <c r="N391">
        <f>((T391-J391/2)*M391-L391)/(T391+J391/2)</f>
        <v>0</v>
      </c>
      <c r="O391">
        <f>N391*(DI391+DJ391)/1000.0</f>
        <v>0</v>
      </c>
      <c r="P391">
        <f>(DB391 - IF(AU391&gt;1, L391*CV391*100.0/(AW391*DP391), 0))*(DI391+DJ391)/1000.0</f>
        <v>0</v>
      </c>
      <c r="Q391">
        <f>2.0/((1/S391-1/R391)+SIGN(S391)*SQRT((1/S391-1/R391)*(1/S391-1/R391) + 4*CW391/((CW391+1)*(CW391+1))*(2*1/S391*1/R391-1/R391*1/R391)))</f>
        <v>0</v>
      </c>
      <c r="R391">
        <f>IF(LEFT(CX391,1)&lt;&gt;"0",IF(LEFT(CX391,1)="1",3.0,CY391),$D$5+$E$5*(DP391*DI391/($K$5*1000))+$F$5*(DP391*DI391/($K$5*1000))*MAX(MIN(CV391,$J$5),$I$5)*MAX(MIN(CV391,$J$5),$I$5)+$G$5*MAX(MIN(CV391,$J$5),$I$5)*(DP391*DI391/($K$5*1000))+$H$5*(DP391*DI391/($K$5*1000))*(DP391*DI391/($K$5*1000)))</f>
        <v>0</v>
      </c>
      <c r="S391">
        <f>J391*(1000-(1000*0.61365*exp(17.502*W391/(240.97+W391))/(DI391+DJ391)+DD391)/2)/(1000*0.61365*exp(17.502*W391/(240.97+W391))/(DI391+DJ391)-DD391)</f>
        <v>0</v>
      </c>
      <c r="T391">
        <f>1/((CW391+1)/(Q391/1.6)+1/(R391/1.37)) + CW391/((CW391+1)/(Q391/1.6) + CW391/(R391/1.37))</f>
        <v>0</v>
      </c>
      <c r="U391">
        <f>(CR391*CU391)</f>
        <v>0</v>
      </c>
      <c r="V391">
        <f>(DK391+(U391+2*0.95*5.67E-8*(((DK391+$B$7)+273)^4-(DK391+273)^4)-44100*J391)/(1.84*29.3*R391+8*0.95*5.67E-8*(DK391+273)^3))</f>
        <v>0</v>
      </c>
      <c r="W391">
        <f>($C$7*DL391+$D$7*DM391+$E$7*V391)</f>
        <v>0</v>
      </c>
      <c r="X391">
        <f>0.61365*exp(17.502*W391/(240.97+W391))</f>
        <v>0</v>
      </c>
      <c r="Y391">
        <f>(Z391/AA391*100)</f>
        <v>0</v>
      </c>
      <c r="Z391">
        <f>DD391*(DI391+DJ391)/1000</f>
        <v>0</v>
      </c>
      <c r="AA391">
        <f>0.61365*exp(17.502*DK391/(240.97+DK391))</f>
        <v>0</v>
      </c>
      <c r="AB391">
        <f>(X391-DD391*(DI391+DJ391)/1000)</f>
        <v>0</v>
      </c>
      <c r="AC391">
        <f>(-J391*44100)</f>
        <v>0</v>
      </c>
      <c r="AD391">
        <f>2*29.3*R391*0.92*(DK391-W391)</f>
        <v>0</v>
      </c>
      <c r="AE391">
        <f>2*0.95*5.67E-8*(((DK391+$B$7)+273)^4-(W391+273)^4)</f>
        <v>0</v>
      </c>
      <c r="AF391">
        <f>U391+AE391+AC391+AD391</f>
        <v>0</v>
      </c>
      <c r="AG391">
        <f>DH391*AU391*(DC391-DB391*(1000-AU391*DE391)/(1000-AU391*DD391))/(100*CV391)</f>
        <v>0</v>
      </c>
      <c r="AH391">
        <f>1000*DH391*AU391*(DD391-DE391)/(100*CV391*(1000-AU391*DD391))</f>
        <v>0</v>
      </c>
      <c r="AI391">
        <f>(AJ391 - AK391 - DI391*1E3/(8.314*(DK391+273.15)) * AM391/DH391 * AL391) * DH391/(100*CV391) * (1000 - DE391)/1000</f>
        <v>0</v>
      </c>
      <c r="AJ391">
        <v>1445.641573043944</v>
      </c>
      <c r="AK391">
        <v>1401.47806060606</v>
      </c>
      <c r="AL391">
        <v>3.380175060941341</v>
      </c>
      <c r="AM391">
        <v>65.161743348926</v>
      </c>
      <c r="AN391">
        <f>(AP391 - AO391 + DI391*1E3/(8.314*(DK391+273.15)) * AR391/DH391 * AQ391) * DH391/(100*CV391) * 1000/(1000 - AP391)</f>
        <v>0</v>
      </c>
      <c r="AO391">
        <v>14.32660818095579</v>
      </c>
      <c r="AP391">
        <v>21.39425333333334</v>
      </c>
      <c r="AQ391">
        <v>-0.0004234520234880477</v>
      </c>
      <c r="AR391">
        <v>87.77243361575582</v>
      </c>
      <c r="AS391">
        <v>5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MAX(0,($B$13+$C$13*DP391)/(1+$D$13*DP391)*DI391/(DK391+273)*$E$13)</f>
        <v>0</v>
      </c>
      <c r="AX391" t="s">
        <v>417</v>
      </c>
      <c r="AY391" t="s">
        <v>417</v>
      </c>
      <c r="AZ391">
        <v>0</v>
      </c>
      <c r="BA391">
        <v>0</v>
      </c>
      <c r="BB391">
        <f>1-AZ391/BA391</f>
        <v>0</v>
      </c>
      <c r="BC391">
        <v>0</v>
      </c>
      <c r="BD391" t="s">
        <v>417</v>
      </c>
      <c r="BE391" t="s">
        <v>417</v>
      </c>
      <c r="BF391">
        <v>0</v>
      </c>
      <c r="BG391">
        <v>0</v>
      </c>
      <c r="BH391">
        <f>1-BF391/BG391</f>
        <v>0</v>
      </c>
      <c r="BI391">
        <v>0.5</v>
      </c>
      <c r="BJ391">
        <f>CS391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417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f>$B$11*DQ391+$C$11*DR391+$F$11*EC391*(1-EF391)</f>
        <v>0</v>
      </c>
      <c r="CS391">
        <f>CR391*CT391</f>
        <v>0</v>
      </c>
      <c r="CT391">
        <f>($B$11*$D$9+$C$11*$D$9+$F$11*((EP391+EH391)/MAX(EP391+EH391+EQ391, 0.1)*$I$9+EQ391/MAX(EP391+EH391+EQ391, 0.1)*$J$9))/($B$11+$C$11+$F$11)</f>
        <v>0</v>
      </c>
      <c r="CU391">
        <f>($B$11*$K$9+$C$11*$K$9+$F$11*((EP391+EH391)/MAX(EP391+EH391+EQ391, 0.1)*$P$9+EQ391/MAX(EP391+EH391+EQ391, 0.1)*$Q$9))/($B$11+$C$11+$F$11)</f>
        <v>0</v>
      </c>
      <c r="CV391">
        <v>6</v>
      </c>
      <c r="CW391">
        <v>0.5</v>
      </c>
      <c r="CX391" t="s">
        <v>418</v>
      </c>
      <c r="CY391">
        <v>2</v>
      </c>
      <c r="CZ391" t="b">
        <v>1</v>
      </c>
      <c r="DA391">
        <v>1659120757.044444</v>
      </c>
      <c r="DB391">
        <v>1348.042592592593</v>
      </c>
      <c r="DC391">
        <v>1408.642222222222</v>
      </c>
      <c r="DD391">
        <v>21.41007777777778</v>
      </c>
      <c r="DE391">
        <v>14.32735555555556</v>
      </c>
      <c r="DF391">
        <v>1352.387037037037</v>
      </c>
      <c r="DG391">
        <v>21.50771111111111</v>
      </c>
      <c r="DH391">
        <v>500.0631481481481</v>
      </c>
      <c r="DI391">
        <v>90.66034074074075</v>
      </c>
      <c r="DJ391">
        <v>0.1000113518518519</v>
      </c>
      <c r="DK391">
        <v>26.94744074074074</v>
      </c>
      <c r="DL391">
        <v>26.43654444444444</v>
      </c>
      <c r="DM391">
        <v>999.9000000000001</v>
      </c>
      <c r="DN391">
        <v>0</v>
      </c>
      <c r="DO391">
        <v>0</v>
      </c>
      <c r="DP391">
        <v>9994.469999999999</v>
      </c>
      <c r="DQ391">
        <v>0</v>
      </c>
      <c r="DR391">
        <v>8.266672962962963</v>
      </c>
      <c r="DS391">
        <v>-60.59939259259259</v>
      </c>
      <c r="DT391">
        <v>1377.535925925926</v>
      </c>
      <c r="DU391">
        <v>1429.117037037037</v>
      </c>
      <c r="DV391">
        <v>7.082716296296297</v>
      </c>
      <c r="DW391">
        <v>1408.642222222222</v>
      </c>
      <c r="DX391">
        <v>14.32735555555556</v>
      </c>
      <c r="DY391">
        <v>1.941044074074074</v>
      </c>
      <c r="DZ391">
        <v>1.298921851851852</v>
      </c>
      <c r="EA391">
        <v>16.97144444444444</v>
      </c>
      <c r="EB391">
        <v>10.78638888888889</v>
      </c>
      <c r="EC391">
        <v>2000.022592592592</v>
      </c>
      <c r="ED391">
        <v>0.9799935555555556</v>
      </c>
      <c r="EE391">
        <v>0.02000624444444445</v>
      </c>
      <c r="EF391">
        <v>0</v>
      </c>
      <c r="EG391">
        <v>784.725962962963</v>
      </c>
      <c r="EH391">
        <v>5.00097</v>
      </c>
      <c r="EI391">
        <v>15606.01111111111</v>
      </c>
      <c r="EJ391">
        <v>16707.74444444444</v>
      </c>
      <c r="EK391">
        <v>37.437</v>
      </c>
      <c r="EL391">
        <v>37.875</v>
      </c>
      <c r="EM391">
        <v>37.312</v>
      </c>
      <c r="EN391">
        <v>37.687</v>
      </c>
      <c r="EO391">
        <v>38.125</v>
      </c>
      <c r="EP391">
        <v>1955.111851851852</v>
      </c>
      <c r="EQ391">
        <v>39.91074074074074</v>
      </c>
      <c r="ER391">
        <v>0</v>
      </c>
      <c r="ES391">
        <v>1659120765.8</v>
      </c>
      <c r="ET391">
        <v>0</v>
      </c>
      <c r="EU391">
        <v>784.6346400000001</v>
      </c>
      <c r="EV391">
        <v>-4.312307704950092</v>
      </c>
      <c r="EW391">
        <v>-101.6384617293048</v>
      </c>
      <c r="EX391">
        <v>15603.52</v>
      </c>
      <c r="EY391">
        <v>15</v>
      </c>
      <c r="EZ391">
        <v>0</v>
      </c>
      <c r="FA391" t="s">
        <v>419</v>
      </c>
      <c r="FB391">
        <v>1658962562</v>
      </c>
      <c r="FC391">
        <v>1658962559</v>
      </c>
      <c r="FD391">
        <v>0</v>
      </c>
      <c r="FE391">
        <v>0.025</v>
      </c>
      <c r="FF391">
        <v>-0.013</v>
      </c>
      <c r="FG391">
        <v>-1.97</v>
      </c>
      <c r="FH391">
        <v>-0.111</v>
      </c>
      <c r="FI391">
        <v>420</v>
      </c>
      <c r="FJ391">
        <v>18</v>
      </c>
      <c r="FK391">
        <v>0.6899999999999999</v>
      </c>
      <c r="FL391">
        <v>0.5</v>
      </c>
      <c r="FM391">
        <v>-60.45164634146342</v>
      </c>
      <c r="FN391">
        <v>-2.081782578397193</v>
      </c>
      <c r="FO391">
        <v>0.2204042783188413</v>
      </c>
      <c r="FP391">
        <v>0</v>
      </c>
      <c r="FQ391">
        <v>785.0501176470589</v>
      </c>
      <c r="FR391">
        <v>-4.779006873905945</v>
      </c>
      <c r="FS391">
        <v>0.526167596018928</v>
      </c>
      <c r="FT391">
        <v>0</v>
      </c>
      <c r="FU391">
        <v>7.110108292682928</v>
      </c>
      <c r="FV391">
        <v>-0.3384882229965261</v>
      </c>
      <c r="FW391">
        <v>0.03510544533554613</v>
      </c>
      <c r="FX391">
        <v>0</v>
      </c>
      <c r="FY391">
        <v>0</v>
      </c>
      <c r="FZ391">
        <v>3</v>
      </c>
      <c r="GA391" t="s">
        <v>462</v>
      </c>
      <c r="GB391">
        <v>2.98328</v>
      </c>
      <c r="GC391">
        <v>2.71564</v>
      </c>
      <c r="GD391">
        <v>0.211585</v>
      </c>
      <c r="GE391">
        <v>0.214645</v>
      </c>
      <c r="GF391">
        <v>0.0994818</v>
      </c>
      <c r="GG391">
        <v>0.07345160000000001</v>
      </c>
      <c r="GH391">
        <v>24956.4</v>
      </c>
      <c r="GI391">
        <v>24980.9</v>
      </c>
      <c r="GJ391">
        <v>29417.1</v>
      </c>
      <c r="GK391">
        <v>29415.1</v>
      </c>
      <c r="GL391">
        <v>35087.3</v>
      </c>
      <c r="GM391">
        <v>36243.5</v>
      </c>
      <c r="GN391">
        <v>41427.4</v>
      </c>
      <c r="GO391">
        <v>41917</v>
      </c>
      <c r="GP391">
        <v>1.93687</v>
      </c>
      <c r="GQ391">
        <v>1.88888</v>
      </c>
      <c r="GR391">
        <v>0.0818446</v>
      </c>
      <c r="GS391">
        <v>0</v>
      </c>
      <c r="GT391">
        <v>25.1161</v>
      </c>
      <c r="GU391">
        <v>999.9</v>
      </c>
      <c r="GV391">
        <v>35.5</v>
      </c>
      <c r="GW391">
        <v>33.1</v>
      </c>
      <c r="GX391">
        <v>19.8937</v>
      </c>
      <c r="GY391">
        <v>63.6614</v>
      </c>
      <c r="GZ391">
        <v>33.8421</v>
      </c>
      <c r="HA391">
        <v>1</v>
      </c>
      <c r="HB391">
        <v>-0.07362299999999999</v>
      </c>
      <c r="HC391">
        <v>0.230125</v>
      </c>
      <c r="HD391">
        <v>20.3308</v>
      </c>
      <c r="HE391">
        <v>5.21744</v>
      </c>
      <c r="HF391">
        <v>12.0099</v>
      </c>
      <c r="HG391">
        <v>4.98875</v>
      </c>
      <c r="HH391">
        <v>3.28842</v>
      </c>
      <c r="HI391">
        <v>9999</v>
      </c>
      <c r="HJ391">
        <v>9999</v>
      </c>
      <c r="HK391">
        <v>9999</v>
      </c>
      <c r="HL391">
        <v>174.6</v>
      </c>
      <c r="HM391">
        <v>1.86783</v>
      </c>
      <c r="HN391">
        <v>1.86691</v>
      </c>
      <c r="HO391">
        <v>1.8663</v>
      </c>
      <c r="HP391">
        <v>1.86627</v>
      </c>
      <c r="HQ391">
        <v>1.8681</v>
      </c>
      <c r="HR391">
        <v>1.87055</v>
      </c>
      <c r="HS391">
        <v>1.8692</v>
      </c>
      <c r="HT391">
        <v>1.87057</v>
      </c>
      <c r="HU391">
        <v>0</v>
      </c>
      <c r="HV391">
        <v>0</v>
      </c>
      <c r="HW391">
        <v>0</v>
      </c>
      <c r="HX391">
        <v>0</v>
      </c>
      <c r="HY391" t="s">
        <v>421</v>
      </c>
      <c r="HZ391" t="s">
        <v>422</v>
      </c>
      <c r="IA391" t="s">
        <v>423</v>
      </c>
      <c r="IB391" t="s">
        <v>423</v>
      </c>
      <c r="IC391" t="s">
        <v>423</v>
      </c>
      <c r="ID391" t="s">
        <v>423</v>
      </c>
      <c r="IE391">
        <v>0</v>
      </c>
      <c r="IF391">
        <v>100</v>
      </c>
      <c r="IG391">
        <v>100</v>
      </c>
      <c r="IH391">
        <v>-4.4</v>
      </c>
      <c r="II391">
        <v>-0.0978</v>
      </c>
      <c r="IJ391">
        <v>-1.577111384215205</v>
      </c>
      <c r="IK391">
        <v>-0.002609718516926934</v>
      </c>
      <c r="IL391">
        <v>7.477057286243006E-07</v>
      </c>
      <c r="IM391">
        <v>-2.446628426827821E-10</v>
      </c>
      <c r="IN391">
        <v>-0.2036813970316619</v>
      </c>
      <c r="IO391">
        <v>-0.007460779758470672</v>
      </c>
      <c r="IP391">
        <v>0.0009378809001863145</v>
      </c>
      <c r="IQ391">
        <v>-1.681860573090938E-05</v>
      </c>
      <c r="IR391">
        <v>18</v>
      </c>
      <c r="IS391">
        <v>2242</v>
      </c>
      <c r="IT391">
        <v>1</v>
      </c>
      <c r="IU391">
        <v>24</v>
      </c>
      <c r="IV391">
        <v>2636.7</v>
      </c>
      <c r="IW391">
        <v>2636.8</v>
      </c>
      <c r="IX391">
        <v>2.80273</v>
      </c>
      <c r="IY391">
        <v>2.19727</v>
      </c>
      <c r="IZ391">
        <v>1.39648</v>
      </c>
      <c r="JA391">
        <v>2.33643</v>
      </c>
      <c r="JB391">
        <v>1.49536</v>
      </c>
      <c r="JC391">
        <v>2.37549</v>
      </c>
      <c r="JD391">
        <v>38.9693</v>
      </c>
      <c r="JE391">
        <v>23.9737</v>
      </c>
      <c r="JF391">
        <v>18</v>
      </c>
      <c r="JG391">
        <v>505.199</v>
      </c>
      <c r="JH391">
        <v>431.354</v>
      </c>
      <c r="JI391">
        <v>25.0001</v>
      </c>
      <c r="JJ391">
        <v>26.4377</v>
      </c>
      <c r="JK391">
        <v>29.9999</v>
      </c>
      <c r="JL391">
        <v>26.4437</v>
      </c>
      <c r="JM391">
        <v>26.3914</v>
      </c>
      <c r="JN391">
        <v>56.0788</v>
      </c>
      <c r="JO391">
        <v>23.7381</v>
      </c>
      <c r="JP391">
        <v>10.8999</v>
      </c>
      <c r="JQ391">
        <v>25</v>
      </c>
      <c r="JR391">
        <v>1456.58</v>
      </c>
      <c r="JS391">
        <v>14.5136</v>
      </c>
      <c r="JT391">
        <v>100.584</v>
      </c>
      <c r="JU391">
        <v>100.671</v>
      </c>
    </row>
    <row r="392" spans="1:281">
      <c r="A392">
        <v>376</v>
      </c>
      <c r="B392">
        <v>1659120770.1</v>
      </c>
      <c r="C392">
        <v>8412</v>
      </c>
      <c r="D392" t="s">
        <v>1178</v>
      </c>
      <c r="E392" t="s">
        <v>1179</v>
      </c>
      <c r="F392">
        <v>5</v>
      </c>
      <c r="G392" t="s">
        <v>1005</v>
      </c>
      <c r="H392" t="s">
        <v>416</v>
      </c>
      <c r="I392">
        <v>1659120762.332142</v>
      </c>
      <c r="J392">
        <f>(K392)/1000</f>
        <v>0</v>
      </c>
      <c r="K392">
        <f>IF(CZ392, AN392, AH392)</f>
        <v>0</v>
      </c>
      <c r="L392">
        <f>IF(CZ392, AI392, AG392)</f>
        <v>0</v>
      </c>
      <c r="M392">
        <f>DB392 - IF(AU392&gt;1, L392*CV392*100.0/(AW392*DP392), 0)</f>
        <v>0</v>
      </c>
      <c r="N392">
        <f>((T392-J392/2)*M392-L392)/(T392+J392/2)</f>
        <v>0</v>
      </c>
      <c r="O392">
        <f>N392*(DI392+DJ392)/1000.0</f>
        <v>0</v>
      </c>
      <c r="P392">
        <f>(DB392 - IF(AU392&gt;1, L392*CV392*100.0/(AW392*DP392), 0))*(DI392+DJ392)/1000.0</f>
        <v>0</v>
      </c>
      <c r="Q392">
        <f>2.0/((1/S392-1/R392)+SIGN(S392)*SQRT((1/S392-1/R392)*(1/S392-1/R392) + 4*CW392/((CW392+1)*(CW392+1))*(2*1/S392*1/R392-1/R392*1/R392)))</f>
        <v>0</v>
      </c>
      <c r="R392">
        <f>IF(LEFT(CX392,1)&lt;&gt;"0",IF(LEFT(CX392,1)="1",3.0,CY392),$D$5+$E$5*(DP392*DI392/($K$5*1000))+$F$5*(DP392*DI392/($K$5*1000))*MAX(MIN(CV392,$J$5),$I$5)*MAX(MIN(CV392,$J$5),$I$5)+$G$5*MAX(MIN(CV392,$J$5),$I$5)*(DP392*DI392/($K$5*1000))+$H$5*(DP392*DI392/($K$5*1000))*(DP392*DI392/($K$5*1000)))</f>
        <v>0</v>
      </c>
      <c r="S392">
        <f>J392*(1000-(1000*0.61365*exp(17.502*W392/(240.97+W392))/(DI392+DJ392)+DD392)/2)/(1000*0.61365*exp(17.502*W392/(240.97+W392))/(DI392+DJ392)-DD392)</f>
        <v>0</v>
      </c>
      <c r="T392">
        <f>1/((CW392+1)/(Q392/1.6)+1/(R392/1.37)) + CW392/((CW392+1)/(Q392/1.6) + CW392/(R392/1.37))</f>
        <v>0</v>
      </c>
      <c r="U392">
        <f>(CR392*CU392)</f>
        <v>0</v>
      </c>
      <c r="V392">
        <f>(DK392+(U392+2*0.95*5.67E-8*(((DK392+$B$7)+273)^4-(DK392+273)^4)-44100*J392)/(1.84*29.3*R392+8*0.95*5.67E-8*(DK392+273)^3))</f>
        <v>0</v>
      </c>
      <c r="W392">
        <f>($C$7*DL392+$D$7*DM392+$E$7*V392)</f>
        <v>0</v>
      </c>
      <c r="X392">
        <f>0.61365*exp(17.502*W392/(240.97+W392))</f>
        <v>0</v>
      </c>
      <c r="Y392">
        <f>(Z392/AA392*100)</f>
        <v>0</v>
      </c>
      <c r="Z392">
        <f>DD392*(DI392+DJ392)/1000</f>
        <v>0</v>
      </c>
      <c r="AA392">
        <f>0.61365*exp(17.502*DK392/(240.97+DK392))</f>
        <v>0</v>
      </c>
      <c r="AB392">
        <f>(X392-DD392*(DI392+DJ392)/1000)</f>
        <v>0</v>
      </c>
      <c r="AC392">
        <f>(-J392*44100)</f>
        <v>0</v>
      </c>
      <c r="AD392">
        <f>2*29.3*R392*0.92*(DK392-W392)</f>
        <v>0</v>
      </c>
      <c r="AE392">
        <f>2*0.95*5.67E-8*(((DK392+$B$7)+273)^4-(W392+273)^4)</f>
        <v>0</v>
      </c>
      <c r="AF392">
        <f>U392+AE392+AC392+AD392</f>
        <v>0</v>
      </c>
      <c r="AG392">
        <f>DH392*AU392*(DC392-DB392*(1000-AU392*DE392)/(1000-AU392*DD392))/(100*CV392)</f>
        <v>0</v>
      </c>
      <c r="AH392">
        <f>1000*DH392*AU392*(DD392-DE392)/(100*CV392*(1000-AU392*DD392))</f>
        <v>0</v>
      </c>
      <c r="AI392">
        <f>(AJ392 - AK392 - DI392*1E3/(8.314*(DK392+273.15)) * AM392/DH392 * AL392) * DH392/(100*CV392) * (1000 - DE392)/1000</f>
        <v>0</v>
      </c>
      <c r="AJ392">
        <v>1463.998709430958</v>
      </c>
      <c r="AK392">
        <v>1420.086787878787</v>
      </c>
      <c r="AL392">
        <v>3.356252231960613</v>
      </c>
      <c r="AM392">
        <v>65.161743348926</v>
      </c>
      <c r="AN392">
        <f>(AP392 - AO392 + DI392*1E3/(8.314*(DK392+273.15)) * AR392/DH392 * AQ392) * DH392/(100*CV392) * 1000/(1000 - AP392)</f>
        <v>0</v>
      </c>
      <c r="AO392">
        <v>14.4078649960126</v>
      </c>
      <c r="AP392">
        <v>21.3964606060606</v>
      </c>
      <c r="AQ392">
        <v>2.479848395203961E-05</v>
      </c>
      <c r="AR392">
        <v>87.77243361575582</v>
      </c>
      <c r="AS392">
        <v>5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MAX(0,($B$13+$C$13*DP392)/(1+$D$13*DP392)*DI392/(DK392+273)*$E$13)</f>
        <v>0</v>
      </c>
      <c r="AX392" t="s">
        <v>417</v>
      </c>
      <c r="AY392" t="s">
        <v>417</v>
      </c>
      <c r="AZ392">
        <v>0</v>
      </c>
      <c r="BA392">
        <v>0</v>
      </c>
      <c r="BB392">
        <f>1-AZ392/BA392</f>
        <v>0</v>
      </c>
      <c r="BC392">
        <v>0</v>
      </c>
      <c r="BD392" t="s">
        <v>417</v>
      </c>
      <c r="BE392" t="s">
        <v>417</v>
      </c>
      <c r="BF392">
        <v>0</v>
      </c>
      <c r="BG392">
        <v>0</v>
      </c>
      <c r="BH392">
        <f>1-BF392/BG392</f>
        <v>0</v>
      </c>
      <c r="BI392">
        <v>0.5</v>
      </c>
      <c r="BJ392">
        <f>CS392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417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f>$B$11*DQ392+$C$11*DR392+$F$11*EC392*(1-EF392)</f>
        <v>0</v>
      </c>
      <c r="CS392">
        <f>CR392*CT392</f>
        <v>0</v>
      </c>
      <c r="CT392">
        <f>($B$11*$D$9+$C$11*$D$9+$F$11*((EP392+EH392)/MAX(EP392+EH392+EQ392, 0.1)*$I$9+EQ392/MAX(EP392+EH392+EQ392, 0.1)*$J$9))/($B$11+$C$11+$F$11)</f>
        <v>0</v>
      </c>
      <c r="CU392">
        <f>($B$11*$K$9+$C$11*$K$9+$F$11*((EP392+EH392)/MAX(EP392+EH392+EQ392, 0.1)*$P$9+EQ392/MAX(EP392+EH392+EQ392, 0.1)*$Q$9))/($B$11+$C$11+$F$11)</f>
        <v>0</v>
      </c>
      <c r="CV392">
        <v>6</v>
      </c>
      <c r="CW392">
        <v>0.5</v>
      </c>
      <c r="CX392" t="s">
        <v>418</v>
      </c>
      <c r="CY392">
        <v>2</v>
      </c>
      <c r="CZ392" t="b">
        <v>1</v>
      </c>
      <c r="DA392">
        <v>1659120762.332142</v>
      </c>
      <c r="DB392">
        <v>1365.638571428572</v>
      </c>
      <c r="DC392">
        <v>1426.225357142857</v>
      </c>
      <c r="DD392">
        <v>21.40273928571429</v>
      </c>
      <c r="DE392">
        <v>14.36225</v>
      </c>
      <c r="DF392">
        <v>1370.017142857143</v>
      </c>
      <c r="DG392">
        <v>21.50044642857143</v>
      </c>
      <c r="DH392">
        <v>500.0281071428571</v>
      </c>
      <c r="DI392">
        <v>90.66011785714285</v>
      </c>
      <c r="DJ392">
        <v>0.09987782142857145</v>
      </c>
      <c r="DK392">
        <v>26.94890000000001</v>
      </c>
      <c r="DL392">
        <v>26.44383928571429</v>
      </c>
      <c r="DM392">
        <v>999.9000000000002</v>
      </c>
      <c r="DN392">
        <v>0</v>
      </c>
      <c r="DO392">
        <v>0</v>
      </c>
      <c r="DP392">
        <v>10004.44142857143</v>
      </c>
      <c r="DQ392">
        <v>0</v>
      </c>
      <c r="DR392">
        <v>8.270137499999999</v>
      </c>
      <c r="DS392">
        <v>-60.58670714285714</v>
      </c>
      <c r="DT392">
        <v>1395.506785714286</v>
      </c>
      <c r="DU392">
        <v>1447.007857142857</v>
      </c>
      <c r="DV392">
        <v>7.040481785714286</v>
      </c>
      <c r="DW392">
        <v>1426.225357142857</v>
      </c>
      <c r="DX392">
        <v>14.36225</v>
      </c>
      <c r="DY392">
        <v>1.940374642857143</v>
      </c>
      <c r="DZ392">
        <v>1.302083214285714</v>
      </c>
      <c r="EA392">
        <v>16.96599285714286</v>
      </c>
      <c r="EB392">
        <v>10.822875</v>
      </c>
      <c r="EC392">
        <v>2000.024285714285</v>
      </c>
      <c r="ED392">
        <v>0.9799936428571429</v>
      </c>
      <c r="EE392">
        <v>0.02000615714285714</v>
      </c>
      <c r="EF392">
        <v>0</v>
      </c>
      <c r="EG392">
        <v>784.2168928571429</v>
      </c>
      <c r="EH392">
        <v>5.00097</v>
      </c>
      <c r="EI392">
        <v>15597.07142857143</v>
      </c>
      <c r="EJ392">
        <v>16707.775</v>
      </c>
      <c r="EK392">
        <v>37.43035714285714</v>
      </c>
      <c r="EL392">
        <v>37.875</v>
      </c>
      <c r="EM392">
        <v>37.312</v>
      </c>
      <c r="EN392">
        <v>37.687</v>
      </c>
      <c r="EO392">
        <v>38.125</v>
      </c>
      <c r="EP392">
        <v>1955.113928571429</v>
      </c>
      <c r="EQ392">
        <v>39.91035714285714</v>
      </c>
      <c r="ER392">
        <v>0</v>
      </c>
      <c r="ES392">
        <v>1659120770</v>
      </c>
      <c r="ET392">
        <v>0</v>
      </c>
      <c r="EU392">
        <v>784.2599615384614</v>
      </c>
      <c r="EV392">
        <v>-4.845162378280186</v>
      </c>
      <c r="EW392">
        <v>-101.637606703236</v>
      </c>
      <c r="EX392">
        <v>15596.83461538462</v>
      </c>
      <c r="EY392">
        <v>15</v>
      </c>
      <c r="EZ392">
        <v>0</v>
      </c>
      <c r="FA392" t="s">
        <v>419</v>
      </c>
      <c r="FB392">
        <v>1658962562</v>
      </c>
      <c r="FC392">
        <v>1658962559</v>
      </c>
      <c r="FD392">
        <v>0</v>
      </c>
      <c r="FE392">
        <v>0.025</v>
      </c>
      <c r="FF392">
        <v>-0.013</v>
      </c>
      <c r="FG392">
        <v>-1.97</v>
      </c>
      <c r="FH392">
        <v>-0.111</v>
      </c>
      <c r="FI392">
        <v>420</v>
      </c>
      <c r="FJ392">
        <v>18</v>
      </c>
      <c r="FK392">
        <v>0.6899999999999999</v>
      </c>
      <c r="FL392">
        <v>0.5</v>
      </c>
      <c r="FM392">
        <v>-60.56213902439023</v>
      </c>
      <c r="FN392">
        <v>-0.4587700348432127</v>
      </c>
      <c r="FO392">
        <v>0.1738958068724739</v>
      </c>
      <c r="FP392">
        <v>1</v>
      </c>
      <c r="FQ392">
        <v>784.6090882352941</v>
      </c>
      <c r="FR392">
        <v>-5.203987774859106</v>
      </c>
      <c r="FS392">
        <v>0.5621985920654843</v>
      </c>
      <c r="FT392">
        <v>0</v>
      </c>
      <c r="FU392">
        <v>7.066603414634145</v>
      </c>
      <c r="FV392">
        <v>-0.4243141463414484</v>
      </c>
      <c r="FW392">
        <v>0.04462746877012052</v>
      </c>
      <c r="FX392">
        <v>0</v>
      </c>
      <c r="FY392">
        <v>1</v>
      </c>
      <c r="FZ392">
        <v>3</v>
      </c>
      <c r="GA392" t="s">
        <v>426</v>
      </c>
      <c r="GB392">
        <v>2.98363</v>
      </c>
      <c r="GC392">
        <v>2.71618</v>
      </c>
      <c r="GD392">
        <v>0.21329</v>
      </c>
      <c r="GE392">
        <v>0.216255</v>
      </c>
      <c r="GF392">
        <v>0.0994897</v>
      </c>
      <c r="GG392">
        <v>0.073694</v>
      </c>
      <c r="GH392">
        <v>24902.5</v>
      </c>
      <c r="GI392">
        <v>24930.1</v>
      </c>
      <c r="GJ392">
        <v>29417.1</v>
      </c>
      <c r="GK392">
        <v>29415.5</v>
      </c>
      <c r="GL392">
        <v>35087.3</v>
      </c>
      <c r="GM392">
        <v>36234.3</v>
      </c>
      <c r="GN392">
        <v>41427.7</v>
      </c>
      <c r="GO392">
        <v>41917.5</v>
      </c>
      <c r="GP392">
        <v>1.93743</v>
      </c>
      <c r="GQ392">
        <v>1.88843</v>
      </c>
      <c r="GR392">
        <v>0.0810176</v>
      </c>
      <c r="GS392">
        <v>0</v>
      </c>
      <c r="GT392">
        <v>25.1171</v>
      </c>
      <c r="GU392">
        <v>999.9</v>
      </c>
      <c r="GV392">
        <v>35.5</v>
      </c>
      <c r="GW392">
        <v>33.1</v>
      </c>
      <c r="GX392">
        <v>19.8935</v>
      </c>
      <c r="GY392">
        <v>63.6614</v>
      </c>
      <c r="GZ392">
        <v>33.9904</v>
      </c>
      <c r="HA392">
        <v>1</v>
      </c>
      <c r="HB392">
        <v>-0.07374749999999999</v>
      </c>
      <c r="HC392">
        <v>0.230256</v>
      </c>
      <c r="HD392">
        <v>20.3304</v>
      </c>
      <c r="HE392">
        <v>5.214</v>
      </c>
      <c r="HF392">
        <v>12.0099</v>
      </c>
      <c r="HG392">
        <v>4.98765</v>
      </c>
      <c r="HH392">
        <v>3.2878</v>
      </c>
      <c r="HI392">
        <v>9999</v>
      </c>
      <c r="HJ392">
        <v>9999</v>
      </c>
      <c r="HK392">
        <v>9999</v>
      </c>
      <c r="HL392">
        <v>174.6</v>
      </c>
      <c r="HM392">
        <v>1.86783</v>
      </c>
      <c r="HN392">
        <v>1.8669</v>
      </c>
      <c r="HO392">
        <v>1.8663</v>
      </c>
      <c r="HP392">
        <v>1.86624</v>
      </c>
      <c r="HQ392">
        <v>1.86806</v>
      </c>
      <c r="HR392">
        <v>1.87051</v>
      </c>
      <c r="HS392">
        <v>1.8692</v>
      </c>
      <c r="HT392">
        <v>1.87057</v>
      </c>
      <c r="HU392">
        <v>0</v>
      </c>
      <c r="HV392">
        <v>0</v>
      </c>
      <c r="HW392">
        <v>0</v>
      </c>
      <c r="HX392">
        <v>0</v>
      </c>
      <c r="HY392" t="s">
        <v>421</v>
      </c>
      <c r="HZ392" t="s">
        <v>422</v>
      </c>
      <c r="IA392" t="s">
        <v>423</v>
      </c>
      <c r="IB392" t="s">
        <v>423</v>
      </c>
      <c r="IC392" t="s">
        <v>423</v>
      </c>
      <c r="ID392" t="s">
        <v>423</v>
      </c>
      <c r="IE392">
        <v>0</v>
      </c>
      <c r="IF392">
        <v>100</v>
      </c>
      <c r="IG392">
        <v>100</v>
      </c>
      <c r="IH392">
        <v>-4.43</v>
      </c>
      <c r="II392">
        <v>-0.0978</v>
      </c>
      <c r="IJ392">
        <v>-1.577111384215205</v>
      </c>
      <c r="IK392">
        <v>-0.002609718516926934</v>
      </c>
      <c r="IL392">
        <v>7.477057286243006E-07</v>
      </c>
      <c r="IM392">
        <v>-2.446628426827821E-10</v>
      </c>
      <c r="IN392">
        <v>-0.2036813970316619</v>
      </c>
      <c r="IO392">
        <v>-0.007460779758470672</v>
      </c>
      <c r="IP392">
        <v>0.0009378809001863145</v>
      </c>
      <c r="IQ392">
        <v>-1.681860573090938E-05</v>
      </c>
      <c r="IR392">
        <v>18</v>
      </c>
      <c r="IS392">
        <v>2242</v>
      </c>
      <c r="IT392">
        <v>1</v>
      </c>
      <c r="IU392">
        <v>24</v>
      </c>
      <c r="IV392">
        <v>2636.8</v>
      </c>
      <c r="IW392">
        <v>2636.9</v>
      </c>
      <c r="IX392">
        <v>2.83447</v>
      </c>
      <c r="IY392">
        <v>2.20093</v>
      </c>
      <c r="IZ392">
        <v>1.39648</v>
      </c>
      <c r="JA392">
        <v>2.33643</v>
      </c>
      <c r="JB392">
        <v>1.49536</v>
      </c>
      <c r="JC392">
        <v>2.41089</v>
      </c>
      <c r="JD392">
        <v>38.9693</v>
      </c>
      <c r="JE392">
        <v>23.9737</v>
      </c>
      <c r="JF392">
        <v>18</v>
      </c>
      <c r="JG392">
        <v>505.532</v>
      </c>
      <c r="JH392">
        <v>431.07</v>
      </c>
      <c r="JI392">
        <v>25</v>
      </c>
      <c r="JJ392">
        <v>26.4355</v>
      </c>
      <c r="JK392">
        <v>29.9999</v>
      </c>
      <c r="JL392">
        <v>26.4415</v>
      </c>
      <c r="JM392">
        <v>26.3893</v>
      </c>
      <c r="JN392">
        <v>56.6998</v>
      </c>
      <c r="JO392">
        <v>23.1677</v>
      </c>
      <c r="JP392">
        <v>10.8999</v>
      </c>
      <c r="JQ392">
        <v>25</v>
      </c>
      <c r="JR392">
        <v>1469.94</v>
      </c>
      <c r="JS392">
        <v>14.5575</v>
      </c>
      <c r="JT392">
        <v>100.585</v>
      </c>
      <c r="JU392">
        <v>100.672</v>
      </c>
    </row>
    <row r="393" spans="1:281">
      <c r="A393">
        <v>377</v>
      </c>
      <c r="B393">
        <v>1659120775.1</v>
      </c>
      <c r="C393">
        <v>8417</v>
      </c>
      <c r="D393" t="s">
        <v>1180</v>
      </c>
      <c r="E393" t="s">
        <v>1181</v>
      </c>
      <c r="F393">
        <v>5</v>
      </c>
      <c r="G393" t="s">
        <v>1005</v>
      </c>
      <c r="H393" t="s">
        <v>416</v>
      </c>
      <c r="I393">
        <v>1659120767.618518</v>
      </c>
      <c r="J393">
        <f>(K393)/1000</f>
        <v>0</v>
      </c>
      <c r="K393">
        <f>IF(CZ393, AN393, AH393)</f>
        <v>0</v>
      </c>
      <c r="L393">
        <f>IF(CZ393, AI393, AG393)</f>
        <v>0</v>
      </c>
      <c r="M393">
        <f>DB393 - IF(AU393&gt;1, L393*CV393*100.0/(AW393*DP393), 0)</f>
        <v>0</v>
      </c>
      <c r="N393">
        <f>((T393-J393/2)*M393-L393)/(T393+J393/2)</f>
        <v>0</v>
      </c>
      <c r="O393">
        <f>N393*(DI393+DJ393)/1000.0</f>
        <v>0</v>
      </c>
      <c r="P393">
        <f>(DB393 - IF(AU393&gt;1, L393*CV393*100.0/(AW393*DP393), 0))*(DI393+DJ393)/1000.0</f>
        <v>0</v>
      </c>
      <c r="Q393">
        <f>2.0/((1/S393-1/R393)+SIGN(S393)*SQRT((1/S393-1/R393)*(1/S393-1/R393) + 4*CW393/((CW393+1)*(CW393+1))*(2*1/S393*1/R393-1/R393*1/R393)))</f>
        <v>0</v>
      </c>
      <c r="R393">
        <f>IF(LEFT(CX393,1)&lt;&gt;"0",IF(LEFT(CX393,1)="1",3.0,CY393),$D$5+$E$5*(DP393*DI393/($K$5*1000))+$F$5*(DP393*DI393/($K$5*1000))*MAX(MIN(CV393,$J$5),$I$5)*MAX(MIN(CV393,$J$5),$I$5)+$G$5*MAX(MIN(CV393,$J$5),$I$5)*(DP393*DI393/($K$5*1000))+$H$5*(DP393*DI393/($K$5*1000))*(DP393*DI393/($K$5*1000)))</f>
        <v>0</v>
      </c>
      <c r="S393">
        <f>J393*(1000-(1000*0.61365*exp(17.502*W393/(240.97+W393))/(DI393+DJ393)+DD393)/2)/(1000*0.61365*exp(17.502*W393/(240.97+W393))/(DI393+DJ393)-DD393)</f>
        <v>0</v>
      </c>
      <c r="T393">
        <f>1/((CW393+1)/(Q393/1.6)+1/(R393/1.37)) + CW393/((CW393+1)/(Q393/1.6) + CW393/(R393/1.37))</f>
        <v>0</v>
      </c>
      <c r="U393">
        <f>(CR393*CU393)</f>
        <v>0</v>
      </c>
      <c r="V393">
        <f>(DK393+(U393+2*0.95*5.67E-8*(((DK393+$B$7)+273)^4-(DK393+273)^4)-44100*J393)/(1.84*29.3*R393+8*0.95*5.67E-8*(DK393+273)^3))</f>
        <v>0</v>
      </c>
      <c r="W393">
        <f>($C$7*DL393+$D$7*DM393+$E$7*V393)</f>
        <v>0</v>
      </c>
      <c r="X393">
        <f>0.61365*exp(17.502*W393/(240.97+W393))</f>
        <v>0</v>
      </c>
      <c r="Y393">
        <f>(Z393/AA393*100)</f>
        <v>0</v>
      </c>
      <c r="Z393">
        <f>DD393*(DI393+DJ393)/1000</f>
        <v>0</v>
      </c>
      <c r="AA393">
        <f>0.61365*exp(17.502*DK393/(240.97+DK393))</f>
        <v>0</v>
      </c>
      <c r="AB393">
        <f>(X393-DD393*(DI393+DJ393)/1000)</f>
        <v>0</v>
      </c>
      <c r="AC393">
        <f>(-J393*44100)</f>
        <v>0</v>
      </c>
      <c r="AD393">
        <f>2*29.3*R393*0.92*(DK393-W393)</f>
        <v>0</v>
      </c>
      <c r="AE393">
        <f>2*0.95*5.67E-8*(((DK393+$B$7)+273)^4-(W393+273)^4)</f>
        <v>0</v>
      </c>
      <c r="AF393">
        <f>U393+AE393+AC393+AD393</f>
        <v>0</v>
      </c>
      <c r="AG393">
        <f>DH393*AU393*(DC393-DB393*(1000-AU393*DE393)/(1000-AU393*DD393))/(100*CV393)</f>
        <v>0</v>
      </c>
      <c r="AH393">
        <f>1000*DH393*AU393*(DD393-DE393)/(100*CV393*(1000-AU393*DD393))</f>
        <v>0</v>
      </c>
      <c r="AI393">
        <f>(AJ393 - AK393 - DI393*1E3/(8.314*(DK393+273.15)) * AM393/DH393 * AL393) * DH393/(100*CV393) * (1000 - DE393)/1000</f>
        <v>0</v>
      </c>
      <c r="AJ393">
        <v>1481.724029404096</v>
      </c>
      <c r="AK393">
        <v>1437.025393939394</v>
      </c>
      <c r="AL393">
        <v>3.440708933747331</v>
      </c>
      <c r="AM393">
        <v>65.161743348926</v>
      </c>
      <c r="AN393">
        <f>(AP393 - AO393 + DI393*1E3/(8.314*(DK393+273.15)) * AR393/DH393 * AQ393) * DH393/(100*CV393) * 1000/(1000 - AP393)</f>
        <v>0</v>
      </c>
      <c r="AO393">
        <v>14.4519249730133</v>
      </c>
      <c r="AP393">
        <v>21.40166303030303</v>
      </c>
      <c r="AQ393">
        <v>5.292442520577879E-05</v>
      </c>
      <c r="AR393">
        <v>87.77243361575582</v>
      </c>
      <c r="AS393">
        <v>4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MAX(0,($B$13+$C$13*DP393)/(1+$D$13*DP393)*DI393/(DK393+273)*$E$13)</f>
        <v>0</v>
      </c>
      <c r="AX393" t="s">
        <v>417</v>
      </c>
      <c r="AY393" t="s">
        <v>417</v>
      </c>
      <c r="AZ393">
        <v>0</v>
      </c>
      <c r="BA393">
        <v>0</v>
      </c>
      <c r="BB393">
        <f>1-AZ393/BA393</f>
        <v>0</v>
      </c>
      <c r="BC393">
        <v>0</v>
      </c>
      <c r="BD393" t="s">
        <v>417</v>
      </c>
      <c r="BE393" t="s">
        <v>417</v>
      </c>
      <c r="BF393">
        <v>0</v>
      </c>
      <c r="BG393">
        <v>0</v>
      </c>
      <c r="BH393">
        <f>1-BF393/BG393</f>
        <v>0</v>
      </c>
      <c r="BI393">
        <v>0.5</v>
      </c>
      <c r="BJ393">
        <f>CS393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417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f>$B$11*DQ393+$C$11*DR393+$F$11*EC393*(1-EF393)</f>
        <v>0</v>
      </c>
      <c r="CS393">
        <f>CR393*CT393</f>
        <v>0</v>
      </c>
      <c r="CT393">
        <f>($B$11*$D$9+$C$11*$D$9+$F$11*((EP393+EH393)/MAX(EP393+EH393+EQ393, 0.1)*$I$9+EQ393/MAX(EP393+EH393+EQ393, 0.1)*$J$9))/($B$11+$C$11+$F$11)</f>
        <v>0</v>
      </c>
      <c r="CU393">
        <f>($B$11*$K$9+$C$11*$K$9+$F$11*((EP393+EH393)/MAX(EP393+EH393+EQ393, 0.1)*$P$9+EQ393/MAX(EP393+EH393+EQ393, 0.1)*$Q$9))/($B$11+$C$11+$F$11)</f>
        <v>0</v>
      </c>
      <c r="CV393">
        <v>6</v>
      </c>
      <c r="CW393">
        <v>0.5</v>
      </c>
      <c r="CX393" t="s">
        <v>418</v>
      </c>
      <c r="CY393">
        <v>2</v>
      </c>
      <c r="CZ393" t="b">
        <v>1</v>
      </c>
      <c r="DA393">
        <v>1659120767.618518</v>
      </c>
      <c r="DB393">
        <v>1383.124074074074</v>
      </c>
      <c r="DC393">
        <v>1443.96</v>
      </c>
      <c r="DD393">
        <v>21.39810370370371</v>
      </c>
      <c r="DE393">
        <v>14.40495185185185</v>
      </c>
      <c r="DF393">
        <v>1387.538148148148</v>
      </c>
      <c r="DG393">
        <v>21.49584444444445</v>
      </c>
      <c r="DH393">
        <v>500.0662592592593</v>
      </c>
      <c r="DI393">
        <v>90.65974074074074</v>
      </c>
      <c r="DJ393">
        <v>0.09998331851851851</v>
      </c>
      <c r="DK393">
        <v>26.9498037037037</v>
      </c>
      <c r="DL393">
        <v>26.44831111111111</v>
      </c>
      <c r="DM393">
        <v>999.9000000000001</v>
      </c>
      <c r="DN393">
        <v>0</v>
      </c>
      <c r="DO393">
        <v>0</v>
      </c>
      <c r="DP393">
        <v>10010.20481481482</v>
      </c>
      <c r="DQ393">
        <v>0</v>
      </c>
      <c r="DR393">
        <v>8.271512592592591</v>
      </c>
      <c r="DS393">
        <v>-60.83572592592594</v>
      </c>
      <c r="DT393">
        <v>1413.368148148148</v>
      </c>
      <c r="DU393">
        <v>1465.063703703704</v>
      </c>
      <c r="DV393">
        <v>6.993146296296296</v>
      </c>
      <c r="DW393">
        <v>1443.96</v>
      </c>
      <c r="DX393">
        <v>14.40495185185185</v>
      </c>
      <c r="DY393">
        <v>1.939945925925926</v>
      </c>
      <c r="DZ393">
        <v>1.305948888888889</v>
      </c>
      <c r="EA393">
        <v>16.96251481481481</v>
      </c>
      <c r="EB393">
        <v>10.86741481481481</v>
      </c>
      <c r="EC393">
        <v>2000.029259259259</v>
      </c>
      <c r="ED393">
        <v>0.9799935555555556</v>
      </c>
      <c r="EE393">
        <v>0.02000624444444445</v>
      </c>
      <c r="EF393">
        <v>0</v>
      </c>
      <c r="EG393">
        <v>783.8484444444446</v>
      </c>
      <c r="EH393">
        <v>5.00097</v>
      </c>
      <c r="EI393">
        <v>15588.23333333333</v>
      </c>
      <c r="EJ393">
        <v>16707.81111111111</v>
      </c>
      <c r="EK393">
        <v>37.41862962962963</v>
      </c>
      <c r="EL393">
        <v>37.875</v>
      </c>
      <c r="EM393">
        <v>37.312</v>
      </c>
      <c r="EN393">
        <v>37.687</v>
      </c>
      <c r="EO393">
        <v>38.125</v>
      </c>
      <c r="EP393">
        <v>1955.118518518518</v>
      </c>
      <c r="EQ393">
        <v>39.91074074074074</v>
      </c>
      <c r="ER393">
        <v>0</v>
      </c>
      <c r="ES393">
        <v>1659120775.4</v>
      </c>
      <c r="ET393">
        <v>0</v>
      </c>
      <c r="EU393">
        <v>783.82636</v>
      </c>
      <c r="EV393">
        <v>-5.773846139348954</v>
      </c>
      <c r="EW393">
        <v>-99.36923060422384</v>
      </c>
      <c r="EX393">
        <v>15587.468</v>
      </c>
      <c r="EY393">
        <v>15</v>
      </c>
      <c r="EZ393">
        <v>0</v>
      </c>
      <c r="FA393" t="s">
        <v>419</v>
      </c>
      <c r="FB393">
        <v>1658962562</v>
      </c>
      <c r="FC393">
        <v>1658962559</v>
      </c>
      <c r="FD393">
        <v>0</v>
      </c>
      <c r="FE393">
        <v>0.025</v>
      </c>
      <c r="FF393">
        <v>-0.013</v>
      </c>
      <c r="FG393">
        <v>-1.97</v>
      </c>
      <c r="FH393">
        <v>-0.111</v>
      </c>
      <c r="FI393">
        <v>420</v>
      </c>
      <c r="FJ393">
        <v>18</v>
      </c>
      <c r="FK393">
        <v>0.6899999999999999</v>
      </c>
      <c r="FL393">
        <v>0.5</v>
      </c>
      <c r="FM393">
        <v>-60.7401475</v>
      </c>
      <c r="FN393">
        <v>-1.582848405252904</v>
      </c>
      <c r="FO393">
        <v>0.4152413171804436</v>
      </c>
      <c r="FP393">
        <v>0</v>
      </c>
      <c r="FQ393">
        <v>784.1225882352942</v>
      </c>
      <c r="FR393">
        <v>-4.737723450627461</v>
      </c>
      <c r="FS393">
        <v>0.5101742561383267</v>
      </c>
      <c r="FT393">
        <v>0</v>
      </c>
      <c r="FU393">
        <v>7.02063175</v>
      </c>
      <c r="FV393">
        <v>-0.5648000375234609</v>
      </c>
      <c r="FW393">
        <v>0.05627661645335036</v>
      </c>
      <c r="FX393">
        <v>0</v>
      </c>
      <c r="FY393">
        <v>0</v>
      </c>
      <c r="FZ393">
        <v>3</v>
      </c>
      <c r="GA393" t="s">
        <v>462</v>
      </c>
      <c r="GB393">
        <v>2.98343</v>
      </c>
      <c r="GC393">
        <v>2.71561</v>
      </c>
      <c r="GD393">
        <v>0.214843</v>
      </c>
      <c r="GE393">
        <v>0.217898</v>
      </c>
      <c r="GF393">
        <v>0.0995053</v>
      </c>
      <c r="GG393">
        <v>0.0738939</v>
      </c>
      <c r="GH393">
        <v>24853.3</v>
      </c>
      <c r="GI393">
        <v>24878</v>
      </c>
      <c r="GJ393">
        <v>29417</v>
      </c>
      <c r="GK393">
        <v>29415.7</v>
      </c>
      <c r="GL393">
        <v>35086.6</v>
      </c>
      <c r="GM393">
        <v>36226.4</v>
      </c>
      <c r="GN393">
        <v>41427.5</v>
      </c>
      <c r="GO393">
        <v>41917.5</v>
      </c>
      <c r="GP393">
        <v>1.9375</v>
      </c>
      <c r="GQ393">
        <v>1.88857</v>
      </c>
      <c r="GR393">
        <v>0.0807866</v>
      </c>
      <c r="GS393">
        <v>0</v>
      </c>
      <c r="GT393">
        <v>25.1186</v>
      </c>
      <c r="GU393">
        <v>999.9</v>
      </c>
      <c r="GV393">
        <v>35.4</v>
      </c>
      <c r="GW393">
        <v>33.1</v>
      </c>
      <c r="GX393">
        <v>19.8403</v>
      </c>
      <c r="GY393">
        <v>63.7014</v>
      </c>
      <c r="GZ393">
        <v>34.4471</v>
      </c>
      <c r="HA393">
        <v>1</v>
      </c>
      <c r="HB393">
        <v>-0.0737627</v>
      </c>
      <c r="HC393">
        <v>0.230994</v>
      </c>
      <c r="HD393">
        <v>20.331</v>
      </c>
      <c r="HE393">
        <v>5.21759</v>
      </c>
      <c r="HF393">
        <v>12.0099</v>
      </c>
      <c r="HG393">
        <v>4.98885</v>
      </c>
      <c r="HH393">
        <v>3.2886</v>
      </c>
      <c r="HI393">
        <v>9999</v>
      </c>
      <c r="HJ393">
        <v>9999</v>
      </c>
      <c r="HK393">
        <v>9999</v>
      </c>
      <c r="HL393">
        <v>174.6</v>
      </c>
      <c r="HM393">
        <v>1.86784</v>
      </c>
      <c r="HN393">
        <v>1.86691</v>
      </c>
      <c r="HO393">
        <v>1.8663</v>
      </c>
      <c r="HP393">
        <v>1.86627</v>
      </c>
      <c r="HQ393">
        <v>1.86809</v>
      </c>
      <c r="HR393">
        <v>1.87054</v>
      </c>
      <c r="HS393">
        <v>1.8692</v>
      </c>
      <c r="HT393">
        <v>1.87059</v>
      </c>
      <c r="HU393">
        <v>0</v>
      </c>
      <c r="HV393">
        <v>0</v>
      </c>
      <c r="HW393">
        <v>0</v>
      </c>
      <c r="HX393">
        <v>0</v>
      </c>
      <c r="HY393" t="s">
        <v>421</v>
      </c>
      <c r="HZ393" t="s">
        <v>422</v>
      </c>
      <c r="IA393" t="s">
        <v>423</v>
      </c>
      <c r="IB393" t="s">
        <v>423</v>
      </c>
      <c r="IC393" t="s">
        <v>423</v>
      </c>
      <c r="ID393" t="s">
        <v>423</v>
      </c>
      <c r="IE393">
        <v>0</v>
      </c>
      <c r="IF393">
        <v>100</v>
      </c>
      <c r="IG393">
        <v>100</v>
      </c>
      <c r="IH393">
        <v>-4.46</v>
      </c>
      <c r="II393">
        <v>-0.0977</v>
      </c>
      <c r="IJ393">
        <v>-1.577111384215205</v>
      </c>
      <c r="IK393">
        <v>-0.002609718516926934</v>
      </c>
      <c r="IL393">
        <v>7.477057286243006E-07</v>
      </c>
      <c r="IM393">
        <v>-2.446628426827821E-10</v>
      </c>
      <c r="IN393">
        <v>-0.2036813970316619</v>
      </c>
      <c r="IO393">
        <v>-0.007460779758470672</v>
      </c>
      <c r="IP393">
        <v>0.0009378809001863145</v>
      </c>
      <c r="IQ393">
        <v>-1.681860573090938E-05</v>
      </c>
      <c r="IR393">
        <v>18</v>
      </c>
      <c r="IS393">
        <v>2242</v>
      </c>
      <c r="IT393">
        <v>1</v>
      </c>
      <c r="IU393">
        <v>24</v>
      </c>
      <c r="IV393">
        <v>2636.9</v>
      </c>
      <c r="IW393">
        <v>2636.9</v>
      </c>
      <c r="IX393">
        <v>2.86011</v>
      </c>
      <c r="IY393">
        <v>2.20825</v>
      </c>
      <c r="IZ393">
        <v>1.39648</v>
      </c>
      <c r="JA393">
        <v>2.33643</v>
      </c>
      <c r="JB393">
        <v>1.49536</v>
      </c>
      <c r="JC393">
        <v>2.32788</v>
      </c>
      <c r="JD393">
        <v>38.9693</v>
      </c>
      <c r="JE393">
        <v>23.9649</v>
      </c>
      <c r="JF393">
        <v>18</v>
      </c>
      <c r="JG393">
        <v>505.56</v>
      </c>
      <c r="JH393">
        <v>431.142</v>
      </c>
      <c r="JI393">
        <v>25</v>
      </c>
      <c r="JJ393">
        <v>26.4333</v>
      </c>
      <c r="JK393">
        <v>29.9999</v>
      </c>
      <c r="JL393">
        <v>26.4392</v>
      </c>
      <c r="JM393">
        <v>26.3871</v>
      </c>
      <c r="JN393">
        <v>57.2115</v>
      </c>
      <c r="JO393">
        <v>23.1677</v>
      </c>
      <c r="JP393">
        <v>10.8999</v>
      </c>
      <c r="JQ393">
        <v>25</v>
      </c>
      <c r="JR393">
        <v>1489.98</v>
      </c>
      <c r="JS393">
        <v>14.5955</v>
      </c>
      <c r="JT393">
        <v>100.584</v>
      </c>
      <c r="JU393">
        <v>100.672</v>
      </c>
    </row>
    <row r="394" spans="1:281">
      <c r="A394">
        <v>378</v>
      </c>
      <c r="B394">
        <v>1659120780.1</v>
      </c>
      <c r="C394">
        <v>8422</v>
      </c>
      <c r="D394" t="s">
        <v>1182</v>
      </c>
      <c r="E394" t="s">
        <v>1183</v>
      </c>
      <c r="F394">
        <v>5</v>
      </c>
      <c r="G394" t="s">
        <v>1005</v>
      </c>
      <c r="H394" t="s">
        <v>416</v>
      </c>
      <c r="I394">
        <v>1659120772.332142</v>
      </c>
      <c r="J394">
        <f>(K394)/1000</f>
        <v>0</v>
      </c>
      <c r="K394">
        <f>IF(CZ394, AN394, AH394)</f>
        <v>0</v>
      </c>
      <c r="L394">
        <f>IF(CZ394, AI394, AG394)</f>
        <v>0</v>
      </c>
      <c r="M394">
        <f>DB394 - IF(AU394&gt;1, L394*CV394*100.0/(AW394*DP394), 0)</f>
        <v>0</v>
      </c>
      <c r="N394">
        <f>((T394-J394/2)*M394-L394)/(T394+J394/2)</f>
        <v>0</v>
      </c>
      <c r="O394">
        <f>N394*(DI394+DJ394)/1000.0</f>
        <v>0</v>
      </c>
      <c r="P394">
        <f>(DB394 - IF(AU394&gt;1, L394*CV394*100.0/(AW394*DP394), 0))*(DI394+DJ394)/1000.0</f>
        <v>0</v>
      </c>
      <c r="Q394">
        <f>2.0/((1/S394-1/R394)+SIGN(S394)*SQRT((1/S394-1/R394)*(1/S394-1/R394) + 4*CW394/((CW394+1)*(CW394+1))*(2*1/S394*1/R394-1/R394*1/R394)))</f>
        <v>0</v>
      </c>
      <c r="R394">
        <f>IF(LEFT(CX394,1)&lt;&gt;"0",IF(LEFT(CX394,1)="1",3.0,CY394),$D$5+$E$5*(DP394*DI394/($K$5*1000))+$F$5*(DP394*DI394/($K$5*1000))*MAX(MIN(CV394,$J$5),$I$5)*MAX(MIN(CV394,$J$5),$I$5)+$G$5*MAX(MIN(CV394,$J$5),$I$5)*(DP394*DI394/($K$5*1000))+$H$5*(DP394*DI394/($K$5*1000))*(DP394*DI394/($K$5*1000)))</f>
        <v>0</v>
      </c>
      <c r="S394">
        <f>J394*(1000-(1000*0.61365*exp(17.502*W394/(240.97+W394))/(DI394+DJ394)+DD394)/2)/(1000*0.61365*exp(17.502*W394/(240.97+W394))/(DI394+DJ394)-DD394)</f>
        <v>0</v>
      </c>
      <c r="T394">
        <f>1/((CW394+1)/(Q394/1.6)+1/(R394/1.37)) + CW394/((CW394+1)/(Q394/1.6) + CW394/(R394/1.37))</f>
        <v>0</v>
      </c>
      <c r="U394">
        <f>(CR394*CU394)</f>
        <v>0</v>
      </c>
      <c r="V394">
        <f>(DK394+(U394+2*0.95*5.67E-8*(((DK394+$B$7)+273)^4-(DK394+273)^4)-44100*J394)/(1.84*29.3*R394+8*0.95*5.67E-8*(DK394+273)^3))</f>
        <v>0</v>
      </c>
      <c r="W394">
        <f>($C$7*DL394+$D$7*DM394+$E$7*V394)</f>
        <v>0</v>
      </c>
      <c r="X394">
        <f>0.61365*exp(17.502*W394/(240.97+W394))</f>
        <v>0</v>
      </c>
      <c r="Y394">
        <f>(Z394/AA394*100)</f>
        <v>0</v>
      </c>
      <c r="Z394">
        <f>DD394*(DI394+DJ394)/1000</f>
        <v>0</v>
      </c>
      <c r="AA394">
        <f>0.61365*exp(17.502*DK394/(240.97+DK394))</f>
        <v>0</v>
      </c>
      <c r="AB394">
        <f>(X394-DD394*(DI394+DJ394)/1000)</f>
        <v>0</v>
      </c>
      <c r="AC394">
        <f>(-J394*44100)</f>
        <v>0</v>
      </c>
      <c r="AD394">
        <f>2*29.3*R394*0.92*(DK394-W394)</f>
        <v>0</v>
      </c>
      <c r="AE394">
        <f>2*0.95*5.67E-8*(((DK394+$B$7)+273)^4-(W394+273)^4)</f>
        <v>0</v>
      </c>
      <c r="AF394">
        <f>U394+AE394+AC394+AD394</f>
        <v>0</v>
      </c>
      <c r="AG394">
        <f>DH394*AU394*(DC394-DB394*(1000-AU394*DE394)/(1000-AU394*DD394))/(100*CV394)</f>
        <v>0</v>
      </c>
      <c r="AH394">
        <f>1000*DH394*AU394*(DD394-DE394)/(100*CV394*(1000-AU394*DD394))</f>
        <v>0</v>
      </c>
      <c r="AI394">
        <f>(AJ394 - AK394 - DI394*1E3/(8.314*(DK394+273.15)) * AM394/DH394 * AL394) * DH394/(100*CV394) * (1000 - DE394)/1000</f>
        <v>0</v>
      </c>
      <c r="AJ394">
        <v>1498.88895916814</v>
      </c>
      <c r="AK394">
        <v>1454.466787878787</v>
      </c>
      <c r="AL394">
        <v>3.455422864983733</v>
      </c>
      <c r="AM394">
        <v>65.161743348926</v>
      </c>
      <c r="AN394">
        <f>(AP394 - AO394 + DI394*1E3/(8.314*(DK394+273.15)) * AR394/DH394 * AQ394) * DH394/(100*CV394) * 1000/(1000 - AP394)</f>
        <v>0</v>
      </c>
      <c r="AO394">
        <v>14.50999769607753</v>
      </c>
      <c r="AP394">
        <v>21.41006242424242</v>
      </c>
      <c r="AQ394">
        <v>8.02079153032402E-05</v>
      </c>
      <c r="AR394">
        <v>87.77243361575582</v>
      </c>
      <c r="AS394">
        <v>5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MAX(0,($B$13+$C$13*DP394)/(1+$D$13*DP394)*DI394/(DK394+273)*$E$13)</f>
        <v>0</v>
      </c>
      <c r="AX394" t="s">
        <v>417</v>
      </c>
      <c r="AY394" t="s">
        <v>417</v>
      </c>
      <c r="AZ394">
        <v>0</v>
      </c>
      <c r="BA394">
        <v>0</v>
      </c>
      <c r="BB394">
        <f>1-AZ394/BA394</f>
        <v>0</v>
      </c>
      <c r="BC394">
        <v>0</v>
      </c>
      <c r="BD394" t="s">
        <v>417</v>
      </c>
      <c r="BE394" t="s">
        <v>417</v>
      </c>
      <c r="BF394">
        <v>0</v>
      </c>
      <c r="BG394">
        <v>0</v>
      </c>
      <c r="BH394">
        <f>1-BF394/BG394</f>
        <v>0</v>
      </c>
      <c r="BI394">
        <v>0.5</v>
      </c>
      <c r="BJ394">
        <f>CS394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417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f>$B$11*DQ394+$C$11*DR394+$F$11*EC394*(1-EF394)</f>
        <v>0</v>
      </c>
      <c r="CS394">
        <f>CR394*CT394</f>
        <v>0</v>
      </c>
      <c r="CT394">
        <f>($B$11*$D$9+$C$11*$D$9+$F$11*((EP394+EH394)/MAX(EP394+EH394+EQ394, 0.1)*$I$9+EQ394/MAX(EP394+EH394+EQ394, 0.1)*$J$9))/($B$11+$C$11+$F$11)</f>
        <v>0</v>
      </c>
      <c r="CU394">
        <f>($B$11*$K$9+$C$11*$K$9+$F$11*((EP394+EH394)/MAX(EP394+EH394+EQ394, 0.1)*$P$9+EQ394/MAX(EP394+EH394+EQ394, 0.1)*$Q$9))/($B$11+$C$11+$F$11)</f>
        <v>0</v>
      </c>
      <c r="CV394">
        <v>6</v>
      </c>
      <c r="CW394">
        <v>0.5</v>
      </c>
      <c r="CX394" t="s">
        <v>418</v>
      </c>
      <c r="CY394">
        <v>2</v>
      </c>
      <c r="CZ394" t="b">
        <v>1</v>
      </c>
      <c r="DA394">
        <v>1659120772.332142</v>
      </c>
      <c r="DB394">
        <v>1398.86</v>
      </c>
      <c r="DC394">
        <v>1459.840357142857</v>
      </c>
      <c r="DD394">
        <v>21.39983571428572</v>
      </c>
      <c r="DE394">
        <v>14.45842142857143</v>
      </c>
      <c r="DF394">
        <v>1403.305</v>
      </c>
      <c r="DG394">
        <v>21.49755714285714</v>
      </c>
      <c r="DH394">
        <v>500.0798571428572</v>
      </c>
      <c r="DI394">
        <v>90.6585142857143</v>
      </c>
      <c r="DJ394">
        <v>0.1000032678571429</v>
      </c>
      <c r="DK394">
        <v>26.95127142857143</v>
      </c>
      <c r="DL394">
        <v>26.44877499999999</v>
      </c>
      <c r="DM394">
        <v>999.9000000000002</v>
      </c>
      <c r="DN394">
        <v>0</v>
      </c>
      <c r="DO394">
        <v>0</v>
      </c>
      <c r="DP394">
        <v>10009.46178571429</v>
      </c>
      <c r="DQ394">
        <v>0</v>
      </c>
      <c r="DR394">
        <v>8.281578214285714</v>
      </c>
      <c r="DS394">
        <v>-60.98062499999999</v>
      </c>
      <c r="DT394">
        <v>1429.450357142857</v>
      </c>
      <c r="DU394">
        <v>1481.257857142857</v>
      </c>
      <c r="DV394">
        <v>6.941399285714285</v>
      </c>
      <c r="DW394">
        <v>1459.840357142857</v>
      </c>
      <c r="DX394">
        <v>14.45842142857143</v>
      </c>
      <c r="DY394">
        <v>1.940076428571428</v>
      </c>
      <c r="DZ394">
        <v>1.310779285714286</v>
      </c>
      <c r="EA394">
        <v>16.96357857142857</v>
      </c>
      <c r="EB394">
        <v>10.92295714285714</v>
      </c>
      <c r="EC394">
        <v>2000.023214285715</v>
      </c>
      <c r="ED394">
        <v>0.9799935357142857</v>
      </c>
      <c r="EE394">
        <v>0.02000626428571428</v>
      </c>
      <c r="EF394">
        <v>0</v>
      </c>
      <c r="EG394">
        <v>783.427392857143</v>
      </c>
      <c r="EH394">
        <v>5.00097</v>
      </c>
      <c r="EI394">
        <v>15580.375</v>
      </c>
      <c r="EJ394">
        <v>16707.75357142857</v>
      </c>
      <c r="EK394">
        <v>37.40821428571428</v>
      </c>
      <c r="EL394">
        <v>37.875</v>
      </c>
      <c r="EM394">
        <v>37.312</v>
      </c>
      <c r="EN394">
        <v>37.687</v>
      </c>
      <c r="EO394">
        <v>38.125</v>
      </c>
      <c r="EP394">
        <v>1955.1125</v>
      </c>
      <c r="EQ394">
        <v>39.91071428571428</v>
      </c>
      <c r="ER394">
        <v>0</v>
      </c>
      <c r="ES394">
        <v>1659120780.2</v>
      </c>
      <c r="ET394">
        <v>0</v>
      </c>
      <c r="EU394">
        <v>783.4154000000001</v>
      </c>
      <c r="EV394">
        <v>-4.352846159812758</v>
      </c>
      <c r="EW394">
        <v>-100.5615384792816</v>
      </c>
      <c r="EX394">
        <v>15579.484</v>
      </c>
      <c r="EY394">
        <v>15</v>
      </c>
      <c r="EZ394">
        <v>0</v>
      </c>
      <c r="FA394" t="s">
        <v>419</v>
      </c>
      <c r="FB394">
        <v>1658962562</v>
      </c>
      <c r="FC394">
        <v>1658962559</v>
      </c>
      <c r="FD394">
        <v>0</v>
      </c>
      <c r="FE394">
        <v>0.025</v>
      </c>
      <c r="FF394">
        <v>-0.013</v>
      </c>
      <c r="FG394">
        <v>-1.97</v>
      </c>
      <c r="FH394">
        <v>-0.111</v>
      </c>
      <c r="FI394">
        <v>420</v>
      </c>
      <c r="FJ394">
        <v>18</v>
      </c>
      <c r="FK394">
        <v>0.6899999999999999</v>
      </c>
      <c r="FL394">
        <v>0.5</v>
      </c>
      <c r="FM394">
        <v>-60.91164249999999</v>
      </c>
      <c r="FN394">
        <v>-2.995050281425916</v>
      </c>
      <c r="FO394">
        <v>0.5155702754656728</v>
      </c>
      <c r="FP394">
        <v>0</v>
      </c>
      <c r="FQ394">
        <v>783.774323529412</v>
      </c>
      <c r="FR394">
        <v>-4.924873949163886</v>
      </c>
      <c r="FS394">
        <v>0.5315358833876749</v>
      </c>
      <c r="FT394">
        <v>0</v>
      </c>
      <c r="FU394">
        <v>6.975841749999999</v>
      </c>
      <c r="FV394">
        <v>-0.6494214258911764</v>
      </c>
      <c r="FW394">
        <v>0.063293418966252</v>
      </c>
      <c r="FX394">
        <v>0</v>
      </c>
      <c r="FY394">
        <v>0</v>
      </c>
      <c r="FZ394">
        <v>3</v>
      </c>
      <c r="GA394" t="s">
        <v>462</v>
      </c>
      <c r="GB394">
        <v>2.98346</v>
      </c>
      <c r="GC394">
        <v>2.71564</v>
      </c>
      <c r="GD394">
        <v>0.216408</v>
      </c>
      <c r="GE394">
        <v>0.219324</v>
      </c>
      <c r="GF394">
        <v>0.0995284</v>
      </c>
      <c r="GG394">
        <v>0.0740043</v>
      </c>
      <c r="GH394">
        <v>24804</v>
      </c>
      <c r="GI394">
        <v>24832.8</v>
      </c>
      <c r="GJ394">
        <v>29417.3</v>
      </c>
      <c r="GK394">
        <v>29415.8</v>
      </c>
      <c r="GL394">
        <v>35085.7</v>
      </c>
      <c r="GM394">
        <v>36222.5</v>
      </c>
      <c r="GN394">
        <v>41427.6</v>
      </c>
      <c r="GO394">
        <v>41917.9</v>
      </c>
      <c r="GP394">
        <v>1.93708</v>
      </c>
      <c r="GQ394">
        <v>1.88925</v>
      </c>
      <c r="GR394">
        <v>0.08161740000000001</v>
      </c>
      <c r="GS394">
        <v>0</v>
      </c>
      <c r="GT394">
        <v>25.1206</v>
      </c>
      <c r="GU394">
        <v>999.9</v>
      </c>
      <c r="GV394">
        <v>35.4</v>
      </c>
      <c r="GW394">
        <v>33.1</v>
      </c>
      <c r="GX394">
        <v>19.8375</v>
      </c>
      <c r="GY394">
        <v>63.5914</v>
      </c>
      <c r="GZ394">
        <v>33.9864</v>
      </c>
      <c r="HA394">
        <v>1</v>
      </c>
      <c r="HB394">
        <v>-0.0740905</v>
      </c>
      <c r="HC394">
        <v>0.231419</v>
      </c>
      <c r="HD394">
        <v>20.3308</v>
      </c>
      <c r="HE394">
        <v>5.21474</v>
      </c>
      <c r="HF394">
        <v>12.0099</v>
      </c>
      <c r="HG394">
        <v>4.9881</v>
      </c>
      <c r="HH394">
        <v>3.28845</v>
      </c>
      <c r="HI394">
        <v>9999</v>
      </c>
      <c r="HJ394">
        <v>9999</v>
      </c>
      <c r="HK394">
        <v>9999</v>
      </c>
      <c r="HL394">
        <v>174.6</v>
      </c>
      <c r="HM394">
        <v>1.86784</v>
      </c>
      <c r="HN394">
        <v>1.86691</v>
      </c>
      <c r="HO394">
        <v>1.8663</v>
      </c>
      <c r="HP394">
        <v>1.86622</v>
      </c>
      <c r="HQ394">
        <v>1.8681</v>
      </c>
      <c r="HR394">
        <v>1.87051</v>
      </c>
      <c r="HS394">
        <v>1.8692</v>
      </c>
      <c r="HT394">
        <v>1.87059</v>
      </c>
      <c r="HU394">
        <v>0</v>
      </c>
      <c r="HV394">
        <v>0</v>
      </c>
      <c r="HW394">
        <v>0</v>
      </c>
      <c r="HX394">
        <v>0</v>
      </c>
      <c r="HY394" t="s">
        <v>421</v>
      </c>
      <c r="HZ394" t="s">
        <v>422</v>
      </c>
      <c r="IA394" t="s">
        <v>423</v>
      </c>
      <c r="IB394" t="s">
        <v>423</v>
      </c>
      <c r="IC394" t="s">
        <v>423</v>
      </c>
      <c r="ID394" t="s">
        <v>423</v>
      </c>
      <c r="IE394">
        <v>0</v>
      </c>
      <c r="IF394">
        <v>100</v>
      </c>
      <c r="IG394">
        <v>100</v>
      </c>
      <c r="IH394">
        <v>-4.5</v>
      </c>
      <c r="II394">
        <v>-0.09760000000000001</v>
      </c>
      <c r="IJ394">
        <v>-1.577111384215205</v>
      </c>
      <c r="IK394">
        <v>-0.002609718516926934</v>
      </c>
      <c r="IL394">
        <v>7.477057286243006E-07</v>
      </c>
      <c r="IM394">
        <v>-2.446628426827821E-10</v>
      </c>
      <c r="IN394">
        <v>-0.2036813970316619</v>
      </c>
      <c r="IO394">
        <v>-0.007460779758470672</v>
      </c>
      <c r="IP394">
        <v>0.0009378809001863145</v>
      </c>
      <c r="IQ394">
        <v>-1.681860573090938E-05</v>
      </c>
      <c r="IR394">
        <v>18</v>
      </c>
      <c r="IS394">
        <v>2242</v>
      </c>
      <c r="IT394">
        <v>1</v>
      </c>
      <c r="IU394">
        <v>24</v>
      </c>
      <c r="IV394">
        <v>2637</v>
      </c>
      <c r="IW394">
        <v>2637</v>
      </c>
      <c r="IX394">
        <v>2.88208</v>
      </c>
      <c r="IY394">
        <v>2.20459</v>
      </c>
      <c r="IZ394">
        <v>1.39648</v>
      </c>
      <c r="JA394">
        <v>2.33643</v>
      </c>
      <c r="JB394">
        <v>1.49536</v>
      </c>
      <c r="JC394">
        <v>2.34253</v>
      </c>
      <c r="JD394">
        <v>38.9693</v>
      </c>
      <c r="JE394">
        <v>23.9737</v>
      </c>
      <c r="JF394">
        <v>18</v>
      </c>
      <c r="JG394">
        <v>505.269</v>
      </c>
      <c r="JH394">
        <v>431.528</v>
      </c>
      <c r="JI394">
        <v>25.0001</v>
      </c>
      <c r="JJ394">
        <v>26.4314</v>
      </c>
      <c r="JK394">
        <v>29.9999</v>
      </c>
      <c r="JL394">
        <v>26.437</v>
      </c>
      <c r="JM394">
        <v>26.3849</v>
      </c>
      <c r="JN394">
        <v>57.6941</v>
      </c>
      <c r="JO394">
        <v>22.8746</v>
      </c>
      <c r="JP394">
        <v>10.527</v>
      </c>
      <c r="JQ394">
        <v>25</v>
      </c>
      <c r="JR394">
        <v>1503.33</v>
      </c>
      <c r="JS394">
        <v>14.6229</v>
      </c>
      <c r="JT394">
        <v>100.585</v>
      </c>
      <c r="JU394">
        <v>100.673</v>
      </c>
    </row>
    <row r="395" spans="1:281">
      <c r="A395">
        <v>379</v>
      </c>
      <c r="B395">
        <v>1659120785.1</v>
      </c>
      <c r="C395">
        <v>8427</v>
      </c>
      <c r="D395" t="s">
        <v>1184</v>
      </c>
      <c r="E395" t="s">
        <v>1185</v>
      </c>
      <c r="F395">
        <v>5</v>
      </c>
      <c r="G395" t="s">
        <v>1005</v>
      </c>
      <c r="H395" t="s">
        <v>416</v>
      </c>
      <c r="I395">
        <v>1659120777.6</v>
      </c>
      <c r="J395">
        <f>(K395)/1000</f>
        <v>0</v>
      </c>
      <c r="K395">
        <f>IF(CZ395, AN395, AH395)</f>
        <v>0</v>
      </c>
      <c r="L395">
        <f>IF(CZ395, AI395, AG395)</f>
        <v>0</v>
      </c>
      <c r="M395">
        <f>DB395 - IF(AU395&gt;1, L395*CV395*100.0/(AW395*DP395), 0)</f>
        <v>0</v>
      </c>
      <c r="N395">
        <f>((T395-J395/2)*M395-L395)/(T395+J395/2)</f>
        <v>0</v>
      </c>
      <c r="O395">
        <f>N395*(DI395+DJ395)/1000.0</f>
        <v>0</v>
      </c>
      <c r="P395">
        <f>(DB395 - IF(AU395&gt;1, L395*CV395*100.0/(AW395*DP395), 0))*(DI395+DJ395)/1000.0</f>
        <v>0</v>
      </c>
      <c r="Q395">
        <f>2.0/((1/S395-1/R395)+SIGN(S395)*SQRT((1/S395-1/R395)*(1/S395-1/R395) + 4*CW395/((CW395+1)*(CW395+1))*(2*1/S395*1/R395-1/R395*1/R395)))</f>
        <v>0</v>
      </c>
      <c r="R395">
        <f>IF(LEFT(CX395,1)&lt;&gt;"0",IF(LEFT(CX395,1)="1",3.0,CY395),$D$5+$E$5*(DP395*DI395/($K$5*1000))+$F$5*(DP395*DI395/($K$5*1000))*MAX(MIN(CV395,$J$5),$I$5)*MAX(MIN(CV395,$J$5),$I$5)+$G$5*MAX(MIN(CV395,$J$5),$I$5)*(DP395*DI395/($K$5*1000))+$H$5*(DP395*DI395/($K$5*1000))*(DP395*DI395/($K$5*1000)))</f>
        <v>0</v>
      </c>
      <c r="S395">
        <f>J395*(1000-(1000*0.61365*exp(17.502*W395/(240.97+W395))/(DI395+DJ395)+DD395)/2)/(1000*0.61365*exp(17.502*W395/(240.97+W395))/(DI395+DJ395)-DD395)</f>
        <v>0</v>
      </c>
      <c r="T395">
        <f>1/((CW395+1)/(Q395/1.6)+1/(R395/1.37)) + CW395/((CW395+1)/(Q395/1.6) + CW395/(R395/1.37))</f>
        <v>0</v>
      </c>
      <c r="U395">
        <f>(CR395*CU395)</f>
        <v>0</v>
      </c>
      <c r="V395">
        <f>(DK395+(U395+2*0.95*5.67E-8*(((DK395+$B$7)+273)^4-(DK395+273)^4)-44100*J395)/(1.84*29.3*R395+8*0.95*5.67E-8*(DK395+273)^3))</f>
        <v>0</v>
      </c>
      <c r="W395">
        <f>($C$7*DL395+$D$7*DM395+$E$7*V395)</f>
        <v>0</v>
      </c>
      <c r="X395">
        <f>0.61365*exp(17.502*W395/(240.97+W395))</f>
        <v>0</v>
      </c>
      <c r="Y395">
        <f>(Z395/AA395*100)</f>
        <v>0</v>
      </c>
      <c r="Z395">
        <f>DD395*(DI395+DJ395)/1000</f>
        <v>0</v>
      </c>
      <c r="AA395">
        <f>0.61365*exp(17.502*DK395/(240.97+DK395))</f>
        <v>0</v>
      </c>
      <c r="AB395">
        <f>(X395-DD395*(DI395+DJ395)/1000)</f>
        <v>0</v>
      </c>
      <c r="AC395">
        <f>(-J395*44100)</f>
        <v>0</v>
      </c>
      <c r="AD395">
        <f>2*29.3*R395*0.92*(DK395-W395)</f>
        <v>0</v>
      </c>
      <c r="AE395">
        <f>2*0.95*5.67E-8*(((DK395+$B$7)+273)^4-(W395+273)^4)</f>
        <v>0</v>
      </c>
      <c r="AF395">
        <f>U395+AE395+AC395+AD395</f>
        <v>0</v>
      </c>
      <c r="AG395">
        <f>DH395*AU395*(DC395-DB395*(1000-AU395*DE395)/(1000-AU395*DD395))/(100*CV395)</f>
        <v>0</v>
      </c>
      <c r="AH395">
        <f>1000*DH395*AU395*(DD395-DE395)/(100*CV395*(1000-AU395*DD395))</f>
        <v>0</v>
      </c>
      <c r="AI395">
        <f>(AJ395 - AK395 - DI395*1E3/(8.314*(DK395+273.15)) * AM395/DH395 * AL395) * DH395/(100*CV395) * (1000 - DE395)/1000</f>
        <v>0</v>
      </c>
      <c r="AJ395">
        <v>1515.658836608223</v>
      </c>
      <c r="AK395">
        <v>1471.406121212121</v>
      </c>
      <c r="AL395">
        <v>3.402681868673501</v>
      </c>
      <c r="AM395">
        <v>65.161743348926</v>
      </c>
      <c r="AN395">
        <f>(AP395 - AO395 + DI395*1E3/(8.314*(DK395+273.15)) * AR395/DH395 * AQ395) * DH395/(100*CV395) * 1000/(1000 - AP395)</f>
        <v>0</v>
      </c>
      <c r="AO395">
        <v>14.53447263782098</v>
      </c>
      <c r="AP395">
        <v>21.40709818181817</v>
      </c>
      <c r="AQ395">
        <v>-5.085614069310027E-05</v>
      </c>
      <c r="AR395">
        <v>87.77243361575582</v>
      </c>
      <c r="AS395">
        <v>5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MAX(0,($B$13+$C$13*DP395)/(1+$D$13*DP395)*DI395/(DK395+273)*$E$13)</f>
        <v>0</v>
      </c>
      <c r="AX395" t="s">
        <v>417</v>
      </c>
      <c r="AY395" t="s">
        <v>417</v>
      </c>
      <c r="AZ395">
        <v>0</v>
      </c>
      <c r="BA395">
        <v>0</v>
      </c>
      <c r="BB395">
        <f>1-AZ395/BA395</f>
        <v>0</v>
      </c>
      <c r="BC395">
        <v>0</v>
      </c>
      <c r="BD395" t="s">
        <v>417</v>
      </c>
      <c r="BE395" t="s">
        <v>417</v>
      </c>
      <c r="BF395">
        <v>0</v>
      </c>
      <c r="BG395">
        <v>0</v>
      </c>
      <c r="BH395">
        <f>1-BF395/BG395</f>
        <v>0</v>
      </c>
      <c r="BI395">
        <v>0.5</v>
      </c>
      <c r="BJ395">
        <f>CS395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417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f>$B$11*DQ395+$C$11*DR395+$F$11*EC395*(1-EF395)</f>
        <v>0</v>
      </c>
      <c r="CS395">
        <f>CR395*CT395</f>
        <v>0</v>
      </c>
      <c r="CT395">
        <f>($B$11*$D$9+$C$11*$D$9+$F$11*((EP395+EH395)/MAX(EP395+EH395+EQ395, 0.1)*$I$9+EQ395/MAX(EP395+EH395+EQ395, 0.1)*$J$9))/($B$11+$C$11+$F$11)</f>
        <v>0</v>
      </c>
      <c r="CU395">
        <f>($B$11*$K$9+$C$11*$K$9+$F$11*((EP395+EH395)/MAX(EP395+EH395+EQ395, 0.1)*$P$9+EQ395/MAX(EP395+EH395+EQ395, 0.1)*$Q$9))/($B$11+$C$11+$F$11)</f>
        <v>0</v>
      </c>
      <c r="CV395">
        <v>6</v>
      </c>
      <c r="CW395">
        <v>0.5</v>
      </c>
      <c r="CX395" t="s">
        <v>418</v>
      </c>
      <c r="CY395">
        <v>2</v>
      </c>
      <c r="CZ395" t="b">
        <v>1</v>
      </c>
      <c r="DA395">
        <v>1659120777.6</v>
      </c>
      <c r="DB395">
        <v>1416.445925925926</v>
      </c>
      <c r="DC395">
        <v>1477.638148148148</v>
      </c>
      <c r="DD395">
        <v>21.4045962962963</v>
      </c>
      <c r="DE395">
        <v>14.50417037037037</v>
      </c>
      <c r="DF395">
        <v>1420.924814814815</v>
      </c>
      <c r="DG395">
        <v>21.50227037037037</v>
      </c>
      <c r="DH395">
        <v>500.1167407407407</v>
      </c>
      <c r="DI395">
        <v>90.65719629629631</v>
      </c>
      <c r="DJ395">
        <v>0.1000973518518519</v>
      </c>
      <c r="DK395">
        <v>26.95281111111111</v>
      </c>
      <c r="DL395">
        <v>26.44911481481482</v>
      </c>
      <c r="DM395">
        <v>999.9000000000001</v>
      </c>
      <c r="DN395">
        <v>0</v>
      </c>
      <c r="DO395">
        <v>0</v>
      </c>
      <c r="DP395">
        <v>10001.34296296296</v>
      </c>
      <c r="DQ395">
        <v>0</v>
      </c>
      <c r="DR395">
        <v>8.297065555555557</v>
      </c>
      <c r="DS395">
        <v>-61.19259999999999</v>
      </c>
      <c r="DT395">
        <v>1447.427407407408</v>
      </c>
      <c r="DU395">
        <v>1499.386296296296</v>
      </c>
      <c r="DV395">
        <v>6.900415555555555</v>
      </c>
      <c r="DW395">
        <v>1477.638148148148</v>
      </c>
      <c r="DX395">
        <v>14.50417037037037</v>
      </c>
      <c r="DY395">
        <v>1.94047962962963</v>
      </c>
      <c r="DZ395">
        <v>1.314906666666666</v>
      </c>
      <c r="EA395">
        <v>16.96687037037037</v>
      </c>
      <c r="EB395">
        <v>10.9703</v>
      </c>
      <c r="EC395">
        <v>2000.005185185185</v>
      </c>
      <c r="ED395">
        <v>0.9799934444444445</v>
      </c>
      <c r="EE395">
        <v>0.02000635555555555</v>
      </c>
      <c r="EF395">
        <v>0</v>
      </c>
      <c r="EG395">
        <v>783.0789629629627</v>
      </c>
      <c r="EH395">
        <v>5.00097</v>
      </c>
      <c r="EI395">
        <v>15571.58148148148</v>
      </c>
      <c r="EJ395">
        <v>16707.59259259259</v>
      </c>
      <c r="EK395">
        <v>37.40944444444444</v>
      </c>
      <c r="EL395">
        <v>37.875</v>
      </c>
      <c r="EM395">
        <v>37.312</v>
      </c>
      <c r="EN395">
        <v>37.687</v>
      </c>
      <c r="EO395">
        <v>38.125</v>
      </c>
      <c r="EP395">
        <v>1955.094444444444</v>
      </c>
      <c r="EQ395">
        <v>39.91074074074074</v>
      </c>
      <c r="ER395">
        <v>0</v>
      </c>
      <c r="ES395">
        <v>1659120785</v>
      </c>
      <c r="ET395">
        <v>0</v>
      </c>
      <c r="EU395">
        <v>783.0519600000001</v>
      </c>
      <c r="EV395">
        <v>-4.864923075143951</v>
      </c>
      <c r="EW395">
        <v>-102.9692306391421</v>
      </c>
      <c r="EX395">
        <v>15571.436</v>
      </c>
      <c r="EY395">
        <v>15</v>
      </c>
      <c r="EZ395">
        <v>0</v>
      </c>
      <c r="FA395" t="s">
        <v>419</v>
      </c>
      <c r="FB395">
        <v>1658962562</v>
      </c>
      <c r="FC395">
        <v>1658962559</v>
      </c>
      <c r="FD395">
        <v>0</v>
      </c>
      <c r="FE395">
        <v>0.025</v>
      </c>
      <c r="FF395">
        <v>-0.013</v>
      </c>
      <c r="FG395">
        <v>-1.97</v>
      </c>
      <c r="FH395">
        <v>-0.111</v>
      </c>
      <c r="FI395">
        <v>420</v>
      </c>
      <c r="FJ395">
        <v>18</v>
      </c>
      <c r="FK395">
        <v>0.6899999999999999</v>
      </c>
      <c r="FL395">
        <v>0.5</v>
      </c>
      <c r="FM395">
        <v>-60.97858780487805</v>
      </c>
      <c r="FN395">
        <v>-1.868339372822343</v>
      </c>
      <c r="FO395">
        <v>0.4964751427939312</v>
      </c>
      <c r="FP395">
        <v>0</v>
      </c>
      <c r="FQ395">
        <v>783.2986176470588</v>
      </c>
      <c r="FR395">
        <v>-4.548800608496593</v>
      </c>
      <c r="FS395">
        <v>0.4944882092632193</v>
      </c>
      <c r="FT395">
        <v>0</v>
      </c>
      <c r="FU395">
        <v>6.925603902439025</v>
      </c>
      <c r="FV395">
        <v>-0.4814650871080218</v>
      </c>
      <c r="FW395">
        <v>0.04799166959613541</v>
      </c>
      <c r="FX395">
        <v>0</v>
      </c>
      <c r="FY395">
        <v>0</v>
      </c>
      <c r="FZ395">
        <v>3</v>
      </c>
      <c r="GA395" t="s">
        <v>462</v>
      </c>
      <c r="GB395">
        <v>2.98337</v>
      </c>
      <c r="GC395">
        <v>2.71557</v>
      </c>
      <c r="GD395">
        <v>0.217941</v>
      </c>
      <c r="GE395">
        <v>0.220825</v>
      </c>
      <c r="GF395">
        <v>0.0995229</v>
      </c>
      <c r="GG395">
        <v>0.0741718</v>
      </c>
      <c r="GH395">
        <v>24755.5</v>
      </c>
      <c r="GI395">
        <v>24784.8</v>
      </c>
      <c r="GJ395">
        <v>29417.2</v>
      </c>
      <c r="GK395">
        <v>29415.4</v>
      </c>
      <c r="GL395">
        <v>35086.1</v>
      </c>
      <c r="GM395">
        <v>36215.5</v>
      </c>
      <c r="GN395">
        <v>41427.7</v>
      </c>
      <c r="GO395">
        <v>41917.5</v>
      </c>
      <c r="GP395">
        <v>1.93687</v>
      </c>
      <c r="GQ395">
        <v>1.88908</v>
      </c>
      <c r="GR395">
        <v>0.081107</v>
      </c>
      <c r="GS395">
        <v>0</v>
      </c>
      <c r="GT395">
        <v>25.1228</v>
      </c>
      <c r="GU395">
        <v>999.9</v>
      </c>
      <c r="GV395">
        <v>35.4</v>
      </c>
      <c r="GW395">
        <v>33.1</v>
      </c>
      <c r="GX395">
        <v>19.8387</v>
      </c>
      <c r="GY395">
        <v>63.6614</v>
      </c>
      <c r="GZ395">
        <v>33.8542</v>
      </c>
      <c r="HA395">
        <v>1</v>
      </c>
      <c r="HB395">
        <v>-0.074154</v>
      </c>
      <c r="HC395">
        <v>0.231536</v>
      </c>
      <c r="HD395">
        <v>20.331</v>
      </c>
      <c r="HE395">
        <v>5.21459</v>
      </c>
      <c r="HF395">
        <v>12.0099</v>
      </c>
      <c r="HG395">
        <v>4.98835</v>
      </c>
      <c r="HH395">
        <v>3.28845</v>
      </c>
      <c r="HI395">
        <v>9999</v>
      </c>
      <c r="HJ395">
        <v>9999</v>
      </c>
      <c r="HK395">
        <v>9999</v>
      </c>
      <c r="HL395">
        <v>174.6</v>
      </c>
      <c r="HM395">
        <v>1.86783</v>
      </c>
      <c r="HN395">
        <v>1.86691</v>
      </c>
      <c r="HO395">
        <v>1.8663</v>
      </c>
      <c r="HP395">
        <v>1.8662</v>
      </c>
      <c r="HQ395">
        <v>1.86809</v>
      </c>
      <c r="HR395">
        <v>1.87053</v>
      </c>
      <c r="HS395">
        <v>1.8692</v>
      </c>
      <c r="HT395">
        <v>1.87057</v>
      </c>
      <c r="HU395">
        <v>0</v>
      </c>
      <c r="HV395">
        <v>0</v>
      </c>
      <c r="HW395">
        <v>0</v>
      </c>
      <c r="HX395">
        <v>0</v>
      </c>
      <c r="HY395" t="s">
        <v>421</v>
      </c>
      <c r="HZ395" t="s">
        <v>422</v>
      </c>
      <c r="IA395" t="s">
        <v>423</v>
      </c>
      <c r="IB395" t="s">
        <v>423</v>
      </c>
      <c r="IC395" t="s">
        <v>423</v>
      </c>
      <c r="ID395" t="s">
        <v>423</v>
      </c>
      <c r="IE395">
        <v>0</v>
      </c>
      <c r="IF395">
        <v>100</v>
      </c>
      <c r="IG395">
        <v>100</v>
      </c>
      <c r="IH395">
        <v>-4.53</v>
      </c>
      <c r="II395">
        <v>-0.0977</v>
      </c>
      <c r="IJ395">
        <v>-1.577111384215205</v>
      </c>
      <c r="IK395">
        <v>-0.002609718516926934</v>
      </c>
      <c r="IL395">
        <v>7.477057286243006E-07</v>
      </c>
      <c r="IM395">
        <v>-2.446628426827821E-10</v>
      </c>
      <c r="IN395">
        <v>-0.2036813970316619</v>
      </c>
      <c r="IO395">
        <v>-0.007460779758470672</v>
      </c>
      <c r="IP395">
        <v>0.0009378809001863145</v>
      </c>
      <c r="IQ395">
        <v>-1.681860573090938E-05</v>
      </c>
      <c r="IR395">
        <v>18</v>
      </c>
      <c r="IS395">
        <v>2242</v>
      </c>
      <c r="IT395">
        <v>1</v>
      </c>
      <c r="IU395">
        <v>24</v>
      </c>
      <c r="IV395">
        <v>2637.1</v>
      </c>
      <c r="IW395">
        <v>2637.1</v>
      </c>
      <c r="IX395">
        <v>2.91016</v>
      </c>
      <c r="IY395">
        <v>2.19849</v>
      </c>
      <c r="IZ395">
        <v>1.39648</v>
      </c>
      <c r="JA395">
        <v>2.33643</v>
      </c>
      <c r="JB395">
        <v>1.49536</v>
      </c>
      <c r="JC395">
        <v>2.41333</v>
      </c>
      <c r="JD395">
        <v>38.9693</v>
      </c>
      <c r="JE395">
        <v>23.9737</v>
      </c>
      <c r="JF395">
        <v>18</v>
      </c>
      <c r="JG395">
        <v>505.126</v>
      </c>
      <c r="JH395">
        <v>431.411</v>
      </c>
      <c r="JI395">
        <v>25</v>
      </c>
      <c r="JJ395">
        <v>26.4292</v>
      </c>
      <c r="JK395">
        <v>30.0001</v>
      </c>
      <c r="JL395">
        <v>26.4352</v>
      </c>
      <c r="JM395">
        <v>26.3833</v>
      </c>
      <c r="JN395">
        <v>58.2348</v>
      </c>
      <c r="JO395">
        <v>22.5984</v>
      </c>
      <c r="JP395">
        <v>10.527</v>
      </c>
      <c r="JQ395">
        <v>25</v>
      </c>
      <c r="JR395">
        <v>1523.37</v>
      </c>
      <c r="JS395">
        <v>14.6598</v>
      </c>
      <c r="JT395">
        <v>100.585</v>
      </c>
      <c r="JU395">
        <v>100.672</v>
      </c>
    </row>
    <row r="396" spans="1:281">
      <c r="A396">
        <v>380</v>
      </c>
      <c r="B396">
        <v>1659120790.1</v>
      </c>
      <c r="C396">
        <v>8432</v>
      </c>
      <c r="D396" t="s">
        <v>1186</v>
      </c>
      <c r="E396" t="s">
        <v>1187</v>
      </c>
      <c r="F396">
        <v>5</v>
      </c>
      <c r="G396" t="s">
        <v>1005</v>
      </c>
      <c r="H396" t="s">
        <v>416</v>
      </c>
      <c r="I396">
        <v>1659120782.314285</v>
      </c>
      <c r="J396">
        <f>(K396)/1000</f>
        <v>0</v>
      </c>
      <c r="K396">
        <f>IF(CZ396, AN396, AH396)</f>
        <v>0</v>
      </c>
      <c r="L396">
        <f>IF(CZ396, AI396, AG396)</f>
        <v>0</v>
      </c>
      <c r="M396">
        <f>DB396 - IF(AU396&gt;1, L396*CV396*100.0/(AW396*DP396), 0)</f>
        <v>0</v>
      </c>
      <c r="N396">
        <f>((T396-J396/2)*M396-L396)/(T396+J396/2)</f>
        <v>0</v>
      </c>
      <c r="O396">
        <f>N396*(DI396+DJ396)/1000.0</f>
        <v>0</v>
      </c>
      <c r="P396">
        <f>(DB396 - IF(AU396&gt;1, L396*CV396*100.0/(AW396*DP396), 0))*(DI396+DJ396)/1000.0</f>
        <v>0</v>
      </c>
      <c r="Q396">
        <f>2.0/((1/S396-1/R396)+SIGN(S396)*SQRT((1/S396-1/R396)*(1/S396-1/R396) + 4*CW396/((CW396+1)*(CW396+1))*(2*1/S396*1/R396-1/R396*1/R396)))</f>
        <v>0</v>
      </c>
      <c r="R396">
        <f>IF(LEFT(CX396,1)&lt;&gt;"0",IF(LEFT(CX396,1)="1",3.0,CY396),$D$5+$E$5*(DP396*DI396/($K$5*1000))+$F$5*(DP396*DI396/($K$5*1000))*MAX(MIN(CV396,$J$5),$I$5)*MAX(MIN(CV396,$J$5),$I$5)+$G$5*MAX(MIN(CV396,$J$5),$I$5)*(DP396*DI396/($K$5*1000))+$H$5*(DP396*DI396/($K$5*1000))*(DP396*DI396/($K$5*1000)))</f>
        <v>0</v>
      </c>
      <c r="S396">
        <f>J396*(1000-(1000*0.61365*exp(17.502*W396/(240.97+W396))/(DI396+DJ396)+DD396)/2)/(1000*0.61365*exp(17.502*W396/(240.97+W396))/(DI396+DJ396)-DD396)</f>
        <v>0</v>
      </c>
      <c r="T396">
        <f>1/((CW396+1)/(Q396/1.6)+1/(R396/1.37)) + CW396/((CW396+1)/(Q396/1.6) + CW396/(R396/1.37))</f>
        <v>0</v>
      </c>
      <c r="U396">
        <f>(CR396*CU396)</f>
        <v>0</v>
      </c>
      <c r="V396">
        <f>(DK396+(U396+2*0.95*5.67E-8*(((DK396+$B$7)+273)^4-(DK396+273)^4)-44100*J396)/(1.84*29.3*R396+8*0.95*5.67E-8*(DK396+273)^3))</f>
        <v>0</v>
      </c>
      <c r="W396">
        <f>($C$7*DL396+$D$7*DM396+$E$7*V396)</f>
        <v>0</v>
      </c>
      <c r="X396">
        <f>0.61365*exp(17.502*W396/(240.97+W396))</f>
        <v>0</v>
      </c>
      <c r="Y396">
        <f>(Z396/AA396*100)</f>
        <v>0</v>
      </c>
      <c r="Z396">
        <f>DD396*(DI396+DJ396)/1000</f>
        <v>0</v>
      </c>
      <c r="AA396">
        <f>0.61365*exp(17.502*DK396/(240.97+DK396))</f>
        <v>0</v>
      </c>
      <c r="AB396">
        <f>(X396-DD396*(DI396+DJ396)/1000)</f>
        <v>0</v>
      </c>
      <c r="AC396">
        <f>(-J396*44100)</f>
        <v>0</v>
      </c>
      <c r="AD396">
        <f>2*29.3*R396*0.92*(DK396-W396)</f>
        <v>0</v>
      </c>
      <c r="AE396">
        <f>2*0.95*5.67E-8*(((DK396+$B$7)+273)^4-(W396+273)^4)</f>
        <v>0</v>
      </c>
      <c r="AF396">
        <f>U396+AE396+AC396+AD396</f>
        <v>0</v>
      </c>
      <c r="AG396">
        <f>DH396*AU396*(DC396-DB396*(1000-AU396*DE396)/(1000-AU396*DD396))/(100*CV396)</f>
        <v>0</v>
      </c>
      <c r="AH396">
        <f>1000*DH396*AU396*(DD396-DE396)/(100*CV396*(1000-AU396*DD396))</f>
        <v>0</v>
      </c>
      <c r="AI396">
        <f>(AJ396 - AK396 - DI396*1E3/(8.314*(DK396+273.15)) * AM396/DH396 * AL396) * DH396/(100*CV396) * (1000 - DE396)/1000</f>
        <v>0</v>
      </c>
      <c r="AJ396">
        <v>1532.550867728072</v>
      </c>
      <c r="AK396">
        <v>1488.431636363636</v>
      </c>
      <c r="AL396">
        <v>3.398553077172482</v>
      </c>
      <c r="AM396">
        <v>65.161743348926</v>
      </c>
      <c r="AN396">
        <f>(AP396 - AO396 + DI396*1E3/(8.314*(DK396+273.15)) * AR396/DH396 * AQ396) * DH396/(100*CV396) * 1000/(1000 - AP396)</f>
        <v>0</v>
      </c>
      <c r="AO396">
        <v>14.57624368601734</v>
      </c>
      <c r="AP396">
        <v>21.40472666666667</v>
      </c>
      <c r="AQ396">
        <v>-3.06134647414161E-05</v>
      </c>
      <c r="AR396">
        <v>87.77243361575582</v>
      </c>
      <c r="AS396">
        <v>5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MAX(0,($B$13+$C$13*DP396)/(1+$D$13*DP396)*DI396/(DK396+273)*$E$13)</f>
        <v>0</v>
      </c>
      <c r="AX396" t="s">
        <v>417</v>
      </c>
      <c r="AY396" t="s">
        <v>417</v>
      </c>
      <c r="AZ396">
        <v>0</v>
      </c>
      <c r="BA396">
        <v>0</v>
      </c>
      <c r="BB396">
        <f>1-AZ396/BA396</f>
        <v>0</v>
      </c>
      <c r="BC396">
        <v>0</v>
      </c>
      <c r="BD396" t="s">
        <v>417</v>
      </c>
      <c r="BE396" t="s">
        <v>417</v>
      </c>
      <c r="BF396">
        <v>0</v>
      </c>
      <c r="BG396">
        <v>0</v>
      </c>
      <c r="BH396">
        <f>1-BF396/BG396</f>
        <v>0</v>
      </c>
      <c r="BI396">
        <v>0.5</v>
      </c>
      <c r="BJ396">
        <f>CS396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417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f>$B$11*DQ396+$C$11*DR396+$F$11*EC396*(1-EF396)</f>
        <v>0</v>
      </c>
      <c r="CS396">
        <f>CR396*CT396</f>
        <v>0</v>
      </c>
      <c r="CT396">
        <f>($B$11*$D$9+$C$11*$D$9+$F$11*((EP396+EH396)/MAX(EP396+EH396+EQ396, 0.1)*$I$9+EQ396/MAX(EP396+EH396+EQ396, 0.1)*$J$9))/($B$11+$C$11+$F$11)</f>
        <v>0</v>
      </c>
      <c r="CU396">
        <f>($B$11*$K$9+$C$11*$K$9+$F$11*((EP396+EH396)/MAX(EP396+EH396+EQ396, 0.1)*$P$9+EQ396/MAX(EP396+EH396+EQ396, 0.1)*$Q$9))/($B$11+$C$11+$F$11)</f>
        <v>0</v>
      </c>
      <c r="CV396">
        <v>6</v>
      </c>
      <c r="CW396">
        <v>0.5</v>
      </c>
      <c r="CX396" t="s">
        <v>418</v>
      </c>
      <c r="CY396">
        <v>2</v>
      </c>
      <c r="CZ396" t="b">
        <v>1</v>
      </c>
      <c r="DA396">
        <v>1659120782.314285</v>
      </c>
      <c r="DB396">
        <v>1432.285714285714</v>
      </c>
      <c r="DC396">
        <v>1493.356428571429</v>
      </c>
      <c r="DD396">
        <v>21.40665714285714</v>
      </c>
      <c r="DE396">
        <v>14.54363571428571</v>
      </c>
      <c r="DF396">
        <v>1436.796071428571</v>
      </c>
      <c r="DG396">
        <v>21.50431785714286</v>
      </c>
      <c r="DH396">
        <v>500.0842857142857</v>
      </c>
      <c r="DI396">
        <v>90.65647857142858</v>
      </c>
      <c r="DJ396">
        <v>0.10000415</v>
      </c>
      <c r="DK396">
        <v>26.9553</v>
      </c>
      <c r="DL396">
        <v>26.45463571428571</v>
      </c>
      <c r="DM396">
        <v>999.9000000000002</v>
      </c>
      <c r="DN396">
        <v>0</v>
      </c>
      <c r="DO396">
        <v>0</v>
      </c>
      <c r="DP396">
        <v>9994.647500000001</v>
      </c>
      <c r="DQ396">
        <v>0</v>
      </c>
      <c r="DR396">
        <v>8.309834642857144</v>
      </c>
      <c r="DS396">
        <v>-61.070675</v>
      </c>
      <c r="DT396">
        <v>1463.617142857143</v>
      </c>
      <c r="DU396">
        <v>1515.396785714286</v>
      </c>
      <c r="DV396">
        <v>6.863016071428572</v>
      </c>
      <c r="DW396">
        <v>1493.356428571429</v>
      </c>
      <c r="DX396">
        <v>14.54363571428571</v>
      </c>
      <c r="DY396">
        <v>1.940652142857143</v>
      </c>
      <c r="DZ396">
        <v>1.318474285714286</v>
      </c>
      <c r="EA396">
        <v>16.96826071428572</v>
      </c>
      <c r="EB396">
        <v>11.01108928571429</v>
      </c>
      <c r="EC396">
        <v>1999.988214285715</v>
      </c>
      <c r="ED396">
        <v>0.9799935357142857</v>
      </c>
      <c r="EE396">
        <v>0.02000626428571428</v>
      </c>
      <c r="EF396">
        <v>0</v>
      </c>
      <c r="EG396">
        <v>782.6842857142857</v>
      </c>
      <c r="EH396">
        <v>5.00097</v>
      </c>
      <c r="EI396">
        <v>15563.88214285714</v>
      </c>
      <c r="EJ396">
        <v>16707.44642857143</v>
      </c>
      <c r="EK396">
        <v>37.41928571428571</v>
      </c>
      <c r="EL396">
        <v>37.87942857142857</v>
      </c>
      <c r="EM396">
        <v>37.312</v>
      </c>
      <c r="EN396">
        <v>37.687</v>
      </c>
      <c r="EO396">
        <v>38.125</v>
      </c>
      <c r="EP396">
        <v>1955.078214285714</v>
      </c>
      <c r="EQ396">
        <v>39.91</v>
      </c>
      <c r="ER396">
        <v>0</v>
      </c>
      <c r="ES396">
        <v>1659120790.4</v>
      </c>
      <c r="ET396">
        <v>0</v>
      </c>
      <c r="EU396">
        <v>782.6486923076923</v>
      </c>
      <c r="EV396">
        <v>-4.757059832379965</v>
      </c>
      <c r="EW396">
        <v>-96.63589749948224</v>
      </c>
      <c r="EX396">
        <v>15563.15384615385</v>
      </c>
      <c r="EY396">
        <v>15</v>
      </c>
      <c r="EZ396">
        <v>0</v>
      </c>
      <c r="FA396" t="s">
        <v>419</v>
      </c>
      <c r="FB396">
        <v>1658962562</v>
      </c>
      <c r="FC396">
        <v>1658962559</v>
      </c>
      <c r="FD396">
        <v>0</v>
      </c>
      <c r="FE396">
        <v>0.025</v>
      </c>
      <c r="FF396">
        <v>-0.013</v>
      </c>
      <c r="FG396">
        <v>-1.97</v>
      </c>
      <c r="FH396">
        <v>-0.111</v>
      </c>
      <c r="FI396">
        <v>420</v>
      </c>
      <c r="FJ396">
        <v>18</v>
      </c>
      <c r="FK396">
        <v>0.6899999999999999</v>
      </c>
      <c r="FL396">
        <v>0.5</v>
      </c>
      <c r="FM396">
        <v>-61.05636585365853</v>
      </c>
      <c r="FN396">
        <v>-0.02603623693383431</v>
      </c>
      <c r="FO396">
        <v>0.4423086487796125</v>
      </c>
      <c r="FP396">
        <v>1</v>
      </c>
      <c r="FQ396">
        <v>782.9448235294118</v>
      </c>
      <c r="FR396">
        <v>-4.56864782663234</v>
      </c>
      <c r="FS396">
        <v>0.4990910839061342</v>
      </c>
      <c r="FT396">
        <v>0</v>
      </c>
      <c r="FU396">
        <v>6.89308</v>
      </c>
      <c r="FV396">
        <v>-0.4571665505226523</v>
      </c>
      <c r="FW396">
        <v>0.04543099602694176</v>
      </c>
      <c r="FX396">
        <v>0</v>
      </c>
      <c r="FY396">
        <v>1</v>
      </c>
      <c r="FZ396">
        <v>3</v>
      </c>
      <c r="GA396" t="s">
        <v>426</v>
      </c>
      <c r="GB396">
        <v>2.98331</v>
      </c>
      <c r="GC396">
        <v>2.71569</v>
      </c>
      <c r="GD396">
        <v>0.219471</v>
      </c>
      <c r="GE396">
        <v>0.222313</v>
      </c>
      <c r="GF396">
        <v>0.0995148</v>
      </c>
      <c r="GG396">
        <v>0.0743637</v>
      </c>
      <c r="GH396">
        <v>24707.3</v>
      </c>
      <c r="GI396">
        <v>24737.8</v>
      </c>
      <c r="GJ396">
        <v>29417.5</v>
      </c>
      <c r="GK396">
        <v>29415.8</v>
      </c>
      <c r="GL396">
        <v>35086.8</v>
      </c>
      <c r="GM396">
        <v>36208.2</v>
      </c>
      <c r="GN396">
        <v>41428.1</v>
      </c>
      <c r="GO396">
        <v>41917.8</v>
      </c>
      <c r="GP396">
        <v>1.93692</v>
      </c>
      <c r="GQ396">
        <v>1.88918</v>
      </c>
      <c r="GR396">
        <v>0.0817664</v>
      </c>
      <c r="GS396">
        <v>0</v>
      </c>
      <c r="GT396">
        <v>25.1239</v>
      </c>
      <c r="GU396">
        <v>999.9</v>
      </c>
      <c r="GV396">
        <v>35.3</v>
      </c>
      <c r="GW396">
        <v>33.1</v>
      </c>
      <c r="GX396">
        <v>19.782</v>
      </c>
      <c r="GY396">
        <v>63.6114</v>
      </c>
      <c r="GZ396">
        <v>34.2468</v>
      </c>
      <c r="HA396">
        <v>1</v>
      </c>
      <c r="HB396">
        <v>-0.0742226</v>
      </c>
      <c r="HC396">
        <v>0.231688</v>
      </c>
      <c r="HD396">
        <v>20.331</v>
      </c>
      <c r="HE396">
        <v>5.21459</v>
      </c>
      <c r="HF396">
        <v>12.0099</v>
      </c>
      <c r="HG396">
        <v>4.9884</v>
      </c>
      <c r="HH396">
        <v>3.28845</v>
      </c>
      <c r="HI396">
        <v>9999</v>
      </c>
      <c r="HJ396">
        <v>9999</v>
      </c>
      <c r="HK396">
        <v>9999</v>
      </c>
      <c r="HL396">
        <v>174.6</v>
      </c>
      <c r="HM396">
        <v>1.86783</v>
      </c>
      <c r="HN396">
        <v>1.86691</v>
      </c>
      <c r="HO396">
        <v>1.8663</v>
      </c>
      <c r="HP396">
        <v>1.86621</v>
      </c>
      <c r="HQ396">
        <v>1.86809</v>
      </c>
      <c r="HR396">
        <v>1.87052</v>
      </c>
      <c r="HS396">
        <v>1.8692</v>
      </c>
      <c r="HT396">
        <v>1.87057</v>
      </c>
      <c r="HU396">
        <v>0</v>
      </c>
      <c r="HV396">
        <v>0</v>
      </c>
      <c r="HW396">
        <v>0</v>
      </c>
      <c r="HX396">
        <v>0</v>
      </c>
      <c r="HY396" t="s">
        <v>421</v>
      </c>
      <c r="HZ396" t="s">
        <v>422</v>
      </c>
      <c r="IA396" t="s">
        <v>423</v>
      </c>
      <c r="IB396" t="s">
        <v>423</v>
      </c>
      <c r="IC396" t="s">
        <v>423</v>
      </c>
      <c r="ID396" t="s">
        <v>423</v>
      </c>
      <c r="IE396">
        <v>0</v>
      </c>
      <c r="IF396">
        <v>100</v>
      </c>
      <c r="IG396">
        <v>100</v>
      </c>
      <c r="IH396">
        <v>-4.56</v>
      </c>
      <c r="II396">
        <v>-0.0977</v>
      </c>
      <c r="IJ396">
        <v>-1.577111384215205</v>
      </c>
      <c r="IK396">
        <v>-0.002609718516926934</v>
      </c>
      <c r="IL396">
        <v>7.477057286243006E-07</v>
      </c>
      <c r="IM396">
        <v>-2.446628426827821E-10</v>
      </c>
      <c r="IN396">
        <v>-0.2036813970316619</v>
      </c>
      <c r="IO396">
        <v>-0.007460779758470672</v>
      </c>
      <c r="IP396">
        <v>0.0009378809001863145</v>
      </c>
      <c r="IQ396">
        <v>-1.681860573090938E-05</v>
      </c>
      <c r="IR396">
        <v>18</v>
      </c>
      <c r="IS396">
        <v>2242</v>
      </c>
      <c r="IT396">
        <v>1</v>
      </c>
      <c r="IU396">
        <v>24</v>
      </c>
      <c r="IV396">
        <v>2637.1</v>
      </c>
      <c r="IW396">
        <v>2637.2</v>
      </c>
      <c r="IX396">
        <v>2.93457</v>
      </c>
      <c r="IY396">
        <v>2.20337</v>
      </c>
      <c r="IZ396">
        <v>1.39648</v>
      </c>
      <c r="JA396">
        <v>2.33521</v>
      </c>
      <c r="JB396">
        <v>1.49536</v>
      </c>
      <c r="JC396">
        <v>2.39136</v>
      </c>
      <c r="JD396">
        <v>38.9693</v>
      </c>
      <c r="JE396">
        <v>23.9737</v>
      </c>
      <c r="JF396">
        <v>18</v>
      </c>
      <c r="JG396">
        <v>505.138</v>
      </c>
      <c r="JH396">
        <v>431.458</v>
      </c>
      <c r="JI396">
        <v>25</v>
      </c>
      <c r="JJ396">
        <v>26.4275</v>
      </c>
      <c r="JK396">
        <v>30</v>
      </c>
      <c r="JL396">
        <v>26.433</v>
      </c>
      <c r="JM396">
        <v>26.3816</v>
      </c>
      <c r="JN396">
        <v>58.7143</v>
      </c>
      <c r="JO396">
        <v>22.5984</v>
      </c>
      <c r="JP396">
        <v>10.527</v>
      </c>
      <c r="JQ396">
        <v>25</v>
      </c>
      <c r="JR396">
        <v>1536.72</v>
      </c>
      <c r="JS396">
        <v>14.7022</v>
      </c>
      <c r="JT396">
        <v>100.586</v>
      </c>
      <c r="JU396">
        <v>100.673</v>
      </c>
    </row>
    <row r="397" spans="1:281">
      <c r="A397">
        <v>381</v>
      </c>
      <c r="B397">
        <v>1659120795.1</v>
      </c>
      <c r="C397">
        <v>8437</v>
      </c>
      <c r="D397" t="s">
        <v>1188</v>
      </c>
      <c r="E397" t="s">
        <v>1189</v>
      </c>
      <c r="F397">
        <v>5</v>
      </c>
      <c r="G397" t="s">
        <v>1005</v>
      </c>
      <c r="H397" t="s">
        <v>416</v>
      </c>
      <c r="I397">
        <v>1659120787.6</v>
      </c>
      <c r="J397">
        <f>(K397)/1000</f>
        <v>0</v>
      </c>
      <c r="K397">
        <f>IF(CZ397, AN397, AH397)</f>
        <v>0</v>
      </c>
      <c r="L397">
        <f>IF(CZ397, AI397, AG397)</f>
        <v>0</v>
      </c>
      <c r="M397">
        <f>DB397 - IF(AU397&gt;1, L397*CV397*100.0/(AW397*DP397), 0)</f>
        <v>0</v>
      </c>
      <c r="N397">
        <f>((T397-J397/2)*M397-L397)/(T397+J397/2)</f>
        <v>0</v>
      </c>
      <c r="O397">
        <f>N397*(DI397+DJ397)/1000.0</f>
        <v>0</v>
      </c>
      <c r="P397">
        <f>(DB397 - IF(AU397&gt;1, L397*CV397*100.0/(AW397*DP397), 0))*(DI397+DJ397)/1000.0</f>
        <v>0</v>
      </c>
      <c r="Q397">
        <f>2.0/((1/S397-1/R397)+SIGN(S397)*SQRT((1/S397-1/R397)*(1/S397-1/R397) + 4*CW397/((CW397+1)*(CW397+1))*(2*1/S397*1/R397-1/R397*1/R397)))</f>
        <v>0</v>
      </c>
      <c r="R397">
        <f>IF(LEFT(CX397,1)&lt;&gt;"0",IF(LEFT(CX397,1)="1",3.0,CY397),$D$5+$E$5*(DP397*DI397/($K$5*1000))+$F$5*(DP397*DI397/($K$5*1000))*MAX(MIN(CV397,$J$5),$I$5)*MAX(MIN(CV397,$J$5),$I$5)+$G$5*MAX(MIN(CV397,$J$5),$I$5)*(DP397*DI397/($K$5*1000))+$H$5*(DP397*DI397/($K$5*1000))*(DP397*DI397/($K$5*1000)))</f>
        <v>0</v>
      </c>
      <c r="S397">
        <f>J397*(1000-(1000*0.61365*exp(17.502*W397/(240.97+W397))/(DI397+DJ397)+DD397)/2)/(1000*0.61365*exp(17.502*W397/(240.97+W397))/(DI397+DJ397)-DD397)</f>
        <v>0</v>
      </c>
      <c r="T397">
        <f>1/((CW397+1)/(Q397/1.6)+1/(R397/1.37)) + CW397/((CW397+1)/(Q397/1.6) + CW397/(R397/1.37))</f>
        <v>0</v>
      </c>
      <c r="U397">
        <f>(CR397*CU397)</f>
        <v>0</v>
      </c>
      <c r="V397">
        <f>(DK397+(U397+2*0.95*5.67E-8*(((DK397+$B$7)+273)^4-(DK397+273)^4)-44100*J397)/(1.84*29.3*R397+8*0.95*5.67E-8*(DK397+273)^3))</f>
        <v>0</v>
      </c>
      <c r="W397">
        <f>($C$7*DL397+$D$7*DM397+$E$7*V397)</f>
        <v>0</v>
      </c>
      <c r="X397">
        <f>0.61365*exp(17.502*W397/(240.97+W397))</f>
        <v>0</v>
      </c>
      <c r="Y397">
        <f>(Z397/AA397*100)</f>
        <v>0</v>
      </c>
      <c r="Z397">
        <f>DD397*(DI397+DJ397)/1000</f>
        <v>0</v>
      </c>
      <c r="AA397">
        <f>0.61365*exp(17.502*DK397/(240.97+DK397))</f>
        <v>0</v>
      </c>
      <c r="AB397">
        <f>(X397-DD397*(DI397+DJ397)/1000)</f>
        <v>0</v>
      </c>
      <c r="AC397">
        <f>(-J397*44100)</f>
        <v>0</v>
      </c>
      <c r="AD397">
        <f>2*29.3*R397*0.92*(DK397-W397)</f>
        <v>0</v>
      </c>
      <c r="AE397">
        <f>2*0.95*5.67E-8*(((DK397+$B$7)+273)^4-(W397+273)^4)</f>
        <v>0</v>
      </c>
      <c r="AF397">
        <f>U397+AE397+AC397+AD397</f>
        <v>0</v>
      </c>
      <c r="AG397">
        <f>DH397*AU397*(DC397-DB397*(1000-AU397*DE397)/(1000-AU397*DD397))/(100*CV397)</f>
        <v>0</v>
      </c>
      <c r="AH397">
        <f>1000*DH397*AU397*(DD397-DE397)/(100*CV397*(1000-AU397*DD397))</f>
        <v>0</v>
      </c>
      <c r="AI397">
        <f>(AJ397 - AK397 - DI397*1E3/(8.314*(DK397+273.15)) * AM397/DH397 * AL397) * DH397/(100*CV397) * (1000 - DE397)/1000</f>
        <v>0</v>
      </c>
      <c r="AJ397">
        <v>1549.712362644315</v>
      </c>
      <c r="AK397">
        <v>1505.440363636363</v>
      </c>
      <c r="AL397">
        <v>3.4043379271061</v>
      </c>
      <c r="AM397">
        <v>65.161743348926</v>
      </c>
      <c r="AN397">
        <f>(AP397 - AO397 + DI397*1E3/(8.314*(DK397+273.15)) * AR397/DH397 * AQ397) * DH397/(100*CV397) * 1000/(1000 - AP397)</f>
        <v>0</v>
      </c>
      <c r="AO397">
        <v>14.63193819220285</v>
      </c>
      <c r="AP397">
        <v>21.40821939393939</v>
      </c>
      <c r="AQ397">
        <v>4.821666713672829E-05</v>
      </c>
      <c r="AR397">
        <v>87.77243361575582</v>
      </c>
      <c r="AS397">
        <v>5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MAX(0,($B$13+$C$13*DP397)/(1+$D$13*DP397)*DI397/(DK397+273)*$E$13)</f>
        <v>0</v>
      </c>
      <c r="AX397" t="s">
        <v>417</v>
      </c>
      <c r="AY397" t="s">
        <v>417</v>
      </c>
      <c r="AZ397">
        <v>0</v>
      </c>
      <c r="BA397">
        <v>0</v>
      </c>
      <c r="BB397">
        <f>1-AZ397/BA397</f>
        <v>0</v>
      </c>
      <c r="BC397">
        <v>0</v>
      </c>
      <c r="BD397" t="s">
        <v>417</v>
      </c>
      <c r="BE397" t="s">
        <v>417</v>
      </c>
      <c r="BF397">
        <v>0</v>
      </c>
      <c r="BG397">
        <v>0</v>
      </c>
      <c r="BH397">
        <f>1-BF397/BG397</f>
        <v>0</v>
      </c>
      <c r="BI397">
        <v>0.5</v>
      </c>
      <c r="BJ397">
        <f>CS397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417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f>$B$11*DQ397+$C$11*DR397+$F$11*EC397*(1-EF397)</f>
        <v>0</v>
      </c>
      <c r="CS397">
        <f>CR397*CT397</f>
        <v>0</v>
      </c>
      <c r="CT397">
        <f>($B$11*$D$9+$C$11*$D$9+$F$11*((EP397+EH397)/MAX(EP397+EH397+EQ397, 0.1)*$I$9+EQ397/MAX(EP397+EH397+EQ397, 0.1)*$J$9))/($B$11+$C$11+$F$11)</f>
        <v>0</v>
      </c>
      <c r="CU397">
        <f>($B$11*$K$9+$C$11*$K$9+$F$11*((EP397+EH397)/MAX(EP397+EH397+EQ397, 0.1)*$P$9+EQ397/MAX(EP397+EH397+EQ397, 0.1)*$Q$9))/($B$11+$C$11+$F$11)</f>
        <v>0</v>
      </c>
      <c r="CV397">
        <v>6</v>
      </c>
      <c r="CW397">
        <v>0.5</v>
      </c>
      <c r="CX397" t="s">
        <v>418</v>
      </c>
      <c r="CY397">
        <v>2</v>
      </c>
      <c r="CZ397" t="b">
        <v>1</v>
      </c>
      <c r="DA397">
        <v>1659120787.6</v>
      </c>
      <c r="DB397">
        <v>1449.903703703704</v>
      </c>
      <c r="DC397">
        <v>1510.931851851852</v>
      </c>
      <c r="DD397">
        <v>21.40704074074074</v>
      </c>
      <c r="DE397">
        <v>14.58647407407407</v>
      </c>
      <c r="DF397">
        <v>1454.449629629629</v>
      </c>
      <c r="DG397">
        <v>21.50469259259259</v>
      </c>
      <c r="DH397">
        <v>500.0646296296297</v>
      </c>
      <c r="DI397">
        <v>90.65718518518518</v>
      </c>
      <c r="DJ397">
        <v>0.09998608518518519</v>
      </c>
      <c r="DK397">
        <v>26.95724444444444</v>
      </c>
      <c r="DL397">
        <v>26.46035925925926</v>
      </c>
      <c r="DM397">
        <v>999.9000000000001</v>
      </c>
      <c r="DN397">
        <v>0</v>
      </c>
      <c r="DO397">
        <v>0</v>
      </c>
      <c r="DP397">
        <v>9997.340740740739</v>
      </c>
      <c r="DQ397">
        <v>0</v>
      </c>
      <c r="DR397">
        <v>8.318511481481485</v>
      </c>
      <c r="DS397">
        <v>-61.0274</v>
      </c>
      <c r="DT397">
        <v>1481.621111111111</v>
      </c>
      <c r="DU397">
        <v>1533.298148148148</v>
      </c>
      <c r="DV397">
        <v>6.820562962962961</v>
      </c>
      <c r="DW397">
        <v>1510.931851851852</v>
      </c>
      <c r="DX397">
        <v>14.58647407407407</v>
      </c>
      <c r="DY397">
        <v>1.940702592592592</v>
      </c>
      <c r="DZ397">
        <v>1.322368888888889</v>
      </c>
      <c r="EA397">
        <v>16.96866666666667</v>
      </c>
      <c r="EB397">
        <v>11.05548888888889</v>
      </c>
      <c r="EC397">
        <v>1999.979259259259</v>
      </c>
      <c r="ED397">
        <v>0.9799934444444445</v>
      </c>
      <c r="EE397">
        <v>0.02000635555555555</v>
      </c>
      <c r="EF397">
        <v>0</v>
      </c>
      <c r="EG397">
        <v>782.2304814814815</v>
      </c>
      <c r="EH397">
        <v>5.00097</v>
      </c>
      <c r="EI397">
        <v>15555.43333333333</v>
      </c>
      <c r="EJ397">
        <v>16707.37037037037</v>
      </c>
      <c r="EK397">
        <v>37.42092592592593</v>
      </c>
      <c r="EL397">
        <v>37.87959259259259</v>
      </c>
      <c r="EM397">
        <v>37.312</v>
      </c>
      <c r="EN397">
        <v>37.687</v>
      </c>
      <c r="EO397">
        <v>38.125</v>
      </c>
      <c r="EP397">
        <v>1955.069259259259</v>
      </c>
      <c r="EQ397">
        <v>39.91</v>
      </c>
      <c r="ER397">
        <v>0</v>
      </c>
      <c r="ES397">
        <v>1659120795.2</v>
      </c>
      <c r="ET397">
        <v>0</v>
      </c>
      <c r="EU397">
        <v>782.1888846153846</v>
      </c>
      <c r="EV397">
        <v>-5.228957258725217</v>
      </c>
      <c r="EW397">
        <v>-92.98461550556883</v>
      </c>
      <c r="EX397">
        <v>15555.40769230769</v>
      </c>
      <c r="EY397">
        <v>15</v>
      </c>
      <c r="EZ397">
        <v>0</v>
      </c>
      <c r="FA397" t="s">
        <v>419</v>
      </c>
      <c r="FB397">
        <v>1658962562</v>
      </c>
      <c r="FC397">
        <v>1658962559</v>
      </c>
      <c r="FD397">
        <v>0</v>
      </c>
      <c r="FE397">
        <v>0.025</v>
      </c>
      <c r="FF397">
        <v>-0.013</v>
      </c>
      <c r="FG397">
        <v>-1.97</v>
      </c>
      <c r="FH397">
        <v>-0.111</v>
      </c>
      <c r="FI397">
        <v>420</v>
      </c>
      <c r="FJ397">
        <v>18</v>
      </c>
      <c r="FK397">
        <v>0.6899999999999999</v>
      </c>
      <c r="FL397">
        <v>0.5</v>
      </c>
      <c r="FM397">
        <v>-61.09346499999999</v>
      </c>
      <c r="FN397">
        <v>0.9645343339587517</v>
      </c>
      <c r="FO397">
        <v>0.2484188001641582</v>
      </c>
      <c r="FP397">
        <v>0</v>
      </c>
      <c r="FQ397">
        <v>782.5344705882353</v>
      </c>
      <c r="FR397">
        <v>-4.934820473675511</v>
      </c>
      <c r="FS397">
        <v>0.5248900857094958</v>
      </c>
      <c r="FT397">
        <v>0</v>
      </c>
      <c r="FU397">
        <v>6.844815249999999</v>
      </c>
      <c r="FV397">
        <v>-0.4897264165103387</v>
      </c>
      <c r="FW397">
        <v>0.0477552405494674</v>
      </c>
      <c r="FX397">
        <v>0</v>
      </c>
      <c r="FY397">
        <v>0</v>
      </c>
      <c r="FZ397">
        <v>3</v>
      </c>
      <c r="GA397" t="s">
        <v>462</v>
      </c>
      <c r="GB397">
        <v>2.98331</v>
      </c>
      <c r="GC397">
        <v>2.71574</v>
      </c>
      <c r="GD397">
        <v>0.220984</v>
      </c>
      <c r="GE397">
        <v>0.223796</v>
      </c>
      <c r="GF397">
        <v>0.0995229</v>
      </c>
      <c r="GG397">
        <v>0.0744466</v>
      </c>
      <c r="GH397">
        <v>24659.3</v>
      </c>
      <c r="GI397">
        <v>24690.6</v>
      </c>
      <c r="GJ397">
        <v>29417.3</v>
      </c>
      <c r="GK397">
        <v>29415.8</v>
      </c>
      <c r="GL397">
        <v>35086.2</v>
      </c>
      <c r="GM397">
        <v>36204.9</v>
      </c>
      <c r="GN397">
        <v>41427.8</v>
      </c>
      <c r="GO397">
        <v>41917.7</v>
      </c>
      <c r="GP397">
        <v>1.93692</v>
      </c>
      <c r="GQ397">
        <v>1.88918</v>
      </c>
      <c r="GR397">
        <v>0.0824556</v>
      </c>
      <c r="GS397">
        <v>0</v>
      </c>
      <c r="GT397">
        <v>25.1249</v>
      </c>
      <c r="GU397">
        <v>999.9</v>
      </c>
      <c r="GV397">
        <v>35.3</v>
      </c>
      <c r="GW397">
        <v>33.1</v>
      </c>
      <c r="GX397">
        <v>19.7821</v>
      </c>
      <c r="GY397">
        <v>63.5914</v>
      </c>
      <c r="GZ397">
        <v>34.0224</v>
      </c>
      <c r="HA397">
        <v>1</v>
      </c>
      <c r="HB397">
        <v>-0.0742226</v>
      </c>
      <c r="HC397">
        <v>0.232053</v>
      </c>
      <c r="HD397">
        <v>20.331</v>
      </c>
      <c r="HE397">
        <v>5.21459</v>
      </c>
      <c r="HF397">
        <v>12.0099</v>
      </c>
      <c r="HG397">
        <v>4.98835</v>
      </c>
      <c r="HH397">
        <v>3.28842</v>
      </c>
      <c r="HI397">
        <v>9999</v>
      </c>
      <c r="HJ397">
        <v>9999</v>
      </c>
      <c r="HK397">
        <v>9999</v>
      </c>
      <c r="HL397">
        <v>174.6</v>
      </c>
      <c r="HM397">
        <v>1.86783</v>
      </c>
      <c r="HN397">
        <v>1.86691</v>
      </c>
      <c r="HO397">
        <v>1.8663</v>
      </c>
      <c r="HP397">
        <v>1.86623</v>
      </c>
      <c r="HQ397">
        <v>1.86809</v>
      </c>
      <c r="HR397">
        <v>1.87053</v>
      </c>
      <c r="HS397">
        <v>1.8692</v>
      </c>
      <c r="HT397">
        <v>1.87057</v>
      </c>
      <c r="HU397">
        <v>0</v>
      </c>
      <c r="HV397">
        <v>0</v>
      </c>
      <c r="HW397">
        <v>0</v>
      </c>
      <c r="HX397">
        <v>0</v>
      </c>
      <c r="HY397" t="s">
        <v>421</v>
      </c>
      <c r="HZ397" t="s">
        <v>422</v>
      </c>
      <c r="IA397" t="s">
        <v>423</v>
      </c>
      <c r="IB397" t="s">
        <v>423</v>
      </c>
      <c r="IC397" t="s">
        <v>423</v>
      </c>
      <c r="ID397" t="s">
        <v>423</v>
      </c>
      <c r="IE397">
        <v>0</v>
      </c>
      <c r="IF397">
        <v>100</v>
      </c>
      <c r="IG397">
        <v>100</v>
      </c>
      <c r="IH397">
        <v>-4.59</v>
      </c>
      <c r="II397">
        <v>-0.0977</v>
      </c>
      <c r="IJ397">
        <v>-1.577111384215205</v>
      </c>
      <c r="IK397">
        <v>-0.002609718516926934</v>
      </c>
      <c r="IL397">
        <v>7.477057286243006E-07</v>
      </c>
      <c r="IM397">
        <v>-2.446628426827821E-10</v>
      </c>
      <c r="IN397">
        <v>-0.2036813970316619</v>
      </c>
      <c r="IO397">
        <v>-0.007460779758470672</v>
      </c>
      <c r="IP397">
        <v>0.0009378809001863145</v>
      </c>
      <c r="IQ397">
        <v>-1.681860573090938E-05</v>
      </c>
      <c r="IR397">
        <v>18</v>
      </c>
      <c r="IS397">
        <v>2242</v>
      </c>
      <c r="IT397">
        <v>1</v>
      </c>
      <c r="IU397">
        <v>24</v>
      </c>
      <c r="IV397">
        <v>2637.2</v>
      </c>
      <c r="IW397">
        <v>2637.3</v>
      </c>
      <c r="IX397">
        <v>2.95654</v>
      </c>
      <c r="IY397">
        <v>2.20703</v>
      </c>
      <c r="IZ397">
        <v>1.39771</v>
      </c>
      <c r="JA397">
        <v>2.33643</v>
      </c>
      <c r="JB397">
        <v>1.49536</v>
      </c>
      <c r="JC397">
        <v>2.29248</v>
      </c>
      <c r="JD397">
        <v>38.9693</v>
      </c>
      <c r="JE397">
        <v>23.9649</v>
      </c>
      <c r="JF397">
        <v>18</v>
      </c>
      <c r="JG397">
        <v>505.124</v>
      </c>
      <c r="JH397">
        <v>431.44</v>
      </c>
      <c r="JI397">
        <v>25</v>
      </c>
      <c r="JJ397">
        <v>26.4259</v>
      </c>
      <c r="JK397">
        <v>30</v>
      </c>
      <c r="JL397">
        <v>26.4314</v>
      </c>
      <c r="JM397">
        <v>26.3794</v>
      </c>
      <c r="JN397">
        <v>59.2493</v>
      </c>
      <c r="JO397">
        <v>21.9424</v>
      </c>
      <c r="JP397">
        <v>10.527</v>
      </c>
      <c r="JQ397">
        <v>25</v>
      </c>
      <c r="JR397">
        <v>1556.76</v>
      </c>
      <c r="JS397">
        <v>14.8622</v>
      </c>
      <c r="JT397">
        <v>100.585</v>
      </c>
      <c r="JU397">
        <v>100.672</v>
      </c>
    </row>
    <row r="398" spans="1:281">
      <c r="A398">
        <v>382</v>
      </c>
      <c r="B398">
        <v>1659120800.1</v>
      </c>
      <c r="C398">
        <v>8442</v>
      </c>
      <c r="D398" t="s">
        <v>1190</v>
      </c>
      <c r="E398" t="s">
        <v>1191</v>
      </c>
      <c r="F398">
        <v>5</v>
      </c>
      <c r="G398" t="s">
        <v>1005</v>
      </c>
      <c r="H398" t="s">
        <v>416</v>
      </c>
      <c r="I398">
        <v>1659120792.314285</v>
      </c>
      <c r="J398">
        <f>(K398)/1000</f>
        <v>0</v>
      </c>
      <c r="K398">
        <f>IF(CZ398, AN398, AH398)</f>
        <v>0</v>
      </c>
      <c r="L398">
        <f>IF(CZ398, AI398, AG398)</f>
        <v>0</v>
      </c>
      <c r="M398">
        <f>DB398 - IF(AU398&gt;1, L398*CV398*100.0/(AW398*DP398), 0)</f>
        <v>0</v>
      </c>
      <c r="N398">
        <f>((T398-J398/2)*M398-L398)/(T398+J398/2)</f>
        <v>0</v>
      </c>
      <c r="O398">
        <f>N398*(DI398+DJ398)/1000.0</f>
        <v>0</v>
      </c>
      <c r="P398">
        <f>(DB398 - IF(AU398&gt;1, L398*CV398*100.0/(AW398*DP398), 0))*(DI398+DJ398)/1000.0</f>
        <v>0</v>
      </c>
      <c r="Q398">
        <f>2.0/((1/S398-1/R398)+SIGN(S398)*SQRT((1/S398-1/R398)*(1/S398-1/R398) + 4*CW398/((CW398+1)*(CW398+1))*(2*1/S398*1/R398-1/R398*1/R398)))</f>
        <v>0</v>
      </c>
      <c r="R398">
        <f>IF(LEFT(CX398,1)&lt;&gt;"0",IF(LEFT(CX398,1)="1",3.0,CY398),$D$5+$E$5*(DP398*DI398/($K$5*1000))+$F$5*(DP398*DI398/($K$5*1000))*MAX(MIN(CV398,$J$5),$I$5)*MAX(MIN(CV398,$J$5),$I$5)+$G$5*MAX(MIN(CV398,$J$5),$I$5)*(DP398*DI398/($K$5*1000))+$H$5*(DP398*DI398/($K$5*1000))*(DP398*DI398/($K$5*1000)))</f>
        <v>0</v>
      </c>
      <c r="S398">
        <f>J398*(1000-(1000*0.61365*exp(17.502*W398/(240.97+W398))/(DI398+DJ398)+DD398)/2)/(1000*0.61365*exp(17.502*W398/(240.97+W398))/(DI398+DJ398)-DD398)</f>
        <v>0</v>
      </c>
      <c r="T398">
        <f>1/((CW398+1)/(Q398/1.6)+1/(R398/1.37)) + CW398/((CW398+1)/(Q398/1.6) + CW398/(R398/1.37))</f>
        <v>0</v>
      </c>
      <c r="U398">
        <f>(CR398*CU398)</f>
        <v>0</v>
      </c>
      <c r="V398">
        <f>(DK398+(U398+2*0.95*5.67E-8*(((DK398+$B$7)+273)^4-(DK398+273)^4)-44100*J398)/(1.84*29.3*R398+8*0.95*5.67E-8*(DK398+273)^3))</f>
        <v>0</v>
      </c>
      <c r="W398">
        <f>($C$7*DL398+$D$7*DM398+$E$7*V398)</f>
        <v>0</v>
      </c>
      <c r="X398">
        <f>0.61365*exp(17.502*W398/(240.97+W398))</f>
        <v>0</v>
      </c>
      <c r="Y398">
        <f>(Z398/AA398*100)</f>
        <v>0</v>
      </c>
      <c r="Z398">
        <f>DD398*(DI398+DJ398)/1000</f>
        <v>0</v>
      </c>
      <c r="AA398">
        <f>0.61365*exp(17.502*DK398/(240.97+DK398))</f>
        <v>0</v>
      </c>
      <c r="AB398">
        <f>(X398-DD398*(DI398+DJ398)/1000)</f>
        <v>0</v>
      </c>
      <c r="AC398">
        <f>(-J398*44100)</f>
        <v>0</v>
      </c>
      <c r="AD398">
        <f>2*29.3*R398*0.92*(DK398-W398)</f>
        <v>0</v>
      </c>
      <c r="AE398">
        <f>2*0.95*5.67E-8*(((DK398+$B$7)+273)^4-(W398+273)^4)</f>
        <v>0</v>
      </c>
      <c r="AF398">
        <f>U398+AE398+AC398+AD398</f>
        <v>0</v>
      </c>
      <c r="AG398">
        <f>DH398*AU398*(DC398-DB398*(1000-AU398*DE398)/(1000-AU398*DD398))/(100*CV398)</f>
        <v>0</v>
      </c>
      <c r="AH398">
        <f>1000*DH398*AU398*(DD398-DE398)/(100*CV398*(1000-AU398*DD398))</f>
        <v>0</v>
      </c>
      <c r="AI398">
        <f>(AJ398 - AK398 - DI398*1E3/(8.314*(DK398+273.15)) * AM398/DH398 * AL398) * DH398/(100*CV398) * (1000 - DE398)/1000</f>
        <v>0</v>
      </c>
      <c r="AJ398">
        <v>1566.658877041252</v>
      </c>
      <c r="AK398">
        <v>1522.488424242424</v>
      </c>
      <c r="AL398">
        <v>3.402077005164083</v>
      </c>
      <c r="AM398">
        <v>65.161743348926</v>
      </c>
      <c r="AN398">
        <f>(AP398 - AO398 + DI398*1E3/(8.314*(DK398+273.15)) * AR398/DH398 * AQ398) * DH398/(100*CV398) * 1000/(1000 - AP398)</f>
        <v>0</v>
      </c>
      <c r="AO398">
        <v>14.64298947080644</v>
      </c>
      <c r="AP398">
        <v>21.3976696969697</v>
      </c>
      <c r="AQ398">
        <v>-0.0001104388300961145</v>
      </c>
      <c r="AR398">
        <v>87.77243361575582</v>
      </c>
      <c r="AS398">
        <v>5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MAX(0,($B$13+$C$13*DP398)/(1+$D$13*DP398)*DI398/(DK398+273)*$E$13)</f>
        <v>0</v>
      </c>
      <c r="AX398" t="s">
        <v>417</v>
      </c>
      <c r="AY398" t="s">
        <v>417</v>
      </c>
      <c r="AZ398">
        <v>0</v>
      </c>
      <c r="BA398">
        <v>0</v>
      </c>
      <c r="BB398">
        <f>1-AZ398/BA398</f>
        <v>0</v>
      </c>
      <c r="BC398">
        <v>0</v>
      </c>
      <c r="BD398" t="s">
        <v>417</v>
      </c>
      <c r="BE398" t="s">
        <v>417</v>
      </c>
      <c r="BF398">
        <v>0</v>
      </c>
      <c r="BG398">
        <v>0</v>
      </c>
      <c r="BH398">
        <f>1-BF398/BG398</f>
        <v>0</v>
      </c>
      <c r="BI398">
        <v>0.5</v>
      </c>
      <c r="BJ398">
        <f>CS398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417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f>$B$11*DQ398+$C$11*DR398+$F$11*EC398*(1-EF398)</f>
        <v>0</v>
      </c>
      <c r="CS398">
        <f>CR398*CT398</f>
        <v>0</v>
      </c>
      <c r="CT398">
        <f>($B$11*$D$9+$C$11*$D$9+$F$11*((EP398+EH398)/MAX(EP398+EH398+EQ398, 0.1)*$I$9+EQ398/MAX(EP398+EH398+EQ398, 0.1)*$J$9))/($B$11+$C$11+$F$11)</f>
        <v>0</v>
      </c>
      <c r="CU398">
        <f>($B$11*$K$9+$C$11*$K$9+$F$11*((EP398+EH398)/MAX(EP398+EH398+EQ398, 0.1)*$P$9+EQ398/MAX(EP398+EH398+EQ398, 0.1)*$Q$9))/($B$11+$C$11+$F$11)</f>
        <v>0</v>
      </c>
      <c r="CV398">
        <v>6</v>
      </c>
      <c r="CW398">
        <v>0.5</v>
      </c>
      <c r="CX398" t="s">
        <v>418</v>
      </c>
      <c r="CY398">
        <v>2</v>
      </c>
      <c r="CZ398" t="b">
        <v>1</v>
      </c>
      <c r="DA398">
        <v>1659120792.314285</v>
      </c>
      <c r="DB398">
        <v>1465.6225</v>
      </c>
      <c r="DC398">
        <v>1526.670714285714</v>
      </c>
      <c r="DD398">
        <v>21.40466071428571</v>
      </c>
      <c r="DE398">
        <v>14.62242142857143</v>
      </c>
      <c r="DF398">
        <v>1470.200357142857</v>
      </c>
      <c r="DG398">
        <v>21.50233928571429</v>
      </c>
      <c r="DH398">
        <v>500.0593214285714</v>
      </c>
      <c r="DI398">
        <v>90.65791785714285</v>
      </c>
      <c r="DJ398">
        <v>0.09995956071428569</v>
      </c>
      <c r="DK398">
        <v>26.95793571428571</v>
      </c>
      <c r="DL398">
        <v>26.46706785714286</v>
      </c>
      <c r="DM398">
        <v>999.9000000000002</v>
      </c>
      <c r="DN398">
        <v>0</v>
      </c>
      <c r="DO398">
        <v>0</v>
      </c>
      <c r="DP398">
        <v>10001.78821428571</v>
      </c>
      <c r="DQ398">
        <v>0</v>
      </c>
      <c r="DR398">
        <v>8.318720000000003</v>
      </c>
      <c r="DS398">
        <v>-61.04724642857143</v>
      </c>
      <c r="DT398">
        <v>1497.680714285714</v>
      </c>
      <c r="DU398">
        <v>1549.326428571429</v>
      </c>
      <c r="DV398">
        <v>6.782240714285714</v>
      </c>
      <c r="DW398">
        <v>1526.670714285714</v>
      </c>
      <c r="DX398">
        <v>14.62242142857143</v>
      </c>
      <c r="DY398">
        <v>1.940502857142857</v>
      </c>
      <c r="DZ398">
        <v>1.325638214285714</v>
      </c>
      <c r="EA398">
        <v>16.96703928571429</v>
      </c>
      <c r="EB398">
        <v>11.09269642857143</v>
      </c>
      <c r="EC398">
        <v>1999.986428571428</v>
      </c>
      <c r="ED398">
        <v>0.9799934285714286</v>
      </c>
      <c r="EE398">
        <v>0.02000637142857143</v>
      </c>
      <c r="EF398">
        <v>0</v>
      </c>
      <c r="EG398">
        <v>781.8609285714284</v>
      </c>
      <c r="EH398">
        <v>5.00097</v>
      </c>
      <c r="EI398">
        <v>15548.14642857143</v>
      </c>
      <c r="EJ398">
        <v>16707.43571428572</v>
      </c>
      <c r="EK398">
        <v>37.42149999999999</v>
      </c>
      <c r="EL398">
        <v>37.87942857142857</v>
      </c>
      <c r="EM398">
        <v>37.312</v>
      </c>
      <c r="EN398">
        <v>37.687</v>
      </c>
      <c r="EO398">
        <v>38.125</v>
      </c>
      <c r="EP398">
        <v>1955.076071428571</v>
      </c>
      <c r="EQ398">
        <v>39.91035714285714</v>
      </c>
      <c r="ER398">
        <v>0</v>
      </c>
      <c r="ES398">
        <v>1659120800</v>
      </c>
      <c r="ET398">
        <v>0</v>
      </c>
      <c r="EU398">
        <v>781.8600384615385</v>
      </c>
      <c r="EV398">
        <v>-4.1361709310904</v>
      </c>
      <c r="EW398">
        <v>-94.54358965022153</v>
      </c>
      <c r="EX398">
        <v>15547.93846153846</v>
      </c>
      <c r="EY398">
        <v>15</v>
      </c>
      <c r="EZ398">
        <v>0</v>
      </c>
      <c r="FA398" t="s">
        <v>419</v>
      </c>
      <c r="FB398">
        <v>1658962562</v>
      </c>
      <c r="FC398">
        <v>1658962559</v>
      </c>
      <c r="FD398">
        <v>0</v>
      </c>
      <c r="FE398">
        <v>0.025</v>
      </c>
      <c r="FF398">
        <v>-0.013</v>
      </c>
      <c r="FG398">
        <v>-1.97</v>
      </c>
      <c r="FH398">
        <v>-0.111</v>
      </c>
      <c r="FI398">
        <v>420</v>
      </c>
      <c r="FJ398">
        <v>18</v>
      </c>
      <c r="FK398">
        <v>0.6899999999999999</v>
      </c>
      <c r="FL398">
        <v>0.5</v>
      </c>
      <c r="FM398">
        <v>-61.03444500000001</v>
      </c>
      <c r="FN398">
        <v>-0.6673440900560917</v>
      </c>
      <c r="FO398">
        <v>0.1264234233637114</v>
      </c>
      <c r="FP398">
        <v>0</v>
      </c>
      <c r="FQ398">
        <v>782.0795882352941</v>
      </c>
      <c r="FR398">
        <v>-4.695584409675319</v>
      </c>
      <c r="FS398">
        <v>0.5322434824095758</v>
      </c>
      <c r="FT398">
        <v>0</v>
      </c>
      <c r="FU398">
        <v>6.80836175</v>
      </c>
      <c r="FV398">
        <v>-0.4949397748593045</v>
      </c>
      <c r="FW398">
        <v>0.04825559531740852</v>
      </c>
      <c r="FX398">
        <v>0</v>
      </c>
      <c r="FY398">
        <v>0</v>
      </c>
      <c r="FZ398">
        <v>3</v>
      </c>
      <c r="GA398" t="s">
        <v>462</v>
      </c>
      <c r="GB398">
        <v>2.98346</v>
      </c>
      <c r="GC398">
        <v>2.71564</v>
      </c>
      <c r="GD398">
        <v>0.222489</v>
      </c>
      <c r="GE398">
        <v>0.225225</v>
      </c>
      <c r="GF398">
        <v>0.09949139999999999</v>
      </c>
      <c r="GG398">
        <v>0.0746955</v>
      </c>
      <c r="GH398">
        <v>24611.5</v>
      </c>
      <c r="GI398">
        <v>24644.7</v>
      </c>
      <c r="GJ398">
        <v>29417.1</v>
      </c>
      <c r="GK398">
        <v>29415.1</v>
      </c>
      <c r="GL398">
        <v>35087.1</v>
      </c>
      <c r="GM398">
        <v>36194.3</v>
      </c>
      <c r="GN398">
        <v>41427.4</v>
      </c>
      <c r="GO398">
        <v>41916.8</v>
      </c>
      <c r="GP398">
        <v>1.93715</v>
      </c>
      <c r="GQ398">
        <v>1.88953</v>
      </c>
      <c r="GR398">
        <v>0.08181860000000001</v>
      </c>
      <c r="GS398">
        <v>0</v>
      </c>
      <c r="GT398">
        <v>25.1249</v>
      </c>
      <c r="GU398">
        <v>999.9</v>
      </c>
      <c r="GV398">
        <v>35.3</v>
      </c>
      <c r="GW398">
        <v>33.1</v>
      </c>
      <c r="GX398">
        <v>19.7834</v>
      </c>
      <c r="GY398">
        <v>63.5414</v>
      </c>
      <c r="GZ398">
        <v>34.2909</v>
      </c>
      <c r="HA398">
        <v>1</v>
      </c>
      <c r="HB398">
        <v>-0.07436479999999999</v>
      </c>
      <c r="HC398">
        <v>0.232446</v>
      </c>
      <c r="HD398">
        <v>20.331</v>
      </c>
      <c r="HE398">
        <v>5.21444</v>
      </c>
      <c r="HF398">
        <v>12.0098</v>
      </c>
      <c r="HG398">
        <v>4.9888</v>
      </c>
      <c r="HH398">
        <v>3.28848</v>
      </c>
      <c r="HI398">
        <v>9999</v>
      </c>
      <c r="HJ398">
        <v>9999</v>
      </c>
      <c r="HK398">
        <v>9999</v>
      </c>
      <c r="HL398">
        <v>174.6</v>
      </c>
      <c r="HM398">
        <v>1.86783</v>
      </c>
      <c r="HN398">
        <v>1.86691</v>
      </c>
      <c r="HO398">
        <v>1.8663</v>
      </c>
      <c r="HP398">
        <v>1.86621</v>
      </c>
      <c r="HQ398">
        <v>1.8681</v>
      </c>
      <c r="HR398">
        <v>1.87053</v>
      </c>
      <c r="HS398">
        <v>1.86919</v>
      </c>
      <c r="HT398">
        <v>1.87057</v>
      </c>
      <c r="HU398">
        <v>0</v>
      </c>
      <c r="HV398">
        <v>0</v>
      </c>
      <c r="HW398">
        <v>0</v>
      </c>
      <c r="HX398">
        <v>0</v>
      </c>
      <c r="HY398" t="s">
        <v>421</v>
      </c>
      <c r="HZ398" t="s">
        <v>422</v>
      </c>
      <c r="IA398" t="s">
        <v>423</v>
      </c>
      <c r="IB398" t="s">
        <v>423</v>
      </c>
      <c r="IC398" t="s">
        <v>423</v>
      </c>
      <c r="ID398" t="s">
        <v>423</v>
      </c>
      <c r="IE398">
        <v>0</v>
      </c>
      <c r="IF398">
        <v>100</v>
      </c>
      <c r="IG398">
        <v>100</v>
      </c>
      <c r="IH398">
        <v>-4.63</v>
      </c>
      <c r="II398">
        <v>-0.0977</v>
      </c>
      <c r="IJ398">
        <v>-1.577111384215205</v>
      </c>
      <c r="IK398">
        <v>-0.002609718516926934</v>
      </c>
      <c r="IL398">
        <v>7.477057286243006E-07</v>
      </c>
      <c r="IM398">
        <v>-2.446628426827821E-10</v>
      </c>
      <c r="IN398">
        <v>-0.2036813970316619</v>
      </c>
      <c r="IO398">
        <v>-0.007460779758470672</v>
      </c>
      <c r="IP398">
        <v>0.0009378809001863145</v>
      </c>
      <c r="IQ398">
        <v>-1.681860573090938E-05</v>
      </c>
      <c r="IR398">
        <v>18</v>
      </c>
      <c r="IS398">
        <v>2242</v>
      </c>
      <c r="IT398">
        <v>1</v>
      </c>
      <c r="IU398">
        <v>24</v>
      </c>
      <c r="IV398">
        <v>2637.3</v>
      </c>
      <c r="IW398">
        <v>2637.4</v>
      </c>
      <c r="IX398">
        <v>2.98584</v>
      </c>
      <c r="IY398">
        <v>2.19971</v>
      </c>
      <c r="IZ398">
        <v>1.39648</v>
      </c>
      <c r="JA398">
        <v>2.33521</v>
      </c>
      <c r="JB398">
        <v>1.49536</v>
      </c>
      <c r="JC398">
        <v>2.34009</v>
      </c>
      <c r="JD398">
        <v>38.9693</v>
      </c>
      <c r="JE398">
        <v>23.9649</v>
      </c>
      <c r="JF398">
        <v>18</v>
      </c>
      <c r="JG398">
        <v>505.248</v>
      </c>
      <c r="JH398">
        <v>431.633</v>
      </c>
      <c r="JI398">
        <v>25</v>
      </c>
      <c r="JJ398">
        <v>26.4243</v>
      </c>
      <c r="JK398">
        <v>29.9999</v>
      </c>
      <c r="JL398">
        <v>26.4291</v>
      </c>
      <c r="JM398">
        <v>26.3773</v>
      </c>
      <c r="JN398">
        <v>59.7346</v>
      </c>
      <c r="JO398">
        <v>21.2888</v>
      </c>
      <c r="JP398">
        <v>10.527</v>
      </c>
      <c r="JQ398">
        <v>25</v>
      </c>
      <c r="JR398">
        <v>1570.11</v>
      </c>
      <c r="JS398">
        <v>14.961</v>
      </c>
      <c r="JT398">
        <v>100.584</v>
      </c>
      <c r="JU398">
        <v>100.67</v>
      </c>
    </row>
    <row r="399" spans="1:281">
      <c r="A399">
        <v>383</v>
      </c>
      <c r="B399">
        <v>1659120805.1</v>
      </c>
      <c r="C399">
        <v>8447</v>
      </c>
      <c r="D399" t="s">
        <v>1192</v>
      </c>
      <c r="E399" t="s">
        <v>1193</v>
      </c>
      <c r="F399">
        <v>5</v>
      </c>
      <c r="G399" t="s">
        <v>1005</v>
      </c>
      <c r="H399" t="s">
        <v>416</v>
      </c>
      <c r="I399">
        <v>1659120797.6</v>
      </c>
      <c r="J399">
        <f>(K399)/1000</f>
        <v>0</v>
      </c>
      <c r="K399">
        <f>IF(CZ399, AN399, AH399)</f>
        <v>0</v>
      </c>
      <c r="L399">
        <f>IF(CZ399, AI399, AG399)</f>
        <v>0</v>
      </c>
      <c r="M399">
        <f>DB399 - IF(AU399&gt;1, L399*CV399*100.0/(AW399*DP399), 0)</f>
        <v>0</v>
      </c>
      <c r="N399">
        <f>((T399-J399/2)*M399-L399)/(T399+J399/2)</f>
        <v>0</v>
      </c>
      <c r="O399">
        <f>N399*(DI399+DJ399)/1000.0</f>
        <v>0</v>
      </c>
      <c r="P399">
        <f>(DB399 - IF(AU399&gt;1, L399*CV399*100.0/(AW399*DP399), 0))*(DI399+DJ399)/1000.0</f>
        <v>0</v>
      </c>
      <c r="Q399">
        <f>2.0/((1/S399-1/R399)+SIGN(S399)*SQRT((1/S399-1/R399)*(1/S399-1/R399) + 4*CW399/((CW399+1)*(CW399+1))*(2*1/S399*1/R399-1/R399*1/R399)))</f>
        <v>0</v>
      </c>
      <c r="R399">
        <f>IF(LEFT(CX399,1)&lt;&gt;"0",IF(LEFT(CX399,1)="1",3.0,CY399),$D$5+$E$5*(DP399*DI399/($K$5*1000))+$F$5*(DP399*DI399/($K$5*1000))*MAX(MIN(CV399,$J$5),$I$5)*MAX(MIN(CV399,$J$5),$I$5)+$G$5*MAX(MIN(CV399,$J$5),$I$5)*(DP399*DI399/($K$5*1000))+$H$5*(DP399*DI399/($K$5*1000))*(DP399*DI399/($K$5*1000)))</f>
        <v>0</v>
      </c>
      <c r="S399">
        <f>J399*(1000-(1000*0.61365*exp(17.502*W399/(240.97+W399))/(DI399+DJ399)+DD399)/2)/(1000*0.61365*exp(17.502*W399/(240.97+W399))/(DI399+DJ399)-DD399)</f>
        <v>0</v>
      </c>
      <c r="T399">
        <f>1/((CW399+1)/(Q399/1.6)+1/(R399/1.37)) + CW399/((CW399+1)/(Q399/1.6) + CW399/(R399/1.37))</f>
        <v>0</v>
      </c>
      <c r="U399">
        <f>(CR399*CU399)</f>
        <v>0</v>
      </c>
      <c r="V399">
        <f>(DK399+(U399+2*0.95*5.67E-8*(((DK399+$B$7)+273)^4-(DK399+273)^4)-44100*J399)/(1.84*29.3*R399+8*0.95*5.67E-8*(DK399+273)^3))</f>
        <v>0</v>
      </c>
      <c r="W399">
        <f>($C$7*DL399+$D$7*DM399+$E$7*V399)</f>
        <v>0</v>
      </c>
      <c r="X399">
        <f>0.61365*exp(17.502*W399/(240.97+W399))</f>
        <v>0</v>
      </c>
      <c r="Y399">
        <f>(Z399/AA399*100)</f>
        <v>0</v>
      </c>
      <c r="Z399">
        <f>DD399*(DI399+DJ399)/1000</f>
        <v>0</v>
      </c>
      <c r="AA399">
        <f>0.61365*exp(17.502*DK399/(240.97+DK399))</f>
        <v>0</v>
      </c>
      <c r="AB399">
        <f>(X399-DD399*(DI399+DJ399)/1000)</f>
        <v>0</v>
      </c>
      <c r="AC399">
        <f>(-J399*44100)</f>
        <v>0</v>
      </c>
      <c r="AD399">
        <f>2*29.3*R399*0.92*(DK399-W399)</f>
        <v>0</v>
      </c>
      <c r="AE399">
        <f>2*0.95*5.67E-8*(((DK399+$B$7)+273)^4-(W399+273)^4)</f>
        <v>0</v>
      </c>
      <c r="AF399">
        <f>U399+AE399+AC399+AD399</f>
        <v>0</v>
      </c>
      <c r="AG399">
        <f>DH399*AU399*(DC399-DB399*(1000-AU399*DE399)/(1000-AU399*DD399))/(100*CV399)</f>
        <v>0</v>
      </c>
      <c r="AH399">
        <f>1000*DH399*AU399*(DD399-DE399)/(100*CV399*(1000-AU399*DD399))</f>
        <v>0</v>
      </c>
      <c r="AI399">
        <f>(AJ399 - AK399 - DI399*1E3/(8.314*(DK399+273.15)) * AM399/DH399 * AL399) * DH399/(100*CV399) * (1000 - DE399)/1000</f>
        <v>0</v>
      </c>
      <c r="AJ399">
        <v>1583.926279885651</v>
      </c>
      <c r="AK399">
        <v>1539.531272727271</v>
      </c>
      <c r="AL399">
        <v>3.413265681569709</v>
      </c>
      <c r="AM399">
        <v>65.161743348926</v>
      </c>
      <c r="AN399">
        <f>(AP399 - AO399 + DI399*1E3/(8.314*(DK399+273.15)) * AR399/DH399 * AQ399) * DH399/(100*CV399) * 1000/(1000 - AP399)</f>
        <v>0</v>
      </c>
      <c r="AO399">
        <v>14.76070365901441</v>
      </c>
      <c r="AP399">
        <v>21.41581999999999</v>
      </c>
      <c r="AQ399">
        <v>7.118980493797711E-05</v>
      </c>
      <c r="AR399">
        <v>87.77243361575582</v>
      </c>
      <c r="AS399">
        <v>5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MAX(0,($B$13+$C$13*DP399)/(1+$D$13*DP399)*DI399/(DK399+273)*$E$13)</f>
        <v>0</v>
      </c>
      <c r="AX399" t="s">
        <v>417</v>
      </c>
      <c r="AY399" t="s">
        <v>417</v>
      </c>
      <c r="AZ399">
        <v>0</v>
      </c>
      <c r="BA399">
        <v>0</v>
      </c>
      <c r="BB399">
        <f>1-AZ399/BA399</f>
        <v>0</v>
      </c>
      <c r="BC399">
        <v>0</v>
      </c>
      <c r="BD399" t="s">
        <v>417</v>
      </c>
      <c r="BE399" t="s">
        <v>417</v>
      </c>
      <c r="BF399">
        <v>0</v>
      </c>
      <c r="BG399">
        <v>0</v>
      </c>
      <c r="BH399">
        <f>1-BF399/BG399</f>
        <v>0</v>
      </c>
      <c r="BI399">
        <v>0.5</v>
      </c>
      <c r="BJ399">
        <f>CS399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417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f>$B$11*DQ399+$C$11*DR399+$F$11*EC399*(1-EF399)</f>
        <v>0</v>
      </c>
      <c r="CS399">
        <f>CR399*CT399</f>
        <v>0</v>
      </c>
      <c r="CT399">
        <f>($B$11*$D$9+$C$11*$D$9+$F$11*((EP399+EH399)/MAX(EP399+EH399+EQ399, 0.1)*$I$9+EQ399/MAX(EP399+EH399+EQ399, 0.1)*$J$9))/($B$11+$C$11+$F$11)</f>
        <v>0</v>
      </c>
      <c r="CU399">
        <f>($B$11*$K$9+$C$11*$K$9+$F$11*((EP399+EH399)/MAX(EP399+EH399+EQ399, 0.1)*$P$9+EQ399/MAX(EP399+EH399+EQ399, 0.1)*$Q$9))/($B$11+$C$11+$F$11)</f>
        <v>0</v>
      </c>
      <c r="CV399">
        <v>6</v>
      </c>
      <c r="CW399">
        <v>0.5</v>
      </c>
      <c r="CX399" t="s">
        <v>418</v>
      </c>
      <c r="CY399">
        <v>2</v>
      </c>
      <c r="CZ399" t="b">
        <v>1</v>
      </c>
      <c r="DA399">
        <v>1659120797.6</v>
      </c>
      <c r="DB399">
        <v>1483.232962962963</v>
      </c>
      <c r="DC399">
        <v>1544.370740740741</v>
      </c>
      <c r="DD399">
        <v>21.4042</v>
      </c>
      <c r="DE399">
        <v>14.68711851851852</v>
      </c>
      <c r="DF399">
        <v>1487.845555555556</v>
      </c>
      <c r="DG399">
        <v>21.50188148148148</v>
      </c>
      <c r="DH399">
        <v>500.0692592592591</v>
      </c>
      <c r="DI399">
        <v>90.65767037037037</v>
      </c>
      <c r="DJ399">
        <v>0.09993914814814815</v>
      </c>
      <c r="DK399">
        <v>26.95905555555556</v>
      </c>
      <c r="DL399">
        <v>26.46997407407408</v>
      </c>
      <c r="DM399">
        <v>999.9000000000001</v>
      </c>
      <c r="DN399">
        <v>0</v>
      </c>
      <c r="DO399">
        <v>0</v>
      </c>
      <c r="DP399">
        <v>10008.1925925926</v>
      </c>
      <c r="DQ399">
        <v>0</v>
      </c>
      <c r="DR399">
        <v>8.318720000000003</v>
      </c>
      <c r="DS399">
        <v>-61.13674814814814</v>
      </c>
      <c r="DT399">
        <v>1515.675185185185</v>
      </c>
      <c r="DU399">
        <v>1567.392222222222</v>
      </c>
      <c r="DV399">
        <v>6.717083703703703</v>
      </c>
      <c r="DW399">
        <v>1544.370740740741</v>
      </c>
      <c r="DX399">
        <v>14.68711851851852</v>
      </c>
      <c r="DY399">
        <v>1.940454814814815</v>
      </c>
      <c r="DZ399">
        <v>1.33149962962963</v>
      </c>
      <c r="EA399">
        <v>16.96665555555555</v>
      </c>
      <c r="EB399">
        <v>11.15908518518519</v>
      </c>
      <c r="EC399">
        <v>1999.987777777778</v>
      </c>
      <c r="ED399">
        <v>0.9799934444444445</v>
      </c>
      <c r="EE399">
        <v>0.02000635555555555</v>
      </c>
      <c r="EF399">
        <v>0</v>
      </c>
      <c r="EG399">
        <v>781.4819999999999</v>
      </c>
      <c r="EH399">
        <v>5.00097</v>
      </c>
      <c r="EI399">
        <v>15539.8</v>
      </c>
      <c r="EJ399">
        <v>16707.44074074074</v>
      </c>
      <c r="EK399">
        <v>37.41403703703704</v>
      </c>
      <c r="EL399">
        <v>37.875</v>
      </c>
      <c r="EM399">
        <v>37.312</v>
      </c>
      <c r="EN399">
        <v>37.687</v>
      </c>
      <c r="EO399">
        <v>38.125</v>
      </c>
      <c r="EP399">
        <v>1955.077407407407</v>
      </c>
      <c r="EQ399">
        <v>39.91037037037037</v>
      </c>
      <c r="ER399">
        <v>0</v>
      </c>
      <c r="ES399">
        <v>1659120805.4</v>
      </c>
      <c r="ET399">
        <v>0</v>
      </c>
      <c r="EU399">
        <v>781.43992</v>
      </c>
      <c r="EV399">
        <v>-3.424846137085474</v>
      </c>
      <c r="EW399">
        <v>-93.93846137598307</v>
      </c>
      <c r="EX399">
        <v>15538.948</v>
      </c>
      <c r="EY399">
        <v>15</v>
      </c>
      <c r="EZ399">
        <v>0</v>
      </c>
      <c r="FA399" t="s">
        <v>419</v>
      </c>
      <c r="FB399">
        <v>1658962562</v>
      </c>
      <c r="FC399">
        <v>1658962559</v>
      </c>
      <c r="FD399">
        <v>0</v>
      </c>
      <c r="FE399">
        <v>0.025</v>
      </c>
      <c r="FF399">
        <v>-0.013</v>
      </c>
      <c r="FG399">
        <v>-1.97</v>
      </c>
      <c r="FH399">
        <v>-0.111</v>
      </c>
      <c r="FI399">
        <v>420</v>
      </c>
      <c r="FJ399">
        <v>18</v>
      </c>
      <c r="FK399">
        <v>0.6899999999999999</v>
      </c>
      <c r="FL399">
        <v>0.5</v>
      </c>
      <c r="FM399">
        <v>-61.07940000000001</v>
      </c>
      <c r="FN399">
        <v>-0.6504810506565532</v>
      </c>
      <c r="FO399">
        <v>0.1430943919236532</v>
      </c>
      <c r="FP399">
        <v>0</v>
      </c>
      <c r="FQ399">
        <v>781.7429411764706</v>
      </c>
      <c r="FR399">
        <v>-4.101940409181142</v>
      </c>
      <c r="FS399">
        <v>0.4963849277927316</v>
      </c>
      <c r="FT399">
        <v>0</v>
      </c>
      <c r="FU399">
        <v>6.75213225</v>
      </c>
      <c r="FV399">
        <v>-0.6767830018761769</v>
      </c>
      <c r="FW399">
        <v>0.06832693456783721</v>
      </c>
      <c r="FX399">
        <v>0</v>
      </c>
      <c r="FY399">
        <v>0</v>
      </c>
      <c r="FZ399">
        <v>3</v>
      </c>
      <c r="GA399" t="s">
        <v>462</v>
      </c>
      <c r="GB399">
        <v>2.98334</v>
      </c>
      <c r="GC399">
        <v>2.71595</v>
      </c>
      <c r="GD399">
        <v>0.223982</v>
      </c>
      <c r="GE399">
        <v>0.226702</v>
      </c>
      <c r="GF399">
        <v>0.099564</v>
      </c>
      <c r="GG399">
        <v>0.0751207</v>
      </c>
      <c r="GH399">
        <v>24564.5</v>
      </c>
      <c r="GI399">
        <v>24598</v>
      </c>
      <c r="GJ399">
        <v>29417.3</v>
      </c>
      <c r="GK399">
        <v>29415.4</v>
      </c>
      <c r="GL399">
        <v>35084.8</v>
      </c>
      <c r="GM399">
        <v>36177.8</v>
      </c>
      <c r="GN399">
        <v>41428</v>
      </c>
      <c r="GO399">
        <v>41917.1</v>
      </c>
      <c r="GP399">
        <v>1.93687</v>
      </c>
      <c r="GQ399">
        <v>1.88993</v>
      </c>
      <c r="GR399">
        <v>0.0825413</v>
      </c>
      <c r="GS399">
        <v>0</v>
      </c>
      <c r="GT399">
        <v>25.1249</v>
      </c>
      <c r="GU399">
        <v>999.9</v>
      </c>
      <c r="GV399">
        <v>35.3</v>
      </c>
      <c r="GW399">
        <v>33.1</v>
      </c>
      <c r="GX399">
        <v>19.7835</v>
      </c>
      <c r="GY399">
        <v>63.6414</v>
      </c>
      <c r="GZ399">
        <v>33.8662</v>
      </c>
      <c r="HA399">
        <v>1</v>
      </c>
      <c r="HB399">
        <v>-0.074375</v>
      </c>
      <c r="HC399">
        <v>0.233271</v>
      </c>
      <c r="HD399">
        <v>20.331</v>
      </c>
      <c r="HE399">
        <v>5.21564</v>
      </c>
      <c r="HF399">
        <v>12.0099</v>
      </c>
      <c r="HG399">
        <v>4.98875</v>
      </c>
      <c r="HH399">
        <v>3.28865</v>
      </c>
      <c r="HI399">
        <v>9999</v>
      </c>
      <c r="HJ399">
        <v>9999</v>
      </c>
      <c r="HK399">
        <v>9999</v>
      </c>
      <c r="HL399">
        <v>174.6</v>
      </c>
      <c r="HM399">
        <v>1.86783</v>
      </c>
      <c r="HN399">
        <v>1.86691</v>
      </c>
      <c r="HO399">
        <v>1.8663</v>
      </c>
      <c r="HP399">
        <v>1.8662</v>
      </c>
      <c r="HQ399">
        <v>1.86811</v>
      </c>
      <c r="HR399">
        <v>1.87055</v>
      </c>
      <c r="HS399">
        <v>1.8692</v>
      </c>
      <c r="HT399">
        <v>1.87057</v>
      </c>
      <c r="HU399">
        <v>0</v>
      </c>
      <c r="HV399">
        <v>0</v>
      </c>
      <c r="HW399">
        <v>0</v>
      </c>
      <c r="HX399">
        <v>0</v>
      </c>
      <c r="HY399" t="s">
        <v>421</v>
      </c>
      <c r="HZ399" t="s">
        <v>422</v>
      </c>
      <c r="IA399" t="s">
        <v>423</v>
      </c>
      <c r="IB399" t="s">
        <v>423</v>
      </c>
      <c r="IC399" t="s">
        <v>423</v>
      </c>
      <c r="ID399" t="s">
        <v>423</v>
      </c>
      <c r="IE399">
        <v>0</v>
      </c>
      <c r="IF399">
        <v>100</v>
      </c>
      <c r="IG399">
        <v>100</v>
      </c>
      <c r="IH399">
        <v>-4.66</v>
      </c>
      <c r="II399">
        <v>-0.0975</v>
      </c>
      <c r="IJ399">
        <v>-1.577111384215205</v>
      </c>
      <c r="IK399">
        <v>-0.002609718516926934</v>
      </c>
      <c r="IL399">
        <v>7.477057286243006E-07</v>
      </c>
      <c r="IM399">
        <v>-2.446628426827821E-10</v>
      </c>
      <c r="IN399">
        <v>-0.2036813970316619</v>
      </c>
      <c r="IO399">
        <v>-0.007460779758470672</v>
      </c>
      <c r="IP399">
        <v>0.0009378809001863145</v>
      </c>
      <c r="IQ399">
        <v>-1.681860573090938E-05</v>
      </c>
      <c r="IR399">
        <v>18</v>
      </c>
      <c r="IS399">
        <v>2242</v>
      </c>
      <c r="IT399">
        <v>1</v>
      </c>
      <c r="IU399">
        <v>24</v>
      </c>
      <c r="IV399">
        <v>2637.4</v>
      </c>
      <c r="IW399">
        <v>2637.4</v>
      </c>
      <c r="IX399">
        <v>3.0127</v>
      </c>
      <c r="IY399">
        <v>2.19482</v>
      </c>
      <c r="IZ399">
        <v>1.39648</v>
      </c>
      <c r="JA399">
        <v>2.33521</v>
      </c>
      <c r="JB399">
        <v>1.49536</v>
      </c>
      <c r="JC399">
        <v>2.41821</v>
      </c>
      <c r="JD399">
        <v>38.9693</v>
      </c>
      <c r="JE399">
        <v>23.9737</v>
      </c>
      <c r="JF399">
        <v>18</v>
      </c>
      <c r="JG399">
        <v>505.058</v>
      </c>
      <c r="JH399">
        <v>431.858</v>
      </c>
      <c r="JI399">
        <v>25.0001</v>
      </c>
      <c r="JJ399">
        <v>26.4221</v>
      </c>
      <c r="JK399">
        <v>29.9999</v>
      </c>
      <c r="JL399">
        <v>26.4274</v>
      </c>
      <c r="JM399">
        <v>26.3755</v>
      </c>
      <c r="JN399">
        <v>60.2745</v>
      </c>
      <c r="JO399">
        <v>20.6954</v>
      </c>
      <c r="JP399">
        <v>10.527</v>
      </c>
      <c r="JQ399">
        <v>25</v>
      </c>
      <c r="JR399">
        <v>1590.16</v>
      </c>
      <c r="JS399">
        <v>15.0211</v>
      </c>
      <c r="JT399">
        <v>100.586</v>
      </c>
      <c r="JU399">
        <v>100.671</v>
      </c>
    </row>
    <row r="400" spans="1:281">
      <c r="A400">
        <v>384</v>
      </c>
      <c r="B400">
        <v>1659120810.1</v>
      </c>
      <c r="C400">
        <v>8452</v>
      </c>
      <c r="D400" t="s">
        <v>1194</v>
      </c>
      <c r="E400" t="s">
        <v>1195</v>
      </c>
      <c r="F400">
        <v>5</v>
      </c>
      <c r="G400" t="s">
        <v>1005</v>
      </c>
      <c r="H400" t="s">
        <v>416</v>
      </c>
      <c r="I400">
        <v>1659120802.314285</v>
      </c>
      <c r="J400">
        <f>(K400)/1000</f>
        <v>0</v>
      </c>
      <c r="K400">
        <f>IF(CZ400, AN400, AH400)</f>
        <v>0</v>
      </c>
      <c r="L400">
        <f>IF(CZ400, AI400, AG400)</f>
        <v>0</v>
      </c>
      <c r="M400">
        <f>DB400 - IF(AU400&gt;1, L400*CV400*100.0/(AW400*DP400), 0)</f>
        <v>0</v>
      </c>
      <c r="N400">
        <f>((T400-J400/2)*M400-L400)/(T400+J400/2)</f>
        <v>0</v>
      </c>
      <c r="O400">
        <f>N400*(DI400+DJ400)/1000.0</f>
        <v>0</v>
      </c>
      <c r="P400">
        <f>(DB400 - IF(AU400&gt;1, L400*CV400*100.0/(AW400*DP400), 0))*(DI400+DJ400)/1000.0</f>
        <v>0</v>
      </c>
      <c r="Q400">
        <f>2.0/((1/S400-1/R400)+SIGN(S400)*SQRT((1/S400-1/R400)*(1/S400-1/R400) + 4*CW400/((CW400+1)*(CW400+1))*(2*1/S400*1/R400-1/R400*1/R400)))</f>
        <v>0</v>
      </c>
      <c r="R400">
        <f>IF(LEFT(CX400,1)&lt;&gt;"0",IF(LEFT(CX400,1)="1",3.0,CY400),$D$5+$E$5*(DP400*DI400/($K$5*1000))+$F$5*(DP400*DI400/($K$5*1000))*MAX(MIN(CV400,$J$5),$I$5)*MAX(MIN(CV400,$J$5),$I$5)+$G$5*MAX(MIN(CV400,$J$5),$I$5)*(DP400*DI400/($K$5*1000))+$H$5*(DP400*DI400/($K$5*1000))*(DP400*DI400/($K$5*1000)))</f>
        <v>0</v>
      </c>
      <c r="S400">
        <f>J400*(1000-(1000*0.61365*exp(17.502*W400/(240.97+W400))/(DI400+DJ400)+DD400)/2)/(1000*0.61365*exp(17.502*W400/(240.97+W400))/(DI400+DJ400)-DD400)</f>
        <v>0</v>
      </c>
      <c r="T400">
        <f>1/((CW400+1)/(Q400/1.6)+1/(R400/1.37)) + CW400/((CW400+1)/(Q400/1.6) + CW400/(R400/1.37))</f>
        <v>0</v>
      </c>
      <c r="U400">
        <f>(CR400*CU400)</f>
        <v>0</v>
      </c>
      <c r="V400">
        <f>(DK400+(U400+2*0.95*5.67E-8*(((DK400+$B$7)+273)^4-(DK400+273)^4)-44100*J400)/(1.84*29.3*R400+8*0.95*5.67E-8*(DK400+273)^3))</f>
        <v>0</v>
      </c>
      <c r="W400">
        <f>($C$7*DL400+$D$7*DM400+$E$7*V400)</f>
        <v>0</v>
      </c>
      <c r="X400">
        <f>0.61365*exp(17.502*W400/(240.97+W400))</f>
        <v>0</v>
      </c>
      <c r="Y400">
        <f>(Z400/AA400*100)</f>
        <v>0</v>
      </c>
      <c r="Z400">
        <f>DD400*(DI400+DJ400)/1000</f>
        <v>0</v>
      </c>
      <c r="AA400">
        <f>0.61365*exp(17.502*DK400/(240.97+DK400))</f>
        <v>0</v>
      </c>
      <c r="AB400">
        <f>(X400-DD400*(DI400+DJ400)/1000)</f>
        <v>0</v>
      </c>
      <c r="AC400">
        <f>(-J400*44100)</f>
        <v>0</v>
      </c>
      <c r="AD400">
        <f>2*29.3*R400*0.92*(DK400-W400)</f>
        <v>0</v>
      </c>
      <c r="AE400">
        <f>2*0.95*5.67E-8*(((DK400+$B$7)+273)^4-(W400+273)^4)</f>
        <v>0</v>
      </c>
      <c r="AF400">
        <f>U400+AE400+AC400+AD400</f>
        <v>0</v>
      </c>
      <c r="AG400">
        <f>DH400*AU400*(DC400-DB400*(1000-AU400*DE400)/(1000-AU400*DD400))/(100*CV400)</f>
        <v>0</v>
      </c>
      <c r="AH400">
        <f>1000*DH400*AU400*(DD400-DE400)/(100*CV400*(1000-AU400*DD400))</f>
        <v>0</v>
      </c>
      <c r="AI400">
        <f>(AJ400 - AK400 - DI400*1E3/(8.314*(DK400+273.15)) * AM400/DH400 * AL400) * DH400/(100*CV400) * (1000 - DE400)/1000</f>
        <v>0</v>
      </c>
      <c r="AJ400">
        <v>1600.986616590296</v>
      </c>
      <c r="AK400">
        <v>1556.81606060606</v>
      </c>
      <c r="AL400">
        <v>3.463121356352209</v>
      </c>
      <c r="AM400">
        <v>65.161743348926</v>
      </c>
      <c r="AN400">
        <f>(AP400 - AO400 + DI400*1E3/(8.314*(DK400+273.15)) * AR400/DH400 * AQ400) * DH400/(100*CV400) * 1000/(1000 - AP400)</f>
        <v>0</v>
      </c>
      <c r="AO400">
        <v>14.85469728884404</v>
      </c>
      <c r="AP400">
        <v>21.45060727272727</v>
      </c>
      <c r="AQ400">
        <v>0.007594492808489062</v>
      </c>
      <c r="AR400">
        <v>87.77243361575582</v>
      </c>
      <c r="AS400">
        <v>5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MAX(0,($B$13+$C$13*DP400)/(1+$D$13*DP400)*DI400/(DK400+273)*$E$13)</f>
        <v>0</v>
      </c>
      <c r="AX400" t="s">
        <v>417</v>
      </c>
      <c r="AY400" t="s">
        <v>417</v>
      </c>
      <c r="AZ400">
        <v>0</v>
      </c>
      <c r="BA400">
        <v>0</v>
      </c>
      <c r="BB400">
        <f>1-AZ400/BA400</f>
        <v>0</v>
      </c>
      <c r="BC400">
        <v>0</v>
      </c>
      <c r="BD400" t="s">
        <v>417</v>
      </c>
      <c r="BE400" t="s">
        <v>417</v>
      </c>
      <c r="BF400">
        <v>0</v>
      </c>
      <c r="BG400">
        <v>0</v>
      </c>
      <c r="BH400">
        <f>1-BF400/BG400</f>
        <v>0</v>
      </c>
      <c r="BI400">
        <v>0.5</v>
      </c>
      <c r="BJ400">
        <f>CS400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417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f>$B$11*DQ400+$C$11*DR400+$F$11*EC400*(1-EF400)</f>
        <v>0</v>
      </c>
      <c r="CS400">
        <f>CR400*CT400</f>
        <v>0</v>
      </c>
      <c r="CT400">
        <f>($B$11*$D$9+$C$11*$D$9+$F$11*((EP400+EH400)/MAX(EP400+EH400+EQ400, 0.1)*$I$9+EQ400/MAX(EP400+EH400+EQ400, 0.1)*$J$9))/($B$11+$C$11+$F$11)</f>
        <v>0</v>
      </c>
      <c r="CU400">
        <f>($B$11*$K$9+$C$11*$K$9+$F$11*((EP400+EH400)/MAX(EP400+EH400+EQ400, 0.1)*$P$9+EQ400/MAX(EP400+EH400+EQ400, 0.1)*$Q$9))/($B$11+$C$11+$F$11)</f>
        <v>0</v>
      </c>
      <c r="CV400">
        <v>6</v>
      </c>
      <c r="CW400">
        <v>0.5</v>
      </c>
      <c r="CX400" t="s">
        <v>418</v>
      </c>
      <c r="CY400">
        <v>2</v>
      </c>
      <c r="CZ400" t="b">
        <v>1</v>
      </c>
      <c r="DA400">
        <v>1659120802.314285</v>
      </c>
      <c r="DB400">
        <v>1498.982142857143</v>
      </c>
      <c r="DC400">
        <v>1560.129285714286</v>
      </c>
      <c r="DD400">
        <v>21.4145</v>
      </c>
      <c r="DE400">
        <v>14.760375</v>
      </c>
      <c r="DF400">
        <v>1503.625714285714</v>
      </c>
      <c r="DG400">
        <v>21.51209285714286</v>
      </c>
      <c r="DH400">
        <v>500.09175</v>
      </c>
      <c r="DI400">
        <v>90.65726071428571</v>
      </c>
      <c r="DJ400">
        <v>0.09997810000000003</v>
      </c>
      <c r="DK400">
        <v>26.95950714285715</v>
      </c>
      <c r="DL400">
        <v>26.47496428571429</v>
      </c>
      <c r="DM400">
        <v>999.9000000000002</v>
      </c>
      <c r="DN400">
        <v>0</v>
      </c>
      <c r="DO400">
        <v>0</v>
      </c>
      <c r="DP400">
        <v>10004.39392857143</v>
      </c>
      <c r="DQ400">
        <v>0</v>
      </c>
      <c r="DR400">
        <v>8.318720000000003</v>
      </c>
      <c r="DS400">
        <v>-61.14666071428572</v>
      </c>
      <c r="DT400">
        <v>1531.785714285714</v>
      </c>
      <c r="DU400">
        <v>1583.504642857142</v>
      </c>
      <c r="DV400">
        <v>6.654133571428571</v>
      </c>
      <c r="DW400">
        <v>1560.129285714286</v>
      </c>
      <c r="DX400">
        <v>14.760375</v>
      </c>
      <c r="DY400">
        <v>1.941380357142857</v>
      </c>
      <c r="DZ400">
        <v>1.338133571428571</v>
      </c>
      <c r="EA400">
        <v>16.97417142857143</v>
      </c>
      <c r="EB400">
        <v>11.23390357142857</v>
      </c>
      <c r="EC400">
        <v>1999.988928571429</v>
      </c>
      <c r="ED400">
        <v>0.9799934285714286</v>
      </c>
      <c r="EE400">
        <v>0.02000637142857143</v>
      </c>
      <c r="EF400">
        <v>0</v>
      </c>
      <c r="EG400">
        <v>781.1533571428571</v>
      </c>
      <c r="EH400">
        <v>5.00097</v>
      </c>
      <c r="EI400">
        <v>15532.38928571428</v>
      </c>
      <c r="EJ400">
        <v>16707.45</v>
      </c>
      <c r="EK400">
        <v>37.41928571428571</v>
      </c>
      <c r="EL400">
        <v>37.875</v>
      </c>
      <c r="EM400">
        <v>37.312</v>
      </c>
      <c r="EN400">
        <v>37.687</v>
      </c>
      <c r="EO400">
        <v>38.125</v>
      </c>
      <c r="EP400">
        <v>1955.078214285714</v>
      </c>
      <c r="EQ400">
        <v>39.91071428571428</v>
      </c>
      <c r="ER400">
        <v>0</v>
      </c>
      <c r="ES400">
        <v>1659120810.2</v>
      </c>
      <c r="ET400">
        <v>0</v>
      </c>
      <c r="EU400">
        <v>781.1360400000001</v>
      </c>
      <c r="EV400">
        <v>-5.351153848814177</v>
      </c>
      <c r="EW400">
        <v>-95.19230766789532</v>
      </c>
      <c r="EX400">
        <v>15531.404</v>
      </c>
      <c r="EY400">
        <v>15</v>
      </c>
      <c r="EZ400">
        <v>0</v>
      </c>
      <c r="FA400" t="s">
        <v>419</v>
      </c>
      <c r="FB400">
        <v>1658962562</v>
      </c>
      <c r="FC400">
        <v>1658962559</v>
      </c>
      <c r="FD400">
        <v>0</v>
      </c>
      <c r="FE400">
        <v>0.025</v>
      </c>
      <c r="FF400">
        <v>-0.013</v>
      </c>
      <c r="FG400">
        <v>-1.97</v>
      </c>
      <c r="FH400">
        <v>-0.111</v>
      </c>
      <c r="FI400">
        <v>420</v>
      </c>
      <c r="FJ400">
        <v>18</v>
      </c>
      <c r="FK400">
        <v>0.6899999999999999</v>
      </c>
      <c r="FL400">
        <v>0.5</v>
      </c>
      <c r="FM400">
        <v>-61.13638292682927</v>
      </c>
      <c r="FN400">
        <v>-0.2504006968640095</v>
      </c>
      <c r="FO400">
        <v>0.125311058633402</v>
      </c>
      <c r="FP400">
        <v>1</v>
      </c>
      <c r="FQ400">
        <v>781.3526176470588</v>
      </c>
      <c r="FR400">
        <v>-4.181436210997919</v>
      </c>
      <c r="FS400">
        <v>0.509844152353041</v>
      </c>
      <c r="FT400">
        <v>0</v>
      </c>
      <c r="FU400">
        <v>6.686644146341465</v>
      </c>
      <c r="FV400">
        <v>-0.8300107317073151</v>
      </c>
      <c r="FW400">
        <v>0.08418846016094651</v>
      </c>
      <c r="FX400">
        <v>0</v>
      </c>
      <c r="FY400">
        <v>1</v>
      </c>
      <c r="FZ400">
        <v>3</v>
      </c>
      <c r="GA400" t="s">
        <v>426</v>
      </c>
      <c r="GB400">
        <v>2.98323</v>
      </c>
      <c r="GC400">
        <v>2.7155</v>
      </c>
      <c r="GD400">
        <v>0.225485</v>
      </c>
      <c r="GE400">
        <v>0.228158</v>
      </c>
      <c r="GF400">
        <v>0.0996763</v>
      </c>
      <c r="GG400">
        <v>0.0754563</v>
      </c>
      <c r="GH400">
        <v>24517.1</v>
      </c>
      <c r="GI400">
        <v>24551.9</v>
      </c>
      <c r="GJ400">
        <v>29417.5</v>
      </c>
      <c r="GK400">
        <v>29415.7</v>
      </c>
      <c r="GL400">
        <v>35080.2</v>
      </c>
      <c r="GM400">
        <v>36165.1</v>
      </c>
      <c r="GN400">
        <v>41427.8</v>
      </c>
      <c r="GO400">
        <v>41917.7</v>
      </c>
      <c r="GP400">
        <v>1.93685</v>
      </c>
      <c r="GQ400">
        <v>1.88997</v>
      </c>
      <c r="GR400">
        <v>0.0826716</v>
      </c>
      <c r="GS400">
        <v>0</v>
      </c>
      <c r="GT400">
        <v>25.127</v>
      </c>
      <c r="GU400">
        <v>999.9</v>
      </c>
      <c r="GV400">
        <v>35.3</v>
      </c>
      <c r="GW400">
        <v>33.1</v>
      </c>
      <c r="GX400">
        <v>19.7846</v>
      </c>
      <c r="GY400">
        <v>63.4114</v>
      </c>
      <c r="GZ400">
        <v>34.1587</v>
      </c>
      <c r="HA400">
        <v>1</v>
      </c>
      <c r="HB400">
        <v>-0.0745605</v>
      </c>
      <c r="HC400">
        <v>0.233551</v>
      </c>
      <c r="HD400">
        <v>20.3311</v>
      </c>
      <c r="HE400">
        <v>5.21429</v>
      </c>
      <c r="HF400">
        <v>12.0099</v>
      </c>
      <c r="HG400">
        <v>4.9886</v>
      </c>
      <c r="HH400">
        <v>3.28848</v>
      </c>
      <c r="HI400">
        <v>9999</v>
      </c>
      <c r="HJ400">
        <v>9999</v>
      </c>
      <c r="HK400">
        <v>9999</v>
      </c>
      <c r="HL400">
        <v>174.6</v>
      </c>
      <c r="HM400">
        <v>1.86783</v>
      </c>
      <c r="HN400">
        <v>1.8669</v>
      </c>
      <c r="HO400">
        <v>1.8663</v>
      </c>
      <c r="HP400">
        <v>1.8662</v>
      </c>
      <c r="HQ400">
        <v>1.86808</v>
      </c>
      <c r="HR400">
        <v>1.87053</v>
      </c>
      <c r="HS400">
        <v>1.8692</v>
      </c>
      <c r="HT400">
        <v>1.87057</v>
      </c>
      <c r="HU400">
        <v>0</v>
      </c>
      <c r="HV400">
        <v>0</v>
      </c>
      <c r="HW400">
        <v>0</v>
      </c>
      <c r="HX400">
        <v>0</v>
      </c>
      <c r="HY400" t="s">
        <v>421</v>
      </c>
      <c r="HZ400" t="s">
        <v>422</v>
      </c>
      <c r="IA400" t="s">
        <v>423</v>
      </c>
      <c r="IB400" t="s">
        <v>423</v>
      </c>
      <c r="IC400" t="s">
        <v>423</v>
      </c>
      <c r="ID400" t="s">
        <v>423</v>
      </c>
      <c r="IE400">
        <v>0</v>
      </c>
      <c r="IF400">
        <v>100</v>
      </c>
      <c r="IG400">
        <v>100</v>
      </c>
      <c r="IH400">
        <v>-4.7</v>
      </c>
      <c r="II400">
        <v>-0.09719999999999999</v>
      </c>
      <c r="IJ400">
        <v>-1.577111384215205</v>
      </c>
      <c r="IK400">
        <v>-0.002609718516926934</v>
      </c>
      <c r="IL400">
        <v>7.477057286243006E-07</v>
      </c>
      <c r="IM400">
        <v>-2.446628426827821E-10</v>
      </c>
      <c r="IN400">
        <v>-0.2036813970316619</v>
      </c>
      <c r="IO400">
        <v>-0.007460779758470672</v>
      </c>
      <c r="IP400">
        <v>0.0009378809001863145</v>
      </c>
      <c r="IQ400">
        <v>-1.681860573090938E-05</v>
      </c>
      <c r="IR400">
        <v>18</v>
      </c>
      <c r="IS400">
        <v>2242</v>
      </c>
      <c r="IT400">
        <v>1</v>
      </c>
      <c r="IU400">
        <v>24</v>
      </c>
      <c r="IV400">
        <v>2637.5</v>
      </c>
      <c r="IW400">
        <v>2637.5</v>
      </c>
      <c r="IX400">
        <v>3.03467</v>
      </c>
      <c r="IY400">
        <v>2.20093</v>
      </c>
      <c r="IZ400">
        <v>1.39771</v>
      </c>
      <c r="JA400">
        <v>2.33643</v>
      </c>
      <c r="JB400">
        <v>1.49536</v>
      </c>
      <c r="JC400">
        <v>2.40967</v>
      </c>
      <c r="JD400">
        <v>38.9693</v>
      </c>
      <c r="JE400">
        <v>23.9737</v>
      </c>
      <c r="JF400">
        <v>18</v>
      </c>
      <c r="JG400">
        <v>505.028</v>
      </c>
      <c r="JH400">
        <v>431.879</v>
      </c>
      <c r="JI400">
        <v>25</v>
      </c>
      <c r="JJ400">
        <v>26.4208</v>
      </c>
      <c r="JK400">
        <v>29.9999</v>
      </c>
      <c r="JL400">
        <v>26.4259</v>
      </c>
      <c r="JM400">
        <v>26.3744</v>
      </c>
      <c r="JN400">
        <v>60.7455</v>
      </c>
      <c r="JO400">
        <v>20.1126</v>
      </c>
      <c r="JP400">
        <v>10.527</v>
      </c>
      <c r="JQ400">
        <v>25</v>
      </c>
      <c r="JR400">
        <v>1603.56</v>
      </c>
      <c r="JS400">
        <v>15.0743</v>
      </c>
      <c r="JT400">
        <v>100.585</v>
      </c>
      <c r="JU400">
        <v>100.672</v>
      </c>
    </row>
    <row r="401" spans="1:281">
      <c r="A401">
        <v>385</v>
      </c>
      <c r="B401">
        <v>1659122262.5</v>
      </c>
      <c r="C401">
        <v>9904.400000095367</v>
      </c>
      <c r="D401" t="s">
        <v>1196</v>
      </c>
      <c r="E401" t="s">
        <v>1197</v>
      </c>
      <c r="F401">
        <v>5</v>
      </c>
      <c r="G401" t="s">
        <v>1198</v>
      </c>
      <c r="H401" t="s">
        <v>416</v>
      </c>
      <c r="I401">
        <v>1659122254.75</v>
      </c>
      <c r="J401">
        <f>(K401)/1000</f>
        <v>0</v>
      </c>
      <c r="K401">
        <f>IF(CZ401, AN401, AH401)</f>
        <v>0</v>
      </c>
      <c r="L401">
        <f>IF(CZ401, AI401, AG401)</f>
        <v>0</v>
      </c>
      <c r="M401">
        <f>DB401 - IF(AU401&gt;1, L401*CV401*100.0/(AW401*DP401), 0)</f>
        <v>0</v>
      </c>
      <c r="N401">
        <f>((T401-J401/2)*M401-L401)/(T401+J401/2)</f>
        <v>0</v>
      </c>
      <c r="O401">
        <f>N401*(DI401+DJ401)/1000.0</f>
        <v>0</v>
      </c>
      <c r="P401">
        <f>(DB401 - IF(AU401&gt;1, L401*CV401*100.0/(AW401*DP401), 0))*(DI401+DJ401)/1000.0</f>
        <v>0</v>
      </c>
      <c r="Q401">
        <f>2.0/((1/S401-1/R401)+SIGN(S401)*SQRT((1/S401-1/R401)*(1/S401-1/R401) + 4*CW401/((CW401+1)*(CW401+1))*(2*1/S401*1/R401-1/R401*1/R401)))</f>
        <v>0</v>
      </c>
      <c r="R401">
        <f>IF(LEFT(CX401,1)&lt;&gt;"0",IF(LEFT(CX401,1)="1",3.0,CY401),$D$5+$E$5*(DP401*DI401/($K$5*1000))+$F$5*(DP401*DI401/($K$5*1000))*MAX(MIN(CV401,$J$5),$I$5)*MAX(MIN(CV401,$J$5),$I$5)+$G$5*MAX(MIN(CV401,$J$5),$I$5)*(DP401*DI401/($K$5*1000))+$H$5*(DP401*DI401/($K$5*1000))*(DP401*DI401/($K$5*1000)))</f>
        <v>0</v>
      </c>
      <c r="S401">
        <f>J401*(1000-(1000*0.61365*exp(17.502*W401/(240.97+W401))/(DI401+DJ401)+DD401)/2)/(1000*0.61365*exp(17.502*W401/(240.97+W401))/(DI401+DJ401)-DD401)</f>
        <v>0</v>
      </c>
      <c r="T401">
        <f>1/((CW401+1)/(Q401/1.6)+1/(R401/1.37)) + CW401/((CW401+1)/(Q401/1.6) + CW401/(R401/1.37))</f>
        <v>0</v>
      </c>
      <c r="U401">
        <f>(CR401*CU401)</f>
        <v>0</v>
      </c>
      <c r="V401">
        <f>(DK401+(U401+2*0.95*5.67E-8*(((DK401+$B$7)+273)^4-(DK401+273)^4)-44100*J401)/(1.84*29.3*R401+8*0.95*5.67E-8*(DK401+273)^3))</f>
        <v>0</v>
      </c>
      <c r="W401">
        <f>($C$7*DL401+$D$7*DM401+$E$7*V401)</f>
        <v>0</v>
      </c>
      <c r="X401">
        <f>0.61365*exp(17.502*W401/(240.97+W401))</f>
        <v>0</v>
      </c>
      <c r="Y401">
        <f>(Z401/AA401*100)</f>
        <v>0</v>
      </c>
      <c r="Z401">
        <f>DD401*(DI401+DJ401)/1000</f>
        <v>0</v>
      </c>
      <c r="AA401">
        <f>0.61365*exp(17.502*DK401/(240.97+DK401))</f>
        <v>0</v>
      </c>
      <c r="AB401">
        <f>(X401-DD401*(DI401+DJ401)/1000)</f>
        <v>0</v>
      </c>
      <c r="AC401">
        <f>(-J401*44100)</f>
        <v>0</v>
      </c>
      <c r="AD401">
        <f>2*29.3*R401*0.92*(DK401-W401)</f>
        <v>0</v>
      </c>
      <c r="AE401">
        <f>2*0.95*5.67E-8*(((DK401+$B$7)+273)^4-(W401+273)^4)</f>
        <v>0</v>
      </c>
      <c r="AF401">
        <f>U401+AE401+AC401+AD401</f>
        <v>0</v>
      </c>
      <c r="AG401">
        <f>DH401*AU401*(DC401-DB401*(1000-AU401*DE401)/(1000-AU401*DD401))/(100*CV401)</f>
        <v>0</v>
      </c>
      <c r="AH401">
        <f>1000*DH401*AU401*(DD401-DE401)/(100*CV401*(1000-AU401*DD401))</f>
        <v>0</v>
      </c>
      <c r="AI401">
        <f>(AJ401 - AK401 - DI401*1E3/(8.314*(DK401+273.15)) * AM401/DH401 * AL401) * DH401/(100*CV401) * (1000 - DE401)/1000</f>
        <v>0</v>
      </c>
      <c r="AJ401">
        <v>426.9313394051756</v>
      </c>
      <c r="AK401">
        <v>404.2524121212123</v>
      </c>
      <c r="AL401">
        <v>0.0002346380205813181</v>
      </c>
      <c r="AM401">
        <v>65.16908035105153</v>
      </c>
      <c r="AN401">
        <f>(AP401 - AO401 + DI401*1E3/(8.314*(DK401+273.15)) * AR401/DH401 * AQ401) * DH401/(100*CV401) * 1000/(1000 - AP401)</f>
        <v>0</v>
      </c>
      <c r="AO401">
        <v>16.25528075619953</v>
      </c>
      <c r="AP401">
        <v>22.74718969696969</v>
      </c>
      <c r="AQ401">
        <v>-1.774869735933875E-05</v>
      </c>
      <c r="AR401">
        <v>87.25363279170026</v>
      </c>
      <c r="AS401">
        <v>16</v>
      </c>
      <c r="AT401">
        <v>3</v>
      </c>
      <c r="AU401">
        <f>IF(AS401*$H$13&gt;=AW401,1.0,(AW401/(AW401-AS401*$H$13)))</f>
        <v>0</v>
      </c>
      <c r="AV401">
        <f>(AU401-1)*100</f>
        <v>0</v>
      </c>
      <c r="AW401">
        <f>MAX(0,($B$13+$C$13*DP401)/(1+$D$13*DP401)*DI401/(DK401+273)*$E$13)</f>
        <v>0</v>
      </c>
      <c r="AX401" t="s">
        <v>417</v>
      </c>
      <c r="AY401" t="s">
        <v>417</v>
      </c>
      <c r="AZ401">
        <v>0</v>
      </c>
      <c r="BA401">
        <v>0</v>
      </c>
      <c r="BB401">
        <f>1-AZ401/BA401</f>
        <v>0</v>
      </c>
      <c r="BC401">
        <v>0</v>
      </c>
      <c r="BD401" t="s">
        <v>417</v>
      </c>
      <c r="BE401" t="s">
        <v>417</v>
      </c>
      <c r="BF401">
        <v>0</v>
      </c>
      <c r="BG401">
        <v>0</v>
      </c>
      <c r="BH401">
        <f>1-BF401/BG401</f>
        <v>0</v>
      </c>
      <c r="BI401">
        <v>0.5</v>
      </c>
      <c r="BJ401">
        <f>CS401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417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f>$B$11*DQ401+$C$11*DR401+$F$11*EC401*(1-EF401)</f>
        <v>0</v>
      </c>
      <c r="CS401">
        <f>CR401*CT401</f>
        <v>0</v>
      </c>
      <c r="CT401">
        <f>($B$11*$D$9+$C$11*$D$9+$F$11*((EP401+EH401)/MAX(EP401+EH401+EQ401, 0.1)*$I$9+EQ401/MAX(EP401+EH401+EQ401, 0.1)*$J$9))/($B$11+$C$11+$F$11)</f>
        <v>0</v>
      </c>
      <c r="CU401">
        <f>($B$11*$K$9+$C$11*$K$9+$F$11*((EP401+EH401)/MAX(EP401+EH401+EQ401, 0.1)*$P$9+EQ401/MAX(EP401+EH401+EQ401, 0.1)*$Q$9))/($B$11+$C$11+$F$11)</f>
        <v>0</v>
      </c>
      <c r="CV401">
        <v>6</v>
      </c>
      <c r="CW401">
        <v>0.5</v>
      </c>
      <c r="CX401" t="s">
        <v>418</v>
      </c>
      <c r="CY401">
        <v>2</v>
      </c>
      <c r="CZ401" t="b">
        <v>1</v>
      </c>
      <c r="DA401">
        <v>1659122254.75</v>
      </c>
      <c r="DB401">
        <v>395.0631000000001</v>
      </c>
      <c r="DC401">
        <v>419.9861</v>
      </c>
      <c r="DD401">
        <v>22.74932666666666</v>
      </c>
      <c r="DE401">
        <v>16.27553</v>
      </c>
      <c r="DF401">
        <v>397.5750333333333</v>
      </c>
      <c r="DG401">
        <v>22.83460333333333</v>
      </c>
      <c r="DH401">
        <v>500.0655</v>
      </c>
      <c r="DI401">
        <v>90.63855333333336</v>
      </c>
      <c r="DJ401">
        <v>0.1000197066666667</v>
      </c>
      <c r="DK401">
        <v>27.12980666666667</v>
      </c>
      <c r="DL401">
        <v>26.91078333333334</v>
      </c>
      <c r="DM401">
        <v>999.9000000000002</v>
      </c>
      <c r="DN401">
        <v>0</v>
      </c>
      <c r="DO401">
        <v>0</v>
      </c>
      <c r="DP401">
        <v>9992.83</v>
      </c>
      <c r="DQ401">
        <v>0</v>
      </c>
      <c r="DR401">
        <v>7.925307000000001</v>
      </c>
      <c r="DS401">
        <v>-24.92296000000001</v>
      </c>
      <c r="DT401">
        <v>404.2597666666667</v>
      </c>
      <c r="DU401">
        <v>426.9346</v>
      </c>
      <c r="DV401">
        <v>6.473789999999998</v>
      </c>
      <c r="DW401">
        <v>419.9861</v>
      </c>
      <c r="DX401">
        <v>16.27553</v>
      </c>
      <c r="DY401">
        <v>2.061965333333334</v>
      </c>
      <c r="DZ401">
        <v>1.475192333333333</v>
      </c>
      <c r="EA401">
        <v>17.92837333333333</v>
      </c>
      <c r="EB401">
        <v>12.71342</v>
      </c>
      <c r="EC401">
        <v>2000.025333333333</v>
      </c>
      <c r="ED401">
        <v>0.9799960000000001</v>
      </c>
      <c r="EE401">
        <v>0.0200042</v>
      </c>
      <c r="EF401">
        <v>0</v>
      </c>
      <c r="EG401">
        <v>725.9480666666666</v>
      </c>
      <c r="EH401">
        <v>5.000969999999999</v>
      </c>
      <c r="EI401">
        <v>14566.34333333333</v>
      </c>
      <c r="EJ401">
        <v>16707.77333333333</v>
      </c>
      <c r="EK401">
        <v>40.48719999999999</v>
      </c>
      <c r="EL401">
        <v>40.51226666666665</v>
      </c>
      <c r="EM401">
        <v>40.09139999999999</v>
      </c>
      <c r="EN401">
        <v>41.22886666666665</v>
      </c>
      <c r="EO401">
        <v>41.02473333333331</v>
      </c>
      <c r="EP401">
        <v>1955.115333333334</v>
      </c>
      <c r="EQ401">
        <v>39.91</v>
      </c>
      <c r="ER401">
        <v>0</v>
      </c>
      <c r="ES401">
        <v>1659122262.8</v>
      </c>
      <c r="ET401">
        <v>0</v>
      </c>
      <c r="EU401">
        <v>725.9357692307693</v>
      </c>
      <c r="EV401">
        <v>-0.1462564006002955</v>
      </c>
      <c r="EW401">
        <v>-32.22564108960329</v>
      </c>
      <c r="EX401">
        <v>14566.19230769231</v>
      </c>
      <c r="EY401">
        <v>15</v>
      </c>
      <c r="EZ401">
        <v>0</v>
      </c>
      <c r="FA401" t="s">
        <v>419</v>
      </c>
      <c r="FB401">
        <v>1658962562</v>
      </c>
      <c r="FC401">
        <v>1658962559</v>
      </c>
      <c r="FD401">
        <v>0</v>
      </c>
      <c r="FE401">
        <v>0.025</v>
      </c>
      <c r="FF401">
        <v>-0.013</v>
      </c>
      <c r="FG401">
        <v>-1.97</v>
      </c>
      <c r="FH401">
        <v>-0.111</v>
      </c>
      <c r="FI401">
        <v>420</v>
      </c>
      <c r="FJ401">
        <v>18</v>
      </c>
      <c r="FK401">
        <v>0.6899999999999999</v>
      </c>
      <c r="FL401">
        <v>0.5</v>
      </c>
      <c r="FM401">
        <v>-24.923295</v>
      </c>
      <c r="FN401">
        <v>0.001623264540391749</v>
      </c>
      <c r="FO401">
        <v>0.0299064955319074</v>
      </c>
      <c r="FP401">
        <v>1</v>
      </c>
      <c r="FQ401">
        <v>725.9687352941176</v>
      </c>
      <c r="FR401">
        <v>-0.3973873129114872</v>
      </c>
      <c r="FS401">
        <v>0.2634758956296697</v>
      </c>
      <c r="FT401">
        <v>1</v>
      </c>
      <c r="FU401">
        <v>6.467346000000001</v>
      </c>
      <c r="FV401">
        <v>0.1258822514071335</v>
      </c>
      <c r="FW401">
        <v>0.01456806006302833</v>
      </c>
      <c r="FX401">
        <v>0</v>
      </c>
      <c r="FY401">
        <v>2</v>
      </c>
      <c r="FZ401">
        <v>3</v>
      </c>
      <c r="GA401" t="s">
        <v>431</v>
      </c>
      <c r="GB401">
        <v>2.98335</v>
      </c>
      <c r="GC401">
        <v>2.71537</v>
      </c>
      <c r="GD401">
        <v>0.0908127</v>
      </c>
      <c r="GE401">
        <v>0.0937456</v>
      </c>
      <c r="GF401">
        <v>0.103835</v>
      </c>
      <c r="GG401">
        <v>0.08028780000000001</v>
      </c>
      <c r="GH401">
        <v>28783.1</v>
      </c>
      <c r="GI401">
        <v>28828.3</v>
      </c>
      <c r="GJ401">
        <v>29421.5</v>
      </c>
      <c r="GK401">
        <v>29417.8</v>
      </c>
      <c r="GL401">
        <v>34916.6</v>
      </c>
      <c r="GM401">
        <v>35975.6</v>
      </c>
      <c r="GN401">
        <v>41432.3</v>
      </c>
      <c r="GO401">
        <v>41922.6</v>
      </c>
      <c r="GP401">
        <v>1.91707</v>
      </c>
      <c r="GQ401">
        <v>1.88762</v>
      </c>
      <c r="GR401">
        <v>0.104103</v>
      </c>
      <c r="GS401">
        <v>0</v>
      </c>
      <c r="GT401">
        <v>25.2093</v>
      </c>
      <c r="GU401">
        <v>999.9</v>
      </c>
      <c r="GV401">
        <v>38.5</v>
      </c>
      <c r="GW401">
        <v>33.6</v>
      </c>
      <c r="GX401">
        <v>22.1924</v>
      </c>
      <c r="GY401">
        <v>63.5016</v>
      </c>
      <c r="GZ401">
        <v>34.0144</v>
      </c>
      <c r="HA401">
        <v>1</v>
      </c>
      <c r="HB401">
        <v>-0.08521339999999999</v>
      </c>
      <c r="HC401">
        <v>0.261438</v>
      </c>
      <c r="HD401">
        <v>20.3313</v>
      </c>
      <c r="HE401">
        <v>5.22088</v>
      </c>
      <c r="HF401">
        <v>12.0099</v>
      </c>
      <c r="HG401">
        <v>4.99035</v>
      </c>
      <c r="HH401">
        <v>3.28923</v>
      </c>
      <c r="HI401">
        <v>9999</v>
      </c>
      <c r="HJ401">
        <v>9999</v>
      </c>
      <c r="HK401">
        <v>9999</v>
      </c>
      <c r="HL401">
        <v>175</v>
      </c>
      <c r="HM401">
        <v>1.86783</v>
      </c>
      <c r="HN401">
        <v>1.86691</v>
      </c>
      <c r="HO401">
        <v>1.8663</v>
      </c>
      <c r="HP401">
        <v>1.86619</v>
      </c>
      <c r="HQ401">
        <v>1.86805</v>
      </c>
      <c r="HR401">
        <v>1.87054</v>
      </c>
      <c r="HS401">
        <v>1.8692</v>
      </c>
      <c r="HT401">
        <v>1.87059</v>
      </c>
      <c r="HU401">
        <v>0</v>
      </c>
      <c r="HV401">
        <v>0</v>
      </c>
      <c r="HW401">
        <v>0</v>
      </c>
      <c r="HX401">
        <v>0</v>
      </c>
      <c r="HY401" t="s">
        <v>421</v>
      </c>
      <c r="HZ401" t="s">
        <v>422</v>
      </c>
      <c r="IA401" t="s">
        <v>423</v>
      </c>
      <c r="IB401" t="s">
        <v>423</v>
      </c>
      <c r="IC401" t="s">
        <v>423</v>
      </c>
      <c r="ID401" t="s">
        <v>423</v>
      </c>
      <c r="IE401">
        <v>0</v>
      </c>
      <c r="IF401">
        <v>100</v>
      </c>
      <c r="IG401">
        <v>100</v>
      </c>
      <c r="IH401">
        <v>-2.512</v>
      </c>
      <c r="II401">
        <v>-0.0853</v>
      </c>
      <c r="IJ401">
        <v>-1.577111384215205</v>
      </c>
      <c r="IK401">
        <v>-0.002609718516926934</v>
      </c>
      <c r="IL401">
        <v>7.477057286243006E-07</v>
      </c>
      <c r="IM401">
        <v>-2.446628426827821E-10</v>
      </c>
      <c r="IN401">
        <v>-0.2036813970316619</v>
      </c>
      <c r="IO401">
        <v>-0.007460779758470672</v>
      </c>
      <c r="IP401">
        <v>0.0009378809001863145</v>
      </c>
      <c r="IQ401">
        <v>-1.681860573090938E-05</v>
      </c>
      <c r="IR401">
        <v>18</v>
      </c>
      <c r="IS401">
        <v>2242</v>
      </c>
      <c r="IT401">
        <v>1</v>
      </c>
      <c r="IU401">
        <v>24</v>
      </c>
      <c r="IV401">
        <v>2661.7</v>
      </c>
      <c r="IW401">
        <v>2661.7</v>
      </c>
      <c r="IX401">
        <v>1.04614</v>
      </c>
      <c r="IY401">
        <v>2.229</v>
      </c>
      <c r="IZ401">
        <v>1.39648</v>
      </c>
      <c r="JA401">
        <v>2.33643</v>
      </c>
      <c r="JB401">
        <v>1.49536</v>
      </c>
      <c r="JC401">
        <v>2.31079</v>
      </c>
      <c r="JD401">
        <v>39.2422</v>
      </c>
      <c r="JE401">
        <v>23.9562</v>
      </c>
      <c r="JF401">
        <v>18</v>
      </c>
      <c r="JG401">
        <v>491.179</v>
      </c>
      <c r="JH401">
        <v>429.23</v>
      </c>
      <c r="JI401">
        <v>25.0001</v>
      </c>
      <c r="JJ401">
        <v>26.2886</v>
      </c>
      <c r="JK401">
        <v>30</v>
      </c>
      <c r="JL401">
        <v>26.2685</v>
      </c>
      <c r="JM401">
        <v>26.2102</v>
      </c>
      <c r="JN401">
        <v>20.8749</v>
      </c>
      <c r="JO401">
        <v>26.414</v>
      </c>
      <c r="JP401">
        <v>31.9377</v>
      </c>
      <c r="JQ401">
        <v>25</v>
      </c>
      <c r="JR401">
        <v>413.303</v>
      </c>
      <c r="JS401">
        <v>16.2783</v>
      </c>
      <c r="JT401">
        <v>100.597</v>
      </c>
      <c r="JU401">
        <v>100.682</v>
      </c>
    </row>
    <row r="402" spans="1:281">
      <c r="A402">
        <v>386</v>
      </c>
      <c r="B402">
        <v>1659122267.5</v>
      </c>
      <c r="C402">
        <v>9909.400000095367</v>
      </c>
      <c r="D402" t="s">
        <v>1199</v>
      </c>
      <c r="E402" t="s">
        <v>1200</v>
      </c>
      <c r="F402">
        <v>5</v>
      </c>
      <c r="G402" t="s">
        <v>1198</v>
      </c>
      <c r="H402" t="s">
        <v>416</v>
      </c>
      <c r="I402">
        <v>1659122259.655172</v>
      </c>
      <c r="J402">
        <f>(K402)/1000</f>
        <v>0</v>
      </c>
      <c r="K402">
        <f>IF(CZ402, AN402, AH402)</f>
        <v>0</v>
      </c>
      <c r="L402">
        <f>IF(CZ402, AI402, AG402)</f>
        <v>0</v>
      </c>
      <c r="M402">
        <f>DB402 - IF(AU402&gt;1, L402*CV402*100.0/(AW402*DP402), 0)</f>
        <v>0</v>
      </c>
      <c r="N402">
        <f>((T402-J402/2)*M402-L402)/(T402+J402/2)</f>
        <v>0</v>
      </c>
      <c r="O402">
        <f>N402*(DI402+DJ402)/1000.0</f>
        <v>0</v>
      </c>
      <c r="P402">
        <f>(DB402 - IF(AU402&gt;1, L402*CV402*100.0/(AW402*DP402), 0))*(DI402+DJ402)/1000.0</f>
        <v>0</v>
      </c>
      <c r="Q402">
        <f>2.0/((1/S402-1/R402)+SIGN(S402)*SQRT((1/S402-1/R402)*(1/S402-1/R402) + 4*CW402/((CW402+1)*(CW402+1))*(2*1/S402*1/R402-1/R402*1/R402)))</f>
        <v>0</v>
      </c>
      <c r="R402">
        <f>IF(LEFT(CX402,1)&lt;&gt;"0",IF(LEFT(CX402,1)="1",3.0,CY402),$D$5+$E$5*(DP402*DI402/($K$5*1000))+$F$5*(DP402*DI402/($K$5*1000))*MAX(MIN(CV402,$J$5),$I$5)*MAX(MIN(CV402,$J$5),$I$5)+$G$5*MAX(MIN(CV402,$J$5),$I$5)*(DP402*DI402/($K$5*1000))+$H$5*(DP402*DI402/($K$5*1000))*(DP402*DI402/($K$5*1000)))</f>
        <v>0</v>
      </c>
      <c r="S402">
        <f>J402*(1000-(1000*0.61365*exp(17.502*W402/(240.97+W402))/(DI402+DJ402)+DD402)/2)/(1000*0.61365*exp(17.502*W402/(240.97+W402))/(DI402+DJ402)-DD402)</f>
        <v>0</v>
      </c>
      <c r="T402">
        <f>1/((CW402+1)/(Q402/1.6)+1/(R402/1.37)) + CW402/((CW402+1)/(Q402/1.6) + CW402/(R402/1.37))</f>
        <v>0</v>
      </c>
      <c r="U402">
        <f>(CR402*CU402)</f>
        <v>0</v>
      </c>
      <c r="V402">
        <f>(DK402+(U402+2*0.95*5.67E-8*(((DK402+$B$7)+273)^4-(DK402+273)^4)-44100*J402)/(1.84*29.3*R402+8*0.95*5.67E-8*(DK402+273)^3))</f>
        <v>0</v>
      </c>
      <c r="W402">
        <f>($C$7*DL402+$D$7*DM402+$E$7*V402)</f>
        <v>0</v>
      </c>
      <c r="X402">
        <f>0.61365*exp(17.502*W402/(240.97+W402))</f>
        <v>0</v>
      </c>
      <c r="Y402">
        <f>(Z402/AA402*100)</f>
        <v>0</v>
      </c>
      <c r="Z402">
        <f>DD402*(DI402+DJ402)/1000</f>
        <v>0</v>
      </c>
      <c r="AA402">
        <f>0.61365*exp(17.502*DK402/(240.97+DK402))</f>
        <v>0</v>
      </c>
      <c r="AB402">
        <f>(X402-DD402*(DI402+DJ402)/1000)</f>
        <v>0</v>
      </c>
      <c r="AC402">
        <f>(-J402*44100)</f>
        <v>0</v>
      </c>
      <c r="AD402">
        <f>2*29.3*R402*0.92*(DK402-W402)</f>
        <v>0</v>
      </c>
      <c r="AE402">
        <f>2*0.95*5.67E-8*(((DK402+$B$7)+273)^4-(W402+273)^4)</f>
        <v>0</v>
      </c>
      <c r="AF402">
        <f>U402+AE402+AC402+AD402</f>
        <v>0</v>
      </c>
      <c r="AG402">
        <f>DH402*AU402*(DC402-DB402*(1000-AU402*DE402)/(1000-AU402*DD402))/(100*CV402)</f>
        <v>0</v>
      </c>
      <c r="AH402">
        <f>1000*DH402*AU402*(DD402-DE402)/(100*CV402*(1000-AU402*DD402))</f>
        <v>0</v>
      </c>
      <c r="AI402">
        <f>(AJ402 - AK402 - DI402*1E3/(8.314*(DK402+273.15)) * AM402/DH402 * AL402) * DH402/(100*CV402) * (1000 - DE402)/1000</f>
        <v>0</v>
      </c>
      <c r="AJ402">
        <v>426.7819700811789</v>
      </c>
      <c r="AK402">
        <v>404.1666727272726</v>
      </c>
      <c r="AL402">
        <v>-0.02061601078910665</v>
      </c>
      <c r="AM402">
        <v>65.16908035105153</v>
      </c>
      <c r="AN402">
        <f>(AP402 - AO402 + DI402*1E3/(8.314*(DK402+273.15)) * AR402/DH402 * AQ402) * DH402/(100*CV402) * 1000/(1000 - AP402)</f>
        <v>0</v>
      </c>
      <c r="AO402">
        <v>16.24202812816815</v>
      </c>
      <c r="AP402">
        <v>22.74683030303029</v>
      </c>
      <c r="AQ402">
        <v>1.844080298989058E-06</v>
      </c>
      <c r="AR402">
        <v>87.25363279170026</v>
      </c>
      <c r="AS402">
        <v>16</v>
      </c>
      <c r="AT402">
        <v>3</v>
      </c>
      <c r="AU402">
        <f>IF(AS402*$H$13&gt;=AW402,1.0,(AW402/(AW402-AS402*$H$13)))</f>
        <v>0</v>
      </c>
      <c r="AV402">
        <f>(AU402-1)*100</f>
        <v>0</v>
      </c>
      <c r="AW402">
        <f>MAX(0,($B$13+$C$13*DP402)/(1+$D$13*DP402)*DI402/(DK402+273)*$E$13)</f>
        <v>0</v>
      </c>
      <c r="AX402" t="s">
        <v>417</v>
      </c>
      <c r="AY402" t="s">
        <v>417</v>
      </c>
      <c r="AZ402">
        <v>0</v>
      </c>
      <c r="BA402">
        <v>0</v>
      </c>
      <c r="BB402">
        <f>1-AZ402/BA402</f>
        <v>0</v>
      </c>
      <c r="BC402">
        <v>0</v>
      </c>
      <c r="BD402" t="s">
        <v>417</v>
      </c>
      <c r="BE402" t="s">
        <v>417</v>
      </c>
      <c r="BF402">
        <v>0</v>
      </c>
      <c r="BG402">
        <v>0</v>
      </c>
      <c r="BH402">
        <f>1-BF402/BG402</f>
        <v>0</v>
      </c>
      <c r="BI402">
        <v>0.5</v>
      </c>
      <c r="BJ402">
        <f>CS402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417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f>$B$11*DQ402+$C$11*DR402+$F$11*EC402*(1-EF402)</f>
        <v>0</v>
      </c>
      <c r="CS402">
        <f>CR402*CT402</f>
        <v>0</v>
      </c>
      <c r="CT402">
        <f>($B$11*$D$9+$C$11*$D$9+$F$11*((EP402+EH402)/MAX(EP402+EH402+EQ402, 0.1)*$I$9+EQ402/MAX(EP402+EH402+EQ402, 0.1)*$J$9))/($B$11+$C$11+$F$11)</f>
        <v>0</v>
      </c>
      <c r="CU402">
        <f>($B$11*$K$9+$C$11*$K$9+$F$11*((EP402+EH402)/MAX(EP402+EH402+EQ402, 0.1)*$P$9+EQ402/MAX(EP402+EH402+EQ402, 0.1)*$Q$9))/($B$11+$C$11+$F$11)</f>
        <v>0</v>
      </c>
      <c r="CV402">
        <v>6</v>
      </c>
      <c r="CW402">
        <v>0.5</v>
      </c>
      <c r="CX402" t="s">
        <v>418</v>
      </c>
      <c r="CY402">
        <v>2</v>
      </c>
      <c r="CZ402" t="b">
        <v>1</v>
      </c>
      <c r="DA402">
        <v>1659122259.655172</v>
      </c>
      <c r="DB402">
        <v>395.0469310344828</v>
      </c>
      <c r="DC402">
        <v>419.8098965517242</v>
      </c>
      <c r="DD402">
        <v>22.75011724137931</v>
      </c>
      <c r="DE402">
        <v>16.2614724137931</v>
      </c>
      <c r="DF402">
        <v>397.5587931034483</v>
      </c>
      <c r="DG402">
        <v>22.83537931034483</v>
      </c>
      <c r="DH402">
        <v>500.0337931034483</v>
      </c>
      <c r="DI402">
        <v>90.63967931034483</v>
      </c>
      <c r="DJ402">
        <v>0.09990638275862068</v>
      </c>
      <c r="DK402">
        <v>27.1365275862069</v>
      </c>
      <c r="DL402">
        <v>26.91275172413793</v>
      </c>
      <c r="DM402">
        <v>999.9000000000002</v>
      </c>
      <c r="DN402">
        <v>0</v>
      </c>
      <c r="DO402">
        <v>0</v>
      </c>
      <c r="DP402">
        <v>9995.448620689656</v>
      </c>
      <c r="DQ402">
        <v>0</v>
      </c>
      <c r="DR402">
        <v>7.931851034482758</v>
      </c>
      <c r="DS402">
        <v>-24.76292413793103</v>
      </c>
      <c r="DT402">
        <v>404.2435517241379</v>
      </c>
      <c r="DU402">
        <v>426.7494137931035</v>
      </c>
      <c r="DV402">
        <v>6.48864551724138</v>
      </c>
      <c r="DW402">
        <v>419.8098965517242</v>
      </c>
      <c r="DX402">
        <v>16.2614724137931</v>
      </c>
      <c r="DY402">
        <v>2.062063793103448</v>
      </c>
      <c r="DZ402">
        <v>1.473936551724138</v>
      </c>
      <c r="EA402">
        <v>17.9291275862069</v>
      </c>
      <c r="EB402">
        <v>12.70041724137931</v>
      </c>
      <c r="EC402">
        <v>2000.017931034483</v>
      </c>
      <c r="ED402">
        <v>0.9799952758620689</v>
      </c>
      <c r="EE402">
        <v>0.02000492413793104</v>
      </c>
      <c r="EF402">
        <v>0</v>
      </c>
      <c r="EG402">
        <v>725.8725517241378</v>
      </c>
      <c r="EH402">
        <v>5.000969999999999</v>
      </c>
      <c r="EI402">
        <v>14563.75862068966</v>
      </c>
      <c r="EJ402">
        <v>16707.70344827586</v>
      </c>
      <c r="EK402">
        <v>40.4458275862069</v>
      </c>
      <c r="EL402">
        <v>40.43079310344826</v>
      </c>
      <c r="EM402">
        <v>40.0706896551724</v>
      </c>
      <c r="EN402">
        <v>41.10317241379309</v>
      </c>
      <c r="EO402">
        <v>40.97596551724136</v>
      </c>
      <c r="EP402">
        <v>1955.107931034482</v>
      </c>
      <c r="EQ402">
        <v>39.91</v>
      </c>
      <c r="ER402">
        <v>0</v>
      </c>
      <c r="ES402">
        <v>1659122267.6</v>
      </c>
      <c r="ET402">
        <v>0</v>
      </c>
      <c r="EU402">
        <v>725.8638076923078</v>
      </c>
      <c r="EV402">
        <v>-0.03517947920076916</v>
      </c>
      <c r="EW402">
        <v>-31.78803422929799</v>
      </c>
      <c r="EX402">
        <v>14563.70769230769</v>
      </c>
      <c r="EY402">
        <v>15</v>
      </c>
      <c r="EZ402">
        <v>0</v>
      </c>
      <c r="FA402" t="s">
        <v>419</v>
      </c>
      <c r="FB402">
        <v>1658962562</v>
      </c>
      <c r="FC402">
        <v>1658962559</v>
      </c>
      <c r="FD402">
        <v>0</v>
      </c>
      <c r="FE402">
        <v>0.025</v>
      </c>
      <c r="FF402">
        <v>-0.013</v>
      </c>
      <c r="FG402">
        <v>-1.97</v>
      </c>
      <c r="FH402">
        <v>-0.111</v>
      </c>
      <c r="FI402">
        <v>420</v>
      </c>
      <c r="FJ402">
        <v>18</v>
      </c>
      <c r="FK402">
        <v>0.6899999999999999</v>
      </c>
      <c r="FL402">
        <v>0.5</v>
      </c>
      <c r="FM402">
        <v>-24.8629243902439</v>
      </c>
      <c r="FN402">
        <v>1.064389547038342</v>
      </c>
      <c r="FO402">
        <v>0.2357024227453821</v>
      </c>
      <c r="FP402">
        <v>0</v>
      </c>
      <c r="FQ402">
        <v>725.9237058823529</v>
      </c>
      <c r="FR402">
        <v>-0.5594499572177607</v>
      </c>
      <c r="FS402">
        <v>0.2210784435459345</v>
      </c>
      <c r="FT402">
        <v>1</v>
      </c>
      <c r="FU402">
        <v>6.479722926829268</v>
      </c>
      <c r="FV402">
        <v>0.1925889198606348</v>
      </c>
      <c r="FW402">
        <v>0.0199439708163012</v>
      </c>
      <c r="FX402">
        <v>0</v>
      </c>
      <c r="FY402">
        <v>1</v>
      </c>
      <c r="FZ402">
        <v>3</v>
      </c>
      <c r="GA402" t="s">
        <v>426</v>
      </c>
      <c r="GB402">
        <v>2.98348</v>
      </c>
      <c r="GC402">
        <v>2.7155</v>
      </c>
      <c r="GD402">
        <v>0.0907824</v>
      </c>
      <c r="GE402">
        <v>0.09325410000000001</v>
      </c>
      <c r="GF402">
        <v>0.10383</v>
      </c>
      <c r="GG402">
        <v>0.0802797</v>
      </c>
      <c r="GH402">
        <v>28784.4</v>
      </c>
      <c r="GI402">
        <v>28844.1</v>
      </c>
      <c r="GJ402">
        <v>29421.8</v>
      </c>
      <c r="GK402">
        <v>29418</v>
      </c>
      <c r="GL402">
        <v>34917.4</v>
      </c>
      <c r="GM402">
        <v>35975.9</v>
      </c>
      <c r="GN402">
        <v>41433.1</v>
      </c>
      <c r="GO402">
        <v>41922.7</v>
      </c>
      <c r="GP402">
        <v>1.91693</v>
      </c>
      <c r="GQ402">
        <v>1.88745</v>
      </c>
      <c r="GR402">
        <v>0.104368</v>
      </c>
      <c r="GS402">
        <v>0</v>
      </c>
      <c r="GT402">
        <v>25.2105</v>
      </c>
      <c r="GU402">
        <v>999.9</v>
      </c>
      <c r="GV402">
        <v>38.5</v>
      </c>
      <c r="GW402">
        <v>33.6</v>
      </c>
      <c r="GX402">
        <v>22.1941</v>
      </c>
      <c r="GY402">
        <v>63.6616</v>
      </c>
      <c r="GZ402">
        <v>34.1306</v>
      </c>
      <c r="HA402">
        <v>1</v>
      </c>
      <c r="HB402">
        <v>-0.08525149999999999</v>
      </c>
      <c r="HC402">
        <v>0.262977</v>
      </c>
      <c r="HD402">
        <v>20.3306</v>
      </c>
      <c r="HE402">
        <v>5.21774</v>
      </c>
      <c r="HF402">
        <v>12.0099</v>
      </c>
      <c r="HG402">
        <v>4.9894</v>
      </c>
      <c r="HH402">
        <v>3.28863</v>
      </c>
      <c r="HI402">
        <v>9999</v>
      </c>
      <c r="HJ402">
        <v>9999</v>
      </c>
      <c r="HK402">
        <v>9999</v>
      </c>
      <c r="HL402">
        <v>175</v>
      </c>
      <c r="HM402">
        <v>1.86783</v>
      </c>
      <c r="HN402">
        <v>1.86691</v>
      </c>
      <c r="HO402">
        <v>1.8663</v>
      </c>
      <c r="HP402">
        <v>1.86619</v>
      </c>
      <c r="HQ402">
        <v>1.86804</v>
      </c>
      <c r="HR402">
        <v>1.87052</v>
      </c>
      <c r="HS402">
        <v>1.8692</v>
      </c>
      <c r="HT402">
        <v>1.87057</v>
      </c>
      <c r="HU402">
        <v>0</v>
      </c>
      <c r="HV402">
        <v>0</v>
      </c>
      <c r="HW402">
        <v>0</v>
      </c>
      <c r="HX402">
        <v>0</v>
      </c>
      <c r="HY402" t="s">
        <v>421</v>
      </c>
      <c r="HZ402" t="s">
        <v>422</v>
      </c>
      <c r="IA402" t="s">
        <v>423</v>
      </c>
      <c r="IB402" t="s">
        <v>423</v>
      </c>
      <c r="IC402" t="s">
        <v>423</v>
      </c>
      <c r="ID402" t="s">
        <v>423</v>
      </c>
      <c r="IE402">
        <v>0</v>
      </c>
      <c r="IF402">
        <v>100</v>
      </c>
      <c r="IG402">
        <v>100</v>
      </c>
      <c r="IH402">
        <v>-2.511</v>
      </c>
      <c r="II402">
        <v>-0.0853</v>
      </c>
      <c r="IJ402">
        <v>-1.577111384215205</v>
      </c>
      <c r="IK402">
        <v>-0.002609718516926934</v>
      </c>
      <c r="IL402">
        <v>7.477057286243006E-07</v>
      </c>
      <c r="IM402">
        <v>-2.446628426827821E-10</v>
      </c>
      <c r="IN402">
        <v>-0.2036813970316619</v>
      </c>
      <c r="IO402">
        <v>-0.007460779758470672</v>
      </c>
      <c r="IP402">
        <v>0.0009378809001863145</v>
      </c>
      <c r="IQ402">
        <v>-1.681860573090938E-05</v>
      </c>
      <c r="IR402">
        <v>18</v>
      </c>
      <c r="IS402">
        <v>2242</v>
      </c>
      <c r="IT402">
        <v>1</v>
      </c>
      <c r="IU402">
        <v>24</v>
      </c>
      <c r="IV402">
        <v>2661.8</v>
      </c>
      <c r="IW402">
        <v>2661.8</v>
      </c>
      <c r="IX402">
        <v>1.01929</v>
      </c>
      <c r="IY402">
        <v>2.22046</v>
      </c>
      <c r="IZ402">
        <v>1.39648</v>
      </c>
      <c r="JA402">
        <v>2.33765</v>
      </c>
      <c r="JB402">
        <v>1.49536</v>
      </c>
      <c r="JC402">
        <v>2.40967</v>
      </c>
      <c r="JD402">
        <v>39.2422</v>
      </c>
      <c r="JE402">
        <v>23.9649</v>
      </c>
      <c r="JF402">
        <v>18</v>
      </c>
      <c r="JG402">
        <v>491.069</v>
      </c>
      <c r="JH402">
        <v>429.11</v>
      </c>
      <c r="JI402">
        <v>25.0002</v>
      </c>
      <c r="JJ402">
        <v>26.2864</v>
      </c>
      <c r="JK402">
        <v>30</v>
      </c>
      <c r="JL402">
        <v>26.2665</v>
      </c>
      <c r="JM402">
        <v>26.208</v>
      </c>
      <c r="JN402">
        <v>20.3726</v>
      </c>
      <c r="JO402">
        <v>26.414</v>
      </c>
      <c r="JP402">
        <v>31.9377</v>
      </c>
      <c r="JQ402">
        <v>25</v>
      </c>
      <c r="JR402">
        <v>399.928</v>
      </c>
      <c r="JS402">
        <v>16.2675</v>
      </c>
      <c r="JT402">
        <v>100.599</v>
      </c>
      <c r="JU402">
        <v>100.683</v>
      </c>
    </row>
    <row r="403" spans="1:281">
      <c r="A403">
        <v>387</v>
      </c>
      <c r="B403">
        <v>1659122272.5</v>
      </c>
      <c r="C403">
        <v>9914.400000095367</v>
      </c>
      <c r="D403" t="s">
        <v>1201</v>
      </c>
      <c r="E403" t="s">
        <v>1202</v>
      </c>
      <c r="F403">
        <v>5</v>
      </c>
      <c r="G403" t="s">
        <v>1198</v>
      </c>
      <c r="H403" t="s">
        <v>416</v>
      </c>
      <c r="I403">
        <v>1659122264.732143</v>
      </c>
      <c r="J403">
        <f>(K403)/1000</f>
        <v>0</v>
      </c>
      <c r="K403">
        <f>IF(CZ403, AN403, AH403)</f>
        <v>0</v>
      </c>
      <c r="L403">
        <f>IF(CZ403, AI403, AG403)</f>
        <v>0</v>
      </c>
      <c r="M403">
        <f>DB403 - IF(AU403&gt;1, L403*CV403*100.0/(AW403*DP403), 0)</f>
        <v>0</v>
      </c>
      <c r="N403">
        <f>((T403-J403/2)*M403-L403)/(T403+J403/2)</f>
        <v>0</v>
      </c>
      <c r="O403">
        <f>N403*(DI403+DJ403)/1000.0</f>
        <v>0</v>
      </c>
      <c r="P403">
        <f>(DB403 - IF(AU403&gt;1, L403*CV403*100.0/(AW403*DP403), 0))*(DI403+DJ403)/1000.0</f>
        <v>0</v>
      </c>
      <c r="Q403">
        <f>2.0/((1/S403-1/R403)+SIGN(S403)*SQRT((1/S403-1/R403)*(1/S403-1/R403) + 4*CW403/((CW403+1)*(CW403+1))*(2*1/S403*1/R403-1/R403*1/R403)))</f>
        <v>0</v>
      </c>
      <c r="R403">
        <f>IF(LEFT(CX403,1)&lt;&gt;"0",IF(LEFT(CX403,1)="1",3.0,CY403),$D$5+$E$5*(DP403*DI403/($K$5*1000))+$F$5*(DP403*DI403/($K$5*1000))*MAX(MIN(CV403,$J$5),$I$5)*MAX(MIN(CV403,$J$5),$I$5)+$G$5*MAX(MIN(CV403,$J$5),$I$5)*(DP403*DI403/($K$5*1000))+$H$5*(DP403*DI403/($K$5*1000))*(DP403*DI403/($K$5*1000)))</f>
        <v>0</v>
      </c>
      <c r="S403">
        <f>J403*(1000-(1000*0.61365*exp(17.502*W403/(240.97+W403))/(DI403+DJ403)+DD403)/2)/(1000*0.61365*exp(17.502*W403/(240.97+W403))/(DI403+DJ403)-DD403)</f>
        <v>0</v>
      </c>
      <c r="T403">
        <f>1/((CW403+1)/(Q403/1.6)+1/(R403/1.37)) + CW403/((CW403+1)/(Q403/1.6) + CW403/(R403/1.37))</f>
        <v>0</v>
      </c>
      <c r="U403">
        <f>(CR403*CU403)</f>
        <v>0</v>
      </c>
      <c r="V403">
        <f>(DK403+(U403+2*0.95*5.67E-8*(((DK403+$B$7)+273)^4-(DK403+273)^4)-44100*J403)/(1.84*29.3*R403+8*0.95*5.67E-8*(DK403+273)^3))</f>
        <v>0</v>
      </c>
      <c r="W403">
        <f>($C$7*DL403+$D$7*DM403+$E$7*V403)</f>
        <v>0</v>
      </c>
      <c r="X403">
        <f>0.61365*exp(17.502*W403/(240.97+W403))</f>
        <v>0</v>
      </c>
      <c r="Y403">
        <f>(Z403/AA403*100)</f>
        <v>0</v>
      </c>
      <c r="Z403">
        <f>DD403*(DI403+DJ403)/1000</f>
        <v>0</v>
      </c>
      <c r="AA403">
        <f>0.61365*exp(17.502*DK403/(240.97+DK403))</f>
        <v>0</v>
      </c>
      <c r="AB403">
        <f>(X403-DD403*(DI403+DJ403)/1000)</f>
        <v>0</v>
      </c>
      <c r="AC403">
        <f>(-J403*44100)</f>
        <v>0</v>
      </c>
      <c r="AD403">
        <f>2*29.3*R403*0.92*(DK403-W403)</f>
        <v>0</v>
      </c>
      <c r="AE403">
        <f>2*0.95*5.67E-8*(((DK403+$B$7)+273)^4-(W403+273)^4)</f>
        <v>0</v>
      </c>
      <c r="AF403">
        <f>U403+AE403+AC403+AD403</f>
        <v>0</v>
      </c>
      <c r="AG403">
        <f>DH403*AU403*(DC403-DB403*(1000-AU403*DE403)/(1000-AU403*DD403))/(100*CV403)</f>
        <v>0</v>
      </c>
      <c r="AH403">
        <f>1000*DH403*AU403*(DD403-DE403)/(100*CV403*(1000-AU403*DD403))</f>
        <v>0</v>
      </c>
      <c r="AI403">
        <f>(AJ403 - AK403 - DI403*1E3/(8.314*(DK403+273.15)) * AM403/DH403 * AL403) * DH403/(100*CV403) * (1000 - DE403)/1000</f>
        <v>0</v>
      </c>
      <c r="AJ403">
        <v>418.2630645685148</v>
      </c>
      <c r="AK403">
        <v>400.7304606060606</v>
      </c>
      <c r="AL403">
        <v>-0.9228463612423892</v>
      </c>
      <c r="AM403">
        <v>65.16908035105153</v>
      </c>
      <c r="AN403">
        <f>(AP403 - AO403 + DI403*1E3/(8.314*(DK403+273.15)) * AR403/DH403 * AQ403) * DH403/(100*CV403) * 1000/(1000 - AP403)</f>
        <v>0</v>
      </c>
      <c r="AO403">
        <v>16.24236678421768</v>
      </c>
      <c r="AP403">
        <v>22.74612606060606</v>
      </c>
      <c r="AQ403">
        <v>7.868231270978801E-06</v>
      </c>
      <c r="AR403">
        <v>87.25363279170026</v>
      </c>
      <c r="AS403">
        <v>16</v>
      </c>
      <c r="AT403">
        <v>3</v>
      </c>
      <c r="AU403">
        <f>IF(AS403*$H$13&gt;=AW403,1.0,(AW403/(AW403-AS403*$H$13)))</f>
        <v>0</v>
      </c>
      <c r="AV403">
        <f>(AU403-1)*100</f>
        <v>0</v>
      </c>
      <c r="AW403">
        <f>MAX(0,($B$13+$C$13*DP403)/(1+$D$13*DP403)*DI403/(DK403+273)*$E$13)</f>
        <v>0</v>
      </c>
      <c r="AX403" t="s">
        <v>417</v>
      </c>
      <c r="AY403" t="s">
        <v>417</v>
      </c>
      <c r="AZ403">
        <v>0</v>
      </c>
      <c r="BA403">
        <v>0</v>
      </c>
      <c r="BB403">
        <f>1-AZ403/BA403</f>
        <v>0</v>
      </c>
      <c r="BC403">
        <v>0</v>
      </c>
      <c r="BD403" t="s">
        <v>417</v>
      </c>
      <c r="BE403" t="s">
        <v>417</v>
      </c>
      <c r="BF403">
        <v>0</v>
      </c>
      <c r="BG403">
        <v>0</v>
      </c>
      <c r="BH403">
        <f>1-BF403/BG403</f>
        <v>0</v>
      </c>
      <c r="BI403">
        <v>0.5</v>
      </c>
      <c r="BJ403">
        <f>CS403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417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f>$B$11*DQ403+$C$11*DR403+$F$11*EC403*(1-EF403)</f>
        <v>0</v>
      </c>
      <c r="CS403">
        <f>CR403*CT403</f>
        <v>0</v>
      </c>
      <c r="CT403">
        <f>($B$11*$D$9+$C$11*$D$9+$F$11*((EP403+EH403)/MAX(EP403+EH403+EQ403, 0.1)*$I$9+EQ403/MAX(EP403+EH403+EQ403, 0.1)*$J$9))/($B$11+$C$11+$F$11)</f>
        <v>0</v>
      </c>
      <c r="CU403">
        <f>($B$11*$K$9+$C$11*$K$9+$F$11*((EP403+EH403)/MAX(EP403+EH403+EQ403, 0.1)*$P$9+EQ403/MAX(EP403+EH403+EQ403, 0.1)*$Q$9))/($B$11+$C$11+$F$11)</f>
        <v>0</v>
      </c>
      <c r="CV403">
        <v>6</v>
      </c>
      <c r="CW403">
        <v>0.5</v>
      </c>
      <c r="CX403" t="s">
        <v>418</v>
      </c>
      <c r="CY403">
        <v>2</v>
      </c>
      <c r="CZ403" t="b">
        <v>1</v>
      </c>
      <c r="DA403">
        <v>1659122264.732143</v>
      </c>
      <c r="DB403">
        <v>394.5416785714286</v>
      </c>
      <c r="DC403">
        <v>416.8741785714286</v>
      </c>
      <c r="DD403">
        <v>22.74837857142857</v>
      </c>
      <c r="DE403">
        <v>16.24682857142857</v>
      </c>
      <c r="DF403">
        <v>397.0523571428571</v>
      </c>
      <c r="DG403">
        <v>22.83364285714286</v>
      </c>
      <c r="DH403">
        <v>500.0246785714285</v>
      </c>
      <c r="DI403">
        <v>90.64071071428569</v>
      </c>
      <c r="DJ403">
        <v>0.09989213214285715</v>
      </c>
      <c r="DK403">
        <v>27.14433928571428</v>
      </c>
      <c r="DL403">
        <v>26.91833928571429</v>
      </c>
      <c r="DM403">
        <v>999.9000000000002</v>
      </c>
      <c r="DN403">
        <v>0</v>
      </c>
      <c r="DO403">
        <v>0</v>
      </c>
      <c r="DP403">
        <v>9997.828214285715</v>
      </c>
      <c r="DQ403">
        <v>0</v>
      </c>
      <c r="DR403">
        <v>7.928373928571431</v>
      </c>
      <c r="DS403">
        <v>-22.33251071428571</v>
      </c>
      <c r="DT403">
        <v>403.7257857142858</v>
      </c>
      <c r="DU403">
        <v>423.7588928571428</v>
      </c>
      <c r="DV403">
        <v>6.501545714285716</v>
      </c>
      <c r="DW403">
        <v>416.8741785714286</v>
      </c>
      <c r="DX403">
        <v>16.24682857142857</v>
      </c>
      <c r="DY403">
        <v>2.06193</v>
      </c>
      <c r="DZ403">
        <v>1.472626428571429</v>
      </c>
      <c r="EA403">
        <v>17.92809285714285</v>
      </c>
      <c r="EB403">
        <v>12.68685</v>
      </c>
      <c r="EC403">
        <v>1999.998928571429</v>
      </c>
      <c r="ED403">
        <v>0.9799945000000001</v>
      </c>
      <c r="EE403">
        <v>0.0200057</v>
      </c>
      <c r="EF403">
        <v>0</v>
      </c>
      <c r="EG403">
        <v>725.850892857143</v>
      </c>
      <c r="EH403">
        <v>5.00097</v>
      </c>
      <c r="EI403">
        <v>14560.55</v>
      </c>
      <c r="EJ403">
        <v>16707.53214285714</v>
      </c>
      <c r="EK403">
        <v>40.40821428571428</v>
      </c>
      <c r="EL403">
        <v>40.35460714285715</v>
      </c>
      <c r="EM403">
        <v>40.06199999999999</v>
      </c>
      <c r="EN403">
        <v>40.96846428571427</v>
      </c>
      <c r="EO403">
        <v>40.92828571428571</v>
      </c>
      <c r="EP403">
        <v>1955.088928571429</v>
      </c>
      <c r="EQ403">
        <v>39.91</v>
      </c>
      <c r="ER403">
        <v>0</v>
      </c>
      <c r="ES403">
        <v>1659122273</v>
      </c>
      <c r="ET403">
        <v>0</v>
      </c>
      <c r="EU403">
        <v>725.7985199999999</v>
      </c>
      <c r="EV403">
        <v>-1.609999992074574</v>
      </c>
      <c r="EW403">
        <v>-48.83076919159975</v>
      </c>
      <c r="EX403">
        <v>14559.804</v>
      </c>
      <c r="EY403">
        <v>15</v>
      </c>
      <c r="EZ403">
        <v>0</v>
      </c>
      <c r="FA403" t="s">
        <v>419</v>
      </c>
      <c r="FB403">
        <v>1658962562</v>
      </c>
      <c r="FC403">
        <v>1658962559</v>
      </c>
      <c r="FD403">
        <v>0</v>
      </c>
      <c r="FE403">
        <v>0.025</v>
      </c>
      <c r="FF403">
        <v>-0.013</v>
      </c>
      <c r="FG403">
        <v>-1.97</v>
      </c>
      <c r="FH403">
        <v>-0.111</v>
      </c>
      <c r="FI403">
        <v>420</v>
      </c>
      <c r="FJ403">
        <v>18</v>
      </c>
      <c r="FK403">
        <v>0.6899999999999999</v>
      </c>
      <c r="FL403">
        <v>0.5</v>
      </c>
      <c r="FM403">
        <v>-23.0336375</v>
      </c>
      <c r="FN403">
        <v>26.52706378986871</v>
      </c>
      <c r="FO403">
        <v>3.337159876278593</v>
      </c>
      <c r="FP403">
        <v>0</v>
      </c>
      <c r="FQ403">
        <v>725.8409705882353</v>
      </c>
      <c r="FR403">
        <v>-0.4204583594601854</v>
      </c>
      <c r="FS403">
        <v>0.2373263433599309</v>
      </c>
      <c r="FT403">
        <v>1</v>
      </c>
      <c r="FU403">
        <v>6.4928945</v>
      </c>
      <c r="FV403">
        <v>0.1441686303939917</v>
      </c>
      <c r="FW403">
        <v>0.01621148943650762</v>
      </c>
      <c r="FX403">
        <v>0</v>
      </c>
      <c r="FY403">
        <v>1</v>
      </c>
      <c r="FZ403">
        <v>3</v>
      </c>
      <c r="GA403" t="s">
        <v>426</v>
      </c>
      <c r="GB403">
        <v>2.98353</v>
      </c>
      <c r="GC403">
        <v>2.71582</v>
      </c>
      <c r="GD403">
        <v>0.09008190000000001</v>
      </c>
      <c r="GE403">
        <v>0.0909485</v>
      </c>
      <c r="GF403">
        <v>0.103834</v>
      </c>
      <c r="GG403">
        <v>0.0802802</v>
      </c>
      <c r="GH403">
        <v>28806.7</v>
      </c>
      <c r="GI403">
        <v>28917.1</v>
      </c>
      <c r="GJ403">
        <v>29422</v>
      </c>
      <c r="GK403">
        <v>29417.7</v>
      </c>
      <c r="GL403">
        <v>34917.6</v>
      </c>
      <c r="GM403">
        <v>35975.5</v>
      </c>
      <c r="GN403">
        <v>41433.5</v>
      </c>
      <c r="GO403">
        <v>41922.2</v>
      </c>
      <c r="GP403">
        <v>1.917</v>
      </c>
      <c r="GQ403">
        <v>1.8876</v>
      </c>
      <c r="GR403">
        <v>0.104718</v>
      </c>
      <c r="GS403">
        <v>0</v>
      </c>
      <c r="GT403">
        <v>25.213</v>
      </c>
      <c r="GU403">
        <v>999.9</v>
      </c>
      <c r="GV403">
        <v>38.5</v>
      </c>
      <c r="GW403">
        <v>33.6</v>
      </c>
      <c r="GX403">
        <v>22.195</v>
      </c>
      <c r="GY403">
        <v>63.7616</v>
      </c>
      <c r="GZ403">
        <v>33.8301</v>
      </c>
      <c r="HA403">
        <v>1</v>
      </c>
      <c r="HB403">
        <v>-0.0853125</v>
      </c>
      <c r="HC403">
        <v>0.265959</v>
      </c>
      <c r="HD403">
        <v>20.3309</v>
      </c>
      <c r="HE403">
        <v>5.21774</v>
      </c>
      <c r="HF403">
        <v>12.0099</v>
      </c>
      <c r="HG403">
        <v>4.9895</v>
      </c>
      <c r="HH403">
        <v>3.28863</v>
      </c>
      <c r="HI403">
        <v>9999</v>
      </c>
      <c r="HJ403">
        <v>9999</v>
      </c>
      <c r="HK403">
        <v>9999</v>
      </c>
      <c r="HL403">
        <v>175</v>
      </c>
      <c r="HM403">
        <v>1.86783</v>
      </c>
      <c r="HN403">
        <v>1.86691</v>
      </c>
      <c r="HO403">
        <v>1.8663</v>
      </c>
      <c r="HP403">
        <v>1.86617</v>
      </c>
      <c r="HQ403">
        <v>1.86804</v>
      </c>
      <c r="HR403">
        <v>1.87051</v>
      </c>
      <c r="HS403">
        <v>1.8692</v>
      </c>
      <c r="HT403">
        <v>1.87057</v>
      </c>
      <c r="HU403">
        <v>0</v>
      </c>
      <c r="HV403">
        <v>0</v>
      </c>
      <c r="HW403">
        <v>0</v>
      </c>
      <c r="HX403">
        <v>0</v>
      </c>
      <c r="HY403" t="s">
        <v>421</v>
      </c>
      <c r="HZ403" t="s">
        <v>422</v>
      </c>
      <c r="IA403" t="s">
        <v>423</v>
      </c>
      <c r="IB403" t="s">
        <v>423</v>
      </c>
      <c r="IC403" t="s">
        <v>423</v>
      </c>
      <c r="ID403" t="s">
        <v>423</v>
      </c>
      <c r="IE403">
        <v>0</v>
      </c>
      <c r="IF403">
        <v>100</v>
      </c>
      <c r="IG403">
        <v>100</v>
      </c>
      <c r="IH403">
        <v>-2.503</v>
      </c>
      <c r="II403">
        <v>-0.0853</v>
      </c>
      <c r="IJ403">
        <v>-1.577111384215205</v>
      </c>
      <c r="IK403">
        <v>-0.002609718516926934</v>
      </c>
      <c r="IL403">
        <v>7.477057286243006E-07</v>
      </c>
      <c r="IM403">
        <v>-2.446628426827821E-10</v>
      </c>
      <c r="IN403">
        <v>-0.2036813970316619</v>
      </c>
      <c r="IO403">
        <v>-0.007460779758470672</v>
      </c>
      <c r="IP403">
        <v>0.0009378809001863145</v>
      </c>
      <c r="IQ403">
        <v>-1.681860573090938E-05</v>
      </c>
      <c r="IR403">
        <v>18</v>
      </c>
      <c r="IS403">
        <v>2242</v>
      </c>
      <c r="IT403">
        <v>1</v>
      </c>
      <c r="IU403">
        <v>24</v>
      </c>
      <c r="IV403">
        <v>2661.8</v>
      </c>
      <c r="IW403">
        <v>2661.9</v>
      </c>
      <c r="IX403">
        <v>0.98999</v>
      </c>
      <c r="IY403">
        <v>2.22656</v>
      </c>
      <c r="IZ403">
        <v>1.39648</v>
      </c>
      <c r="JA403">
        <v>2.33521</v>
      </c>
      <c r="JB403">
        <v>1.49536</v>
      </c>
      <c r="JC403">
        <v>2.41455</v>
      </c>
      <c r="JD403">
        <v>39.2173</v>
      </c>
      <c r="JE403">
        <v>23.9737</v>
      </c>
      <c r="JF403">
        <v>18</v>
      </c>
      <c r="JG403">
        <v>491.116</v>
      </c>
      <c r="JH403">
        <v>429.199</v>
      </c>
      <c r="JI403">
        <v>25.0005</v>
      </c>
      <c r="JJ403">
        <v>26.2864</v>
      </c>
      <c r="JK403">
        <v>30</v>
      </c>
      <c r="JL403">
        <v>26.2665</v>
      </c>
      <c r="JM403">
        <v>26.208</v>
      </c>
      <c r="JN403">
        <v>19.7072</v>
      </c>
      <c r="JO403">
        <v>26.414</v>
      </c>
      <c r="JP403">
        <v>31.5618</v>
      </c>
      <c r="JQ403">
        <v>25</v>
      </c>
      <c r="JR403">
        <v>379.892</v>
      </c>
      <c r="JS403">
        <v>16.2515</v>
      </c>
      <c r="JT403">
        <v>100.6</v>
      </c>
      <c r="JU403">
        <v>100.682</v>
      </c>
    </row>
    <row r="404" spans="1:281">
      <c r="A404">
        <v>388</v>
      </c>
      <c r="B404">
        <v>1659122277.5</v>
      </c>
      <c r="C404">
        <v>9919.400000095367</v>
      </c>
      <c r="D404" t="s">
        <v>1203</v>
      </c>
      <c r="E404" t="s">
        <v>1204</v>
      </c>
      <c r="F404">
        <v>5</v>
      </c>
      <c r="G404" t="s">
        <v>1198</v>
      </c>
      <c r="H404" t="s">
        <v>416</v>
      </c>
      <c r="I404">
        <v>1659122270</v>
      </c>
      <c r="J404">
        <f>(K404)/1000</f>
        <v>0</v>
      </c>
      <c r="K404">
        <f>IF(CZ404, AN404, AH404)</f>
        <v>0</v>
      </c>
      <c r="L404">
        <f>IF(CZ404, AI404, AG404)</f>
        <v>0</v>
      </c>
      <c r="M404">
        <f>DB404 - IF(AU404&gt;1, L404*CV404*100.0/(AW404*DP404), 0)</f>
        <v>0</v>
      </c>
      <c r="N404">
        <f>((T404-J404/2)*M404-L404)/(T404+J404/2)</f>
        <v>0</v>
      </c>
      <c r="O404">
        <f>N404*(DI404+DJ404)/1000.0</f>
        <v>0</v>
      </c>
      <c r="P404">
        <f>(DB404 - IF(AU404&gt;1, L404*CV404*100.0/(AW404*DP404), 0))*(DI404+DJ404)/1000.0</f>
        <v>0</v>
      </c>
      <c r="Q404">
        <f>2.0/((1/S404-1/R404)+SIGN(S404)*SQRT((1/S404-1/R404)*(1/S404-1/R404) + 4*CW404/((CW404+1)*(CW404+1))*(2*1/S404*1/R404-1/R404*1/R404)))</f>
        <v>0</v>
      </c>
      <c r="R404">
        <f>IF(LEFT(CX404,1)&lt;&gt;"0",IF(LEFT(CX404,1)="1",3.0,CY404),$D$5+$E$5*(DP404*DI404/($K$5*1000))+$F$5*(DP404*DI404/($K$5*1000))*MAX(MIN(CV404,$J$5),$I$5)*MAX(MIN(CV404,$J$5),$I$5)+$G$5*MAX(MIN(CV404,$J$5),$I$5)*(DP404*DI404/($K$5*1000))+$H$5*(DP404*DI404/($K$5*1000))*(DP404*DI404/($K$5*1000)))</f>
        <v>0</v>
      </c>
      <c r="S404">
        <f>J404*(1000-(1000*0.61365*exp(17.502*W404/(240.97+W404))/(DI404+DJ404)+DD404)/2)/(1000*0.61365*exp(17.502*W404/(240.97+W404))/(DI404+DJ404)-DD404)</f>
        <v>0</v>
      </c>
      <c r="T404">
        <f>1/((CW404+1)/(Q404/1.6)+1/(R404/1.37)) + CW404/((CW404+1)/(Q404/1.6) + CW404/(R404/1.37))</f>
        <v>0</v>
      </c>
      <c r="U404">
        <f>(CR404*CU404)</f>
        <v>0</v>
      </c>
      <c r="V404">
        <f>(DK404+(U404+2*0.95*5.67E-8*(((DK404+$B$7)+273)^4-(DK404+273)^4)-44100*J404)/(1.84*29.3*R404+8*0.95*5.67E-8*(DK404+273)^3))</f>
        <v>0</v>
      </c>
      <c r="W404">
        <f>($C$7*DL404+$D$7*DM404+$E$7*V404)</f>
        <v>0</v>
      </c>
      <c r="X404">
        <f>0.61365*exp(17.502*W404/(240.97+W404))</f>
        <v>0</v>
      </c>
      <c r="Y404">
        <f>(Z404/AA404*100)</f>
        <v>0</v>
      </c>
      <c r="Z404">
        <f>DD404*(DI404+DJ404)/1000</f>
        <v>0</v>
      </c>
      <c r="AA404">
        <f>0.61365*exp(17.502*DK404/(240.97+DK404))</f>
        <v>0</v>
      </c>
      <c r="AB404">
        <f>(X404-DD404*(DI404+DJ404)/1000)</f>
        <v>0</v>
      </c>
      <c r="AC404">
        <f>(-J404*44100)</f>
        <v>0</v>
      </c>
      <c r="AD404">
        <f>2*29.3*R404*0.92*(DK404-W404)</f>
        <v>0</v>
      </c>
      <c r="AE404">
        <f>2*0.95*5.67E-8*(((DK404+$B$7)+273)^4-(W404+273)^4)</f>
        <v>0</v>
      </c>
      <c r="AF404">
        <f>U404+AE404+AC404+AD404</f>
        <v>0</v>
      </c>
      <c r="AG404">
        <f>DH404*AU404*(DC404-DB404*(1000-AU404*DE404)/(1000-AU404*DD404))/(100*CV404)</f>
        <v>0</v>
      </c>
      <c r="AH404">
        <f>1000*DH404*AU404*(DD404-DE404)/(100*CV404*(1000-AU404*DD404))</f>
        <v>0</v>
      </c>
      <c r="AI404">
        <f>(AJ404 - AK404 - DI404*1E3/(8.314*(DK404+273.15)) * AM404/DH404 * AL404) * DH404/(100*CV404) * (1000 - DE404)/1000</f>
        <v>0</v>
      </c>
      <c r="AJ404">
        <v>402.8629065695783</v>
      </c>
      <c r="AK404">
        <v>391.3013636363635</v>
      </c>
      <c r="AL404">
        <v>-2.062128722734477</v>
      </c>
      <c r="AM404">
        <v>65.16908035105153</v>
      </c>
      <c r="AN404">
        <f>(AP404 - AO404 + DI404*1E3/(8.314*(DK404+273.15)) * AR404/DH404 * AQ404) * DH404/(100*CV404) * 1000/(1000 - AP404)</f>
        <v>0</v>
      </c>
      <c r="AO404">
        <v>16.24322908660228</v>
      </c>
      <c r="AP404">
        <v>22.75332545454546</v>
      </c>
      <c r="AQ404">
        <v>2.082981821603503E-05</v>
      </c>
      <c r="AR404">
        <v>87.25363279170026</v>
      </c>
      <c r="AS404">
        <v>16</v>
      </c>
      <c r="AT404">
        <v>3</v>
      </c>
      <c r="AU404">
        <f>IF(AS404*$H$13&gt;=AW404,1.0,(AW404/(AW404-AS404*$H$13)))</f>
        <v>0</v>
      </c>
      <c r="AV404">
        <f>(AU404-1)*100</f>
        <v>0</v>
      </c>
      <c r="AW404">
        <f>MAX(0,($B$13+$C$13*DP404)/(1+$D$13*DP404)*DI404/(DK404+273)*$E$13)</f>
        <v>0</v>
      </c>
      <c r="AX404" t="s">
        <v>417</v>
      </c>
      <c r="AY404" t="s">
        <v>417</v>
      </c>
      <c r="AZ404">
        <v>0</v>
      </c>
      <c r="BA404">
        <v>0</v>
      </c>
      <c r="BB404">
        <f>1-AZ404/BA404</f>
        <v>0</v>
      </c>
      <c r="BC404">
        <v>0</v>
      </c>
      <c r="BD404" t="s">
        <v>417</v>
      </c>
      <c r="BE404" t="s">
        <v>417</v>
      </c>
      <c r="BF404">
        <v>0</v>
      </c>
      <c r="BG404">
        <v>0</v>
      </c>
      <c r="BH404">
        <f>1-BF404/BG404</f>
        <v>0</v>
      </c>
      <c r="BI404">
        <v>0.5</v>
      </c>
      <c r="BJ404">
        <f>CS404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417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f>$B$11*DQ404+$C$11*DR404+$F$11*EC404*(1-EF404)</f>
        <v>0</v>
      </c>
      <c r="CS404">
        <f>CR404*CT404</f>
        <v>0</v>
      </c>
      <c r="CT404">
        <f>($B$11*$D$9+$C$11*$D$9+$F$11*((EP404+EH404)/MAX(EP404+EH404+EQ404, 0.1)*$I$9+EQ404/MAX(EP404+EH404+EQ404, 0.1)*$J$9))/($B$11+$C$11+$F$11)</f>
        <v>0</v>
      </c>
      <c r="CU404">
        <f>($B$11*$K$9+$C$11*$K$9+$F$11*((EP404+EH404)/MAX(EP404+EH404+EQ404, 0.1)*$P$9+EQ404/MAX(EP404+EH404+EQ404, 0.1)*$Q$9))/($B$11+$C$11+$F$11)</f>
        <v>0</v>
      </c>
      <c r="CV404">
        <v>6</v>
      </c>
      <c r="CW404">
        <v>0.5</v>
      </c>
      <c r="CX404" t="s">
        <v>418</v>
      </c>
      <c r="CY404">
        <v>2</v>
      </c>
      <c r="CZ404" t="b">
        <v>1</v>
      </c>
      <c r="DA404">
        <v>1659122270</v>
      </c>
      <c r="DB404">
        <v>391.6697407407407</v>
      </c>
      <c r="DC404">
        <v>408.683</v>
      </c>
      <c r="DD404">
        <v>22.74798148148148</v>
      </c>
      <c r="DE404">
        <v>16.24155185185185</v>
      </c>
      <c r="DF404">
        <v>394.1741851851853</v>
      </c>
      <c r="DG404">
        <v>22.83325555555555</v>
      </c>
      <c r="DH404">
        <v>500.0444814814815</v>
      </c>
      <c r="DI404">
        <v>90.6397037037037</v>
      </c>
      <c r="DJ404">
        <v>0.09988724444444444</v>
      </c>
      <c r="DK404">
        <v>27.15245185185185</v>
      </c>
      <c r="DL404">
        <v>26.92548148148148</v>
      </c>
      <c r="DM404">
        <v>999.9000000000001</v>
      </c>
      <c r="DN404">
        <v>0</v>
      </c>
      <c r="DO404">
        <v>0</v>
      </c>
      <c r="DP404">
        <v>10002.77</v>
      </c>
      <c r="DQ404">
        <v>0</v>
      </c>
      <c r="DR404">
        <v>7.925887407407409</v>
      </c>
      <c r="DS404">
        <v>-17.01325629629629</v>
      </c>
      <c r="DT404">
        <v>400.7868148148149</v>
      </c>
      <c r="DU404">
        <v>415.4301111111112</v>
      </c>
      <c r="DV404">
        <v>6.506445925925926</v>
      </c>
      <c r="DW404">
        <v>408.683</v>
      </c>
      <c r="DX404">
        <v>16.24155185185185</v>
      </c>
      <c r="DY404">
        <v>2.061871481481482</v>
      </c>
      <c r="DZ404">
        <v>1.47212962962963</v>
      </c>
      <c r="EA404">
        <v>17.92763703703704</v>
      </c>
      <c r="EB404">
        <v>12.68171111111111</v>
      </c>
      <c r="EC404">
        <v>1999.991481481482</v>
      </c>
      <c r="ED404">
        <v>0.9799938888888891</v>
      </c>
      <c r="EE404">
        <v>0.02000631111111111</v>
      </c>
      <c r="EF404">
        <v>0</v>
      </c>
      <c r="EG404">
        <v>725.4034814814813</v>
      </c>
      <c r="EH404">
        <v>5.00097</v>
      </c>
      <c r="EI404">
        <v>14551.16666666666</v>
      </c>
      <c r="EJ404">
        <v>16707.46666666667</v>
      </c>
      <c r="EK404">
        <v>40.36781481481481</v>
      </c>
      <c r="EL404">
        <v>40.28914814814814</v>
      </c>
      <c r="EM404">
        <v>40.05281481481481</v>
      </c>
      <c r="EN404">
        <v>40.84233333333333</v>
      </c>
      <c r="EO404">
        <v>40.88396296296295</v>
      </c>
      <c r="EP404">
        <v>1955.081481481482</v>
      </c>
      <c r="EQ404">
        <v>39.91</v>
      </c>
      <c r="ER404">
        <v>0</v>
      </c>
      <c r="ES404">
        <v>1659122277.8</v>
      </c>
      <c r="ET404">
        <v>0</v>
      </c>
      <c r="EU404">
        <v>725.3173199999999</v>
      </c>
      <c r="EV404">
        <v>-8.372230777966248</v>
      </c>
      <c r="EW404">
        <v>-174.6307694161138</v>
      </c>
      <c r="EX404">
        <v>14549.608</v>
      </c>
      <c r="EY404">
        <v>15</v>
      </c>
      <c r="EZ404">
        <v>0</v>
      </c>
      <c r="FA404" t="s">
        <v>419</v>
      </c>
      <c r="FB404">
        <v>1658962562</v>
      </c>
      <c r="FC404">
        <v>1658962559</v>
      </c>
      <c r="FD404">
        <v>0</v>
      </c>
      <c r="FE404">
        <v>0.025</v>
      </c>
      <c r="FF404">
        <v>-0.013</v>
      </c>
      <c r="FG404">
        <v>-1.97</v>
      </c>
      <c r="FH404">
        <v>-0.111</v>
      </c>
      <c r="FI404">
        <v>420</v>
      </c>
      <c r="FJ404">
        <v>18</v>
      </c>
      <c r="FK404">
        <v>0.6899999999999999</v>
      </c>
      <c r="FL404">
        <v>0.5</v>
      </c>
      <c r="FM404">
        <v>-20.10107725</v>
      </c>
      <c r="FN404">
        <v>56.10538210131337</v>
      </c>
      <c r="FO404">
        <v>5.931268050165574</v>
      </c>
      <c r="FP404">
        <v>0</v>
      </c>
      <c r="FQ404">
        <v>725.665294117647</v>
      </c>
      <c r="FR404">
        <v>-3.464140565832513</v>
      </c>
      <c r="FS404">
        <v>0.4718639839796685</v>
      </c>
      <c r="FT404">
        <v>0</v>
      </c>
      <c r="FU404">
        <v>6.501379</v>
      </c>
      <c r="FV404">
        <v>0.06622739212006451</v>
      </c>
      <c r="FW404">
        <v>0.008893918090470559</v>
      </c>
      <c r="FX404">
        <v>1</v>
      </c>
      <c r="FY404">
        <v>1</v>
      </c>
      <c r="FZ404">
        <v>3</v>
      </c>
      <c r="GA404" t="s">
        <v>426</v>
      </c>
      <c r="GB404">
        <v>2.98335</v>
      </c>
      <c r="GC404">
        <v>2.71556</v>
      </c>
      <c r="GD404">
        <v>0.0883602</v>
      </c>
      <c r="GE404">
        <v>0.08818429999999999</v>
      </c>
      <c r="GF404">
        <v>0.103854</v>
      </c>
      <c r="GG404">
        <v>0.0802312</v>
      </c>
      <c r="GH404">
        <v>28860.6</v>
      </c>
      <c r="GI404">
        <v>29005.3</v>
      </c>
      <c r="GJ404">
        <v>29421.4</v>
      </c>
      <c r="GK404">
        <v>29417.9</v>
      </c>
      <c r="GL404">
        <v>34916</v>
      </c>
      <c r="GM404">
        <v>35977.6</v>
      </c>
      <c r="GN404">
        <v>41432.5</v>
      </c>
      <c r="GO404">
        <v>41922.5</v>
      </c>
      <c r="GP404">
        <v>1.91705</v>
      </c>
      <c r="GQ404">
        <v>1.8873</v>
      </c>
      <c r="GR404">
        <v>0.10515</v>
      </c>
      <c r="GS404">
        <v>0</v>
      </c>
      <c r="GT404">
        <v>25.2174</v>
      </c>
      <c r="GU404">
        <v>999.9</v>
      </c>
      <c r="GV404">
        <v>38.5</v>
      </c>
      <c r="GW404">
        <v>33.6</v>
      </c>
      <c r="GX404">
        <v>22.1925</v>
      </c>
      <c r="GY404">
        <v>63.6516</v>
      </c>
      <c r="GZ404">
        <v>34.2268</v>
      </c>
      <c r="HA404">
        <v>1</v>
      </c>
      <c r="HB404">
        <v>-0.0853303</v>
      </c>
      <c r="HC404">
        <v>0.269523</v>
      </c>
      <c r="HD404">
        <v>20.3308</v>
      </c>
      <c r="HE404">
        <v>5.21789</v>
      </c>
      <c r="HF404">
        <v>12.0099</v>
      </c>
      <c r="HG404">
        <v>4.9894</v>
      </c>
      <c r="HH404">
        <v>3.28865</v>
      </c>
      <c r="HI404">
        <v>9999</v>
      </c>
      <c r="HJ404">
        <v>9999</v>
      </c>
      <c r="HK404">
        <v>9999</v>
      </c>
      <c r="HL404">
        <v>175</v>
      </c>
      <c r="HM404">
        <v>1.86785</v>
      </c>
      <c r="HN404">
        <v>1.86691</v>
      </c>
      <c r="HO404">
        <v>1.8663</v>
      </c>
      <c r="HP404">
        <v>1.86618</v>
      </c>
      <c r="HQ404">
        <v>1.86807</v>
      </c>
      <c r="HR404">
        <v>1.8705</v>
      </c>
      <c r="HS404">
        <v>1.86919</v>
      </c>
      <c r="HT404">
        <v>1.87057</v>
      </c>
      <c r="HU404">
        <v>0</v>
      </c>
      <c r="HV404">
        <v>0</v>
      </c>
      <c r="HW404">
        <v>0</v>
      </c>
      <c r="HX404">
        <v>0</v>
      </c>
      <c r="HY404" t="s">
        <v>421</v>
      </c>
      <c r="HZ404" t="s">
        <v>422</v>
      </c>
      <c r="IA404" t="s">
        <v>423</v>
      </c>
      <c r="IB404" t="s">
        <v>423</v>
      </c>
      <c r="IC404" t="s">
        <v>423</v>
      </c>
      <c r="ID404" t="s">
        <v>423</v>
      </c>
      <c r="IE404">
        <v>0</v>
      </c>
      <c r="IF404">
        <v>100</v>
      </c>
      <c r="IG404">
        <v>100</v>
      </c>
      <c r="IH404">
        <v>-2.482</v>
      </c>
      <c r="II404">
        <v>-0.0852</v>
      </c>
      <c r="IJ404">
        <v>-1.577111384215205</v>
      </c>
      <c r="IK404">
        <v>-0.002609718516926934</v>
      </c>
      <c r="IL404">
        <v>7.477057286243006E-07</v>
      </c>
      <c r="IM404">
        <v>-2.446628426827821E-10</v>
      </c>
      <c r="IN404">
        <v>-0.2036813970316619</v>
      </c>
      <c r="IO404">
        <v>-0.007460779758470672</v>
      </c>
      <c r="IP404">
        <v>0.0009378809001863145</v>
      </c>
      <c r="IQ404">
        <v>-1.681860573090938E-05</v>
      </c>
      <c r="IR404">
        <v>18</v>
      </c>
      <c r="IS404">
        <v>2242</v>
      </c>
      <c r="IT404">
        <v>1</v>
      </c>
      <c r="IU404">
        <v>24</v>
      </c>
      <c r="IV404">
        <v>2661.9</v>
      </c>
      <c r="IW404">
        <v>2662</v>
      </c>
      <c r="IX404">
        <v>0.952148</v>
      </c>
      <c r="IY404">
        <v>2.23389</v>
      </c>
      <c r="IZ404">
        <v>1.39771</v>
      </c>
      <c r="JA404">
        <v>2.33521</v>
      </c>
      <c r="JB404">
        <v>1.49536</v>
      </c>
      <c r="JC404">
        <v>2.34741</v>
      </c>
      <c r="JD404">
        <v>39.2173</v>
      </c>
      <c r="JE404">
        <v>23.9649</v>
      </c>
      <c r="JF404">
        <v>18</v>
      </c>
      <c r="JG404">
        <v>491.13</v>
      </c>
      <c r="JH404">
        <v>429.021</v>
      </c>
      <c r="JI404">
        <v>25.0006</v>
      </c>
      <c r="JJ404">
        <v>26.286</v>
      </c>
      <c r="JK404">
        <v>30</v>
      </c>
      <c r="JL404">
        <v>26.2645</v>
      </c>
      <c r="JM404">
        <v>26.208</v>
      </c>
      <c r="JN404">
        <v>19.0742</v>
      </c>
      <c r="JO404">
        <v>26.414</v>
      </c>
      <c r="JP404">
        <v>31.5618</v>
      </c>
      <c r="JQ404">
        <v>25</v>
      </c>
      <c r="JR404">
        <v>366.534</v>
      </c>
      <c r="JS404">
        <v>16.2339</v>
      </c>
      <c r="JT404">
        <v>100.598</v>
      </c>
      <c r="JU404">
        <v>100.682</v>
      </c>
    </row>
    <row r="405" spans="1:281">
      <c r="A405">
        <v>389</v>
      </c>
      <c r="B405">
        <v>1659122282.5</v>
      </c>
      <c r="C405">
        <v>9924.400000095367</v>
      </c>
      <c r="D405" t="s">
        <v>1205</v>
      </c>
      <c r="E405" t="s">
        <v>1206</v>
      </c>
      <c r="F405">
        <v>5</v>
      </c>
      <c r="G405" t="s">
        <v>1198</v>
      </c>
      <c r="H405" t="s">
        <v>416</v>
      </c>
      <c r="I405">
        <v>1659122274.714286</v>
      </c>
      <c r="J405">
        <f>(K405)/1000</f>
        <v>0</v>
      </c>
      <c r="K405">
        <f>IF(CZ405, AN405, AH405)</f>
        <v>0</v>
      </c>
      <c r="L405">
        <f>IF(CZ405, AI405, AG405)</f>
        <v>0</v>
      </c>
      <c r="M405">
        <f>DB405 - IF(AU405&gt;1, L405*CV405*100.0/(AW405*DP405), 0)</f>
        <v>0</v>
      </c>
      <c r="N405">
        <f>((T405-J405/2)*M405-L405)/(T405+J405/2)</f>
        <v>0</v>
      </c>
      <c r="O405">
        <f>N405*(DI405+DJ405)/1000.0</f>
        <v>0</v>
      </c>
      <c r="P405">
        <f>(DB405 - IF(AU405&gt;1, L405*CV405*100.0/(AW405*DP405), 0))*(DI405+DJ405)/1000.0</f>
        <v>0</v>
      </c>
      <c r="Q405">
        <f>2.0/((1/S405-1/R405)+SIGN(S405)*SQRT((1/S405-1/R405)*(1/S405-1/R405) + 4*CW405/((CW405+1)*(CW405+1))*(2*1/S405*1/R405-1/R405*1/R405)))</f>
        <v>0</v>
      </c>
      <c r="R405">
        <f>IF(LEFT(CX405,1)&lt;&gt;"0",IF(LEFT(CX405,1)="1",3.0,CY405),$D$5+$E$5*(DP405*DI405/($K$5*1000))+$F$5*(DP405*DI405/($K$5*1000))*MAX(MIN(CV405,$J$5),$I$5)*MAX(MIN(CV405,$J$5),$I$5)+$G$5*MAX(MIN(CV405,$J$5),$I$5)*(DP405*DI405/($K$5*1000))+$H$5*(DP405*DI405/($K$5*1000))*(DP405*DI405/($K$5*1000)))</f>
        <v>0</v>
      </c>
      <c r="S405">
        <f>J405*(1000-(1000*0.61365*exp(17.502*W405/(240.97+W405))/(DI405+DJ405)+DD405)/2)/(1000*0.61365*exp(17.502*W405/(240.97+W405))/(DI405+DJ405)-DD405)</f>
        <v>0</v>
      </c>
      <c r="T405">
        <f>1/((CW405+1)/(Q405/1.6)+1/(R405/1.37)) + CW405/((CW405+1)/(Q405/1.6) + CW405/(R405/1.37))</f>
        <v>0</v>
      </c>
      <c r="U405">
        <f>(CR405*CU405)</f>
        <v>0</v>
      </c>
      <c r="V405">
        <f>(DK405+(U405+2*0.95*5.67E-8*(((DK405+$B$7)+273)^4-(DK405+273)^4)-44100*J405)/(1.84*29.3*R405+8*0.95*5.67E-8*(DK405+273)^3))</f>
        <v>0</v>
      </c>
      <c r="W405">
        <f>($C$7*DL405+$D$7*DM405+$E$7*V405)</f>
        <v>0</v>
      </c>
      <c r="X405">
        <f>0.61365*exp(17.502*W405/(240.97+W405))</f>
        <v>0</v>
      </c>
      <c r="Y405">
        <f>(Z405/AA405*100)</f>
        <v>0</v>
      </c>
      <c r="Z405">
        <f>DD405*(DI405+DJ405)/1000</f>
        <v>0</v>
      </c>
      <c r="AA405">
        <f>0.61365*exp(17.502*DK405/(240.97+DK405))</f>
        <v>0</v>
      </c>
      <c r="AB405">
        <f>(X405-DD405*(DI405+DJ405)/1000)</f>
        <v>0</v>
      </c>
      <c r="AC405">
        <f>(-J405*44100)</f>
        <v>0</v>
      </c>
      <c r="AD405">
        <f>2*29.3*R405*0.92*(DK405-W405)</f>
        <v>0</v>
      </c>
      <c r="AE405">
        <f>2*0.95*5.67E-8*(((DK405+$B$7)+273)^4-(W405+273)^4)</f>
        <v>0</v>
      </c>
      <c r="AF405">
        <f>U405+AE405+AC405+AD405</f>
        <v>0</v>
      </c>
      <c r="AG405">
        <f>DH405*AU405*(DC405-DB405*(1000-AU405*DE405)/(1000-AU405*DD405))/(100*CV405)</f>
        <v>0</v>
      </c>
      <c r="AH405">
        <f>1000*DH405*AU405*(DD405-DE405)/(100*CV405*(1000-AU405*DD405))</f>
        <v>0</v>
      </c>
      <c r="AI405">
        <f>(AJ405 - AK405 - DI405*1E3/(8.314*(DK405+273.15)) * AM405/DH405 * AL405) * DH405/(100*CV405) * (1000 - DE405)/1000</f>
        <v>0</v>
      </c>
      <c r="AJ405">
        <v>386.3769184893479</v>
      </c>
      <c r="AK405">
        <v>378.3887636363636</v>
      </c>
      <c r="AL405">
        <v>-2.670561987789745</v>
      </c>
      <c r="AM405">
        <v>65.16908035105153</v>
      </c>
      <c r="AN405">
        <f>(AP405 - AO405 + DI405*1E3/(8.314*(DK405+273.15)) * AR405/DH405 * AQ405) * DH405/(100*CV405) * 1000/(1000 - AP405)</f>
        <v>0</v>
      </c>
      <c r="AO405">
        <v>16.21804629085472</v>
      </c>
      <c r="AP405">
        <v>22.74813575757575</v>
      </c>
      <c r="AQ405">
        <v>-1.466055942175581E-05</v>
      </c>
      <c r="AR405">
        <v>87.25363279170026</v>
      </c>
      <c r="AS405">
        <v>16</v>
      </c>
      <c r="AT405">
        <v>3</v>
      </c>
      <c r="AU405">
        <f>IF(AS405*$H$13&gt;=AW405,1.0,(AW405/(AW405-AS405*$H$13)))</f>
        <v>0</v>
      </c>
      <c r="AV405">
        <f>(AU405-1)*100</f>
        <v>0</v>
      </c>
      <c r="AW405">
        <f>MAX(0,($B$13+$C$13*DP405)/(1+$D$13*DP405)*DI405/(DK405+273)*$E$13)</f>
        <v>0</v>
      </c>
      <c r="AX405" t="s">
        <v>417</v>
      </c>
      <c r="AY405" t="s">
        <v>417</v>
      </c>
      <c r="AZ405">
        <v>0</v>
      </c>
      <c r="BA405">
        <v>0</v>
      </c>
      <c r="BB405">
        <f>1-AZ405/BA405</f>
        <v>0</v>
      </c>
      <c r="BC405">
        <v>0</v>
      </c>
      <c r="BD405" t="s">
        <v>417</v>
      </c>
      <c r="BE405" t="s">
        <v>417</v>
      </c>
      <c r="BF405">
        <v>0</v>
      </c>
      <c r="BG405">
        <v>0</v>
      </c>
      <c r="BH405">
        <f>1-BF405/BG405</f>
        <v>0</v>
      </c>
      <c r="BI405">
        <v>0.5</v>
      </c>
      <c r="BJ405">
        <f>CS405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417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f>$B$11*DQ405+$C$11*DR405+$F$11*EC405*(1-EF405)</f>
        <v>0</v>
      </c>
      <c r="CS405">
        <f>CR405*CT405</f>
        <v>0</v>
      </c>
      <c r="CT405">
        <f>($B$11*$D$9+$C$11*$D$9+$F$11*((EP405+EH405)/MAX(EP405+EH405+EQ405, 0.1)*$I$9+EQ405/MAX(EP405+EH405+EQ405, 0.1)*$J$9))/($B$11+$C$11+$F$11)</f>
        <v>0</v>
      </c>
      <c r="CU405">
        <f>($B$11*$K$9+$C$11*$K$9+$F$11*((EP405+EH405)/MAX(EP405+EH405+EQ405, 0.1)*$P$9+EQ405/MAX(EP405+EH405+EQ405, 0.1)*$Q$9))/($B$11+$C$11+$F$11)</f>
        <v>0</v>
      </c>
      <c r="CV405">
        <v>6</v>
      </c>
      <c r="CW405">
        <v>0.5</v>
      </c>
      <c r="CX405" t="s">
        <v>418</v>
      </c>
      <c r="CY405">
        <v>2</v>
      </c>
      <c r="CZ405" t="b">
        <v>1</v>
      </c>
      <c r="DA405">
        <v>1659122274.714286</v>
      </c>
      <c r="DB405">
        <v>385.3617857142858</v>
      </c>
      <c r="DC405">
        <v>396.1875357142857</v>
      </c>
      <c r="DD405">
        <v>22.74918571428571</v>
      </c>
      <c r="DE405">
        <v>16.23381785714286</v>
      </c>
      <c r="DF405">
        <v>387.8526785714287</v>
      </c>
      <c r="DG405">
        <v>22.83445357142858</v>
      </c>
      <c r="DH405">
        <v>500.0630714285714</v>
      </c>
      <c r="DI405">
        <v>90.63893214285716</v>
      </c>
      <c r="DJ405">
        <v>0.09998952142857143</v>
      </c>
      <c r="DK405">
        <v>27.15979285714285</v>
      </c>
      <c r="DL405">
        <v>26.933425</v>
      </c>
      <c r="DM405">
        <v>999.9000000000002</v>
      </c>
      <c r="DN405">
        <v>0</v>
      </c>
      <c r="DO405">
        <v>0</v>
      </c>
      <c r="DP405">
        <v>10000.755</v>
      </c>
      <c r="DQ405">
        <v>0</v>
      </c>
      <c r="DR405">
        <v>7.919540714285716</v>
      </c>
      <c r="DS405">
        <v>-10.825795</v>
      </c>
      <c r="DT405">
        <v>394.3325</v>
      </c>
      <c r="DU405">
        <v>402.7253214285715</v>
      </c>
      <c r="DV405">
        <v>6.515377142857143</v>
      </c>
      <c r="DW405">
        <v>396.1875357142857</v>
      </c>
      <c r="DX405">
        <v>16.23381785714286</v>
      </c>
      <c r="DY405">
        <v>2.061962857142857</v>
      </c>
      <c r="DZ405">
        <v>1.471416071428571</v>
      </c>
      <c r="EA405">
        <v>17.92833928571428</v>
      </c>
      <c r="EB405">
        <v>12.67432142857143</v>
      </c>
      <c r="EC405">
        <v>1999.991428571428</v>
      </c>
      <c r="ED405">
        <v>0.9799934285714286</v>
      </c>
      <c r="EE405">
        <v>0.02000677142857143</v>
      </c>
      <c r="EF405">
        <v>0</v>
      </c>
      <c r="EG405">
        <v>724.3861071428572</v>
      </c>
      <c r="EH405">
        <v>5.00097</v>
      </c>
      <c r="EI405">
        <v>14528.13571428571</v>
      </c>
      <c r="EJ405">
        <v>16707.46785714286</v>
      </c>
      <c r="EK405">
        <v>40.33232142857143</v>
      </c>
      <c r="EL405">
        <v>40.2385357142857</v>
      </c>
      <c r="EM405">
        <v>40.03321428571428</v>
      </c>
      <c r="EN405">
        <v>40.73639285714285</v>
      </c>
      <c r="EO405">
        <v>40.84567857142856</v>
      </c>
      <c r="EP405">
        <v>1955.08</v>
      </c>
      <c r="EQ405">
        <v>39.91</v>
      </c>
      <c r="ER405">
        <v>0</v>
      </c>
      <c r="ES405">
        <v>1659122282.6</v>
      </c>
      <c r="ET405">
        <v>0</v>
      </c>
      <c r="EU405">
        <v>724.2324799999999</v>
      </c>
      <c r="EV405">
        <v>-19.62838463245416</v>
      </c>
      <c r="EW405">
        <v>-420.5846159549137</v>
      </c>
      <c r="EX405">
        <v>14525.256</v>
      </c>
      <c r="EY405">
        <v>15</v>
      </c>
      <c r="EZ405">
        <v>0</v>
      </c>
      <c r="FA405" t="s">
        <v>419</v>
      </c>
      <c r="FB405">
        <v>1658962562</v>
      </c>
      <c r="FC405">
        <v>1658962559</v>
      </c>
      <c r="FD405">
        <v>0</v>
      </c>
      <c r="FE405">
        <v>0.025</v>
      </c>
      <c r="FF405">
        <v>-0.013</v>
      </c>
      <c r="FG405">
        <v>-1.97</v>
      </c>
      <c r="FH405">
        <v>-0.111</v>
      </c>
      <c r="FI405">
        <v>420</v>
      </c>
      <c r="FJ405">
        <v>18</v>
      </c>
      <c r="FK405">
        <v>0.6899999999999999</v>
      </c>
      <c r="FL405">
        <v>0.5</v>
      </c>
      <c r="FM405">
        <v>-14.15842475</v>
      </c>
      <c r="FN405">
        <v>80.05632123827398</v>
      </c>
      <c r="FO405">
        <v>7.789034955246056</v>
      </c>
      <c r="FP405">
        <v>0</v>
      </c>
      <c r="FQ405">
        <v>724.7861470588236</v>
      </c>
      <c r="FR405">
        <v>-12.00322383630871</v>
      </c>
      <c r="FS405">
        <v>1.323594062800077</v>
      </c>
      <c r="FT405">
        <v>0</v>
      </c>
      <c r="FU405">
        <v>6.512655</v>
      </c>
      <c r="FV405">
        <v>0.1034282926829207</v>
      </c>
      <c r="FW405">
        <v>0.01180080675208268</v>
      </c>
      <c r="FX405">
        <v>0</v>
      </c>
      <c r="FY405">
        <v>0</v>
      </c>
      <c r="FZ405">
        <v>3</v>
      </c>
      <c r="GA405" t="s">
        <v>462</v>
      </c>
      <c r="GB405">
        <v>2.98363</v>
      </c>
      <c r="GC405">
        <v>2.71555</v>
      </c>
      <c r="GD405">
        <v>0.08604390000000001</v>
      </c>
      <c r="GE405">
        <v>0.0852618</v>
      </c>
      <c r="GF405">
        <v>0.103837</v>
      </c>
      <c r="GG405">
        <v>0.0801838</v>
      </c>
      <c r="GH405">
        <v>28934.2</v>
      </c>
      <c r="GI405">
        <v>29098.6</v>
      </c>
      <c r="GJ405">
        <v>29421.6</v>
      </c>
      <c r="GK405">
        <v>29418.3</v>
      </c>
      <c r="GL405">
        <v>34916.8</v>
      </c>
      <c r="GM405">
        <v>35980.1</v>
      </c>
      <c r="GN405">
        <v>41432.8</v>
      </c>
      <c r="GO405">
        <v>41923.3</v>
      </c>
      <c r="GP405">
        <v>1.9171</v>
      </c>
      <c r="GQ405">
        <v>1.88685</v>
      </c>
      <c r="GR405">
        <v>0.104867</v>
      </c>
      <c r="GS405">
        <v>0</v>
      </c>
      <c r="GT405">
        <v>25.2215</v>
      </c>
      <c r="GU405">
        <v>999.9</v>
      </c>
      <c r="GV405">
        <v>38.4</v>
      </c>
      <c r="GW405">
        <v>33.6</v>
      </c>
      <c r="GX405">
        <v>22.1347</v>
      </c>
      <c r="GY405">
        <v>63.5716</v>
      </c>
      <c r="GZ405">
        <v>33.8341</v>
      </c>
      <c r="HA405">
        <v>1</v>
      </c>
      <c r="HB405">
        <v>-0.08533789999999999</v>
      </c>
      <c r="HC405">
        <v>0.271751</v>
      </c>
      <c r="HD405">
        <v>20.3309</v>
      </c>
      <c r="HE405">
        <v>5.21729</v>
      </c>
      <c r="HF405">
        <v>12.0099</v>
      </c>
      <c r="HG405">
        <v>4.9894</v>
      </c>
      <c r="HH405">
        <v>3.28865</v>
      </c>
      <c r="HI405">
        <v>9999</v>
      </c>
      <c r="HJ405">
        <v>9999</v>
      </c>
      <c r="HK405">
        <v>9999</v>
      </c>
      <c r="HL405">
        <v>175</v>
      </c>
      <c r="HM405">
        <v>1.86783</v>
      </c>
      <c r="HN405">
        <v>1.8669</v>
      </c>
      <c r="HO405">
        <v>1.8663</v>
      </c>
      <c r="HP405">
        <v>1.86619</v>
      </c>
      <c r="HQ405">
        <v>1.86806</v>
      </c>
      <c r="HR405">
        <v>1.87051</v>
      </c>
      <c r="HS405">
        <v>1.86919</v>
      </c>
      <c r="HT405">
        <v>1.87058</v>
      </c>
      <c r="HU405">
        <v>0</v>
      </c>
      <c r="HV405">
        <v>0</v>
      </c>
      <c r="HW405">
        <v>0</v>
      </c>
      <c r="HX405">
        <v>0</v>
      </c>
      <c r="HY405" t="s">
        <v>421</v>
      </c>
      <c r="HZ405" t="s">
        <v>422</v>
      </c>
      <c r="IA405" t="s">
        <v>423</v>
      </c>
      <c r="IB405" t="s">
        <v>423</v>
      </c>
      <c r="IC405" t="s">
        <v>423</v>
      </c>
      <c r="ID405" t="s">
        <v>423</v>
      </c>
      <c r="IE405">
        <v>0</v>
      </c>
      <c r="IF405">
        <v>100</v>
      </c>
      <c r="IG405">
        <v>100</v>
      </c>
      <c r="IH405">
        <v>-2.455</v>
      </c>
      <c r="II405">
        <v>-0.0853</v>
      </c>
      <c r="IJ405">
        <v>-1.577111384215205</v>
      </c>
      <c r="IK405">
        <v>-0.002609718516926934</v>
      </c>
      <c r="IL405">
        <v>7.477057286243006E-07</v>
      </c>
      <c r="IM405">
        <v>-2.446628426827821E-10</v>
      </c>
      <c r="IN405">
        <v>-0.2036813970316619</v>
      </c>
      <c r="IO405">
        <v>-0.007460779758470672</v>
      </c>
      <c r="IP405">
        <v>0.0009378809001863145</v>
      </c>
      <c r="IQ405">
        <v>-1.681860573090938E-05</v>
      </c>
      <c r="IR405">
        <v>18</v>
      </c>
      <c r="IS405">
        <v>2242</v>
      </c>
      <c r="IT405">
        <v>1</v>
      </c>
      <c r="IU405">
        <v>24</v>
      </c>
      <c r="IV405">
        <v>2662</v>
      </c>
      <c r="IW405">
        <v>2662.1</v>
      </c>
      <c r="IX405">
        <v>0.922852</v>
      </c>
      <c r="IY405">
        <v>2.23145</v>
      </c>
      <c r="IZ405">
        <v>1.39648</v>
      </c>
      <c r="JA405">
        <v>2.33521</v>
      </c>
      <c r="JB405">
        <v>1.49536</v>
      </c>
      <c r="JC405">
        <v>2.33887</v>
      </c>
      <c r="JD405">
        <v>39.2422</v>
      </c>
      <c r="JE405">
        <v>23.9649</v>
      </c>
      <c r="JF405">
        <v>18</v>
      </c>
      <c r="JG405">
        <v>491.16</v>
      </c>
      <c r="JH405">
        <v>428.738</v>
      </c>
      <c r="JI405">
        <v>25.0005</v>
      </c>
      <c r="JJ405">
        <v>26.2842</v>
      </c>
      <c r="JK405">
        <v>29.9999</v>
      </c>
      <c r="JL405">
        <v>26.2644</v>
      </c>
      <c r="JM405">
        <v>26.2058</v>
      </c>
      <c r="JN405">
        <v>18.3711</v>
      </c>
      <c r="JO405">
        <v>26.414</v>
      </c>
      <c r="JP405">
        <v>31.5618</v>
      </c>
      <c r="JQ405">
        <v>25</v>
      </c>
      <c r="JR405">
        <v>346.495</v>
      </c>
      <c r="JS405">
        <v>16.227</v>
      </c>
      <c r="JT405">
        <v>100.598</v>
      </c>
      <c r="JU405">
        <v>100.684</v>
      </c>
    </row>
    <row r="406" spans="1:281">
      <c r="A406">
        <v>390</v>
      </c>
      <c r="B406">
        <v>1659122287.5</v>
      </c>
      <c r="C406">
        <v>9929.400000095367</v>
      </c>
      <c r="D406" t="s">
        <v>1207</v>
      </c>
      <c r="E406" t="s">
        <v>1208</v>
      </c>
      <c r="F406">
        <v>5</v>
      </c>
      <c r="G406" t="s">
        <v>1198</v>
      </c>
      <c r="H406" t="s">
        <v>416</v>
      </c>
      <c r="I406">
        <v>1659122280</v>
      </c>
      <c r="J406">
        <f>(K406)/1000</f>
        <v>0</v>
      </c>
      <c r="K406">
        <f>IF(CZ406, AN406, AH406)</f>
        <v>0</v>
      </c>
      <c r="L406">
        <f>IF(CZ406, AI406, AG406)</f>
        <v>0</v>
      </c>
      <c r="M406">
        <f>DB406 - IF(AU406&gt;1, L406*CV406*100.0/(AW406*DP406), 0)</f>
        <v>0</v>
      </c>
      <c r="N406">
        <f>((T406-J406/2)*M406-L406)/(T406+J406/2)</f>
        <v>0</v>
      </c>
      <c r="O406">
        <f>N406*(DI406+DJ406)/1000.0</f>
        <v>0</v>
      </c>
      <c r="P406">
        <f>(DB406 - IF(AU406&gt;1, L406*CV406*100.0/(AW406*DP406), 0))*(DI406+DJ406)/1000.0</f>
        <v>0</v>
      </c>
      <c r="Q406">
        <f>2.0/((1/S406-1/R406)+SIGN(S406)*SQRT((1/S406-1/R406)*(1/S406-1/R406) + 4*CW406/((CW406+1)*(CW406+1))*(2*1/S406*1/R406-1/R406*1/R406)))</f>
        <v>0</v>
      </c>
      <c r="R406">
        <f>IF(LEFT(CX406,1)&lt;&gt;"0",IF(LEFT(CX406,1)="1",3.0,CY406),$D$5+$E$5*(DP406*DI406/($K$5*1000))+$F$5*(DP406*DI406/($K$5*1000))*MAX(MIN(CV406,$J$5),$I$5)*MAX(MIN(CV406,$J$5),$I$5)+$G$5*MAX(MIN(CV406,$J$5),$I$5)*(DP406*DI406/($K$5*1000))+$H$5*(DP406*DI406/($K$5*1000))*(DP406*DI406/($K$5*1000)))</f>
        <v>0</v>
      </c>
      <c r="S406">
        <f>J406*(1000-(1000*0.61365*exp(17.502*W406/(240.97+W406))/(DI406+DJ406)+DD406)/2)/(1000*0.61365*exp(17.502*W406/(240.97+W406))/(DI406+DJ406)-DD406)</f>
        <v>0</v>
      </c>
      <c r="T406">
        <f>1/((CW406+1)/(Q406/1.6)+1/(R406/1.37)) + CW406/((CW406+1)/(Q406/1.6) + CW406/(R406/1.37))</f>
        <v>0</v>
      </c>
      <c r="U406">
        <f>(CR406*CU406)</f>
        <v>0</v>
      </c>
      <c r="V406">
        <f>(DK406+(U406+2*0.95*5.67E-8*(((DK406+$B$7)+273)^4-(DK406+273)^4)-44100*J406)/(1.84*29.3*R406+8*0.95*5.67E-8*(DK406+273)^3))</f>
        <v>0</v>
      </c>
      <c r="W406">
        <f>($C$7*DL406+$D$7*DM406+$E$7*V406)</f>
        <v>0</v>
      </c>
      <c r="X406">
        <f>0.61365*exp(17.502*W406/(240.97+W406))</f>
        <v>0</v>
      </c>
      <c r="Y406">
        <f>(Z406/AA406*100)</f>
        <v>0</v>
      </c>
      <c r="Z406">
        <f>DD406*(DI406+DJ406)/1000</f>
        <v>0</v>
      </c>
      <c r="AA406">
        <f>0.61365*exp(17.502*DK406/(240.97+DK406))</f>
        <v>0</v>
      </c>
      <c r="AB406">
        <f>(X406-DD406*(DI406+DJ406)/1000)</f>
        <v>0</v>
      </c>
      <c r="AC406">
        <f>(-J406*44100)</f>
        <v>0</v>
      </c>
      <c r="AD406">
        <f>2*29.3*R406*0.92*(DK406-W406)</f>
        <v>0</v>
      </c>
      <c r="AE406">
        <f>2*0.95*5.67E-8*(((DK406+$B$7)+273)^4-(W406+273)^4)</f>
        <v>0</v>
      </c>
      <c r="AF406">
        <f>U406+AE406+AC406+AD406</f>
        <v>0</v>
      </c>
      <c r="AG406">
        <f>DH406*AU406*(DC406-DB406*(1000-AU406*DE406)/(1000-AU406*DD406))/(100*CV406)</f>
        <v>0</v>
      </c>
      <c r="AH406">
        <f>1000*DH406*AU406*(DD406-DE406)/(100*CV406*(1000-AU406*DD406))</f>
        <v>0</v>
      </c>
      <c r="AI406">
        <f>(AJ406 - AK406 - DI406*1E3/(8.314*(DK406+273.15)) * AM406/DH406 * AL406) * DH406/(100*CV406) * (1000 - DE406)/1000</f>
        <v>0</v>
      </c>
      <c r="AJ406">
        <v>369.5802470053982</v>
      </c>
      <c r="AK406">
        <v>363.7016666666666</v>
      </c>
      <c r="AL406">
        <v>-2.97680028548801</v>
      </c>
      <c r="AM406">
        <v>65.16908035105153</v>
      </c>
      <c r="AN406">
        <f>(AP406 - AO406 + DI406*1E3/(8.314*(DK406+273.15)) * AR406/DH406 * AQ406) * DH406/(100*CV406) * 1000/(1000 - AP406)</f>
        <v>0</v>
      </c>
      <c r="AO406">
        <v>16.21474895258025</v>
      </c>
      <c r="AP406">
        <v>22.75155454545455</v>
      </c>
      <c r="AQ406">
        <v>1.114763774634413E-05</v>
      </c>
      <c r="AR406">
        <v>87.25363279170026</v>
      </c>
      <c r="AS406">
        <v>16</v>
      </c>
      <c r="AT406">
        <v>3</v>
      </c>
      <c r="AU406">
        <f>IF(AS406*$H$13&gt;=AW406,1.0,(AW406/(AW406-AS406*$H$13)))</f>
        <v>0</v>
      </c>
      <c r="AV406">
        <f>(AU406-1)*100</f>
        <v>0</v>
      </c>
      <c r="AW406">
        <f>MAX(0,($B$13+$C$13*DP406)/(1+$D$13*DP406)*DI406/(DK406+273)*$E$13)</f>
        <v>0</v>
      </c>
      <c r="AX406" t="s">
        <v>417</v>
      </c>
      <c r="AY406" t="s">
        <v>417</v>
      </c>
      <c r="AZ406">
        <v>0</v>
      </c>
      <c r="BA406">
        <v>0</v>
      </c>
      <c r="BB406">
        <f>1-AZ406/BA406</f>
        <v>0</v>
      </c>
      <c r="BC406">
        <v>0</v>
      </c>
      <c r="BD406" t="s">
        <v>417</v>
      </c>
      <c r="BE406" t="s">
        <v>417</v>
      </c>
      <c r="BF406">
        <v>0</v>
      </c>
      <c r="BG406">
        <v>0</v>
      </c>
      <c r="BH406">
        <f>1-BF406/BG406</f>
        <v>0</v>
      </c>
      <c r="BI406">
        <v>0.5</v>
      </c>
      <c r="BJ406">
        <f>CS406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417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f>$B$11*DQ406+$C$11*DR406+$F$11*EC406*(1-EF406)</f>
        <v>0</v>
      </c>
      <c r="CS406">
        <f>CR406*CT406</f>
        <v>0</v>
      </c>
      <c r="CT406">
        <f>($B$11*$D$9+$C$11*$D$9+$F$11*((EP406+EH406)/MAX(EP406+EH406+EQ406, 0.1)*$I$9+EQ406/MAX(EP406+EH406+EQ406, 0.1)*$J$9))/($B$11+$C$11+$F$11)</f>
        <v>0</v>
      </c>
      <c r="CU406">
        <f>($B$11*$K$9+$C$11*$K$9+$F$11*((EP406+EH406)/MAX(EP406+EH406+EQ406, 0.1)*$P$9+EQ406/MAX(EP406+EH406+EQ406, 0.1)*$Q$9))/($B$11+$C$11+$F$11)</f>
        <v>0</v>
      </c>
      <c r="CV406">
        <v>6</v>
      </c>
      <c r="CW406">
        <v>0.5</v>
      </c>
      <c r="CX406" t="s">
        <v>418</v>
      </c>
      <c r="CY406">
        <v>2</v>
      </c>
      <c r="CZ406" t="b">
        <v>1</v>
      </c>
      <c r="DA406">
        <v>1659122280</v>
      </c>
      <c r="DB406">
        <v>374.2566296296296</v>
      </c>
      <c r="DC406">
        <v>379.4334814814815</v>
      </c>
      <c r="DD406">
        <v>22.75044444444444</v>
      </c>
      <c r="DE406">
        <v>16.2243037037037</v>
      </c>
      <c r="DF406">
        <v>376.7237037037037</v>
      </c>
      <c r="DG406">
        <v>22.8357</v>
      </c>
      <c r="DH406">
        <v>500.0574444444444</v>
      </c>
      <c r="DI406">
        <v>90.6382111111111</v>
      </c>
      <c r="DJ406">
        <v>0.1000042592592593</v>
      </c>
      <c r="DK406">
        <v>27.16688888888889</v>
      </c>
      <c r="DL406">
        <v>26.9390037037037</v>
      </c>
      <c r="DM406">
        <v>999.9000000000001</v>
      </c>
      <c r="DN406">
        <v>0</v>
      </c>
      <c r="DO406">
        <v>0</v>
      </c>
      <c r="DP406">
        <v>9994.492592592593</v>
      </c>
      <c r="DQ406">
        <v>0</v>
      </c>
      <c r="DR406">
        <v>7.922710370370371</v>
      </c>
      <c r="DS406">
        <v>-5.176867</v>
      </c>
      <c r="DT406">
        <v>382.9693333333333</v>
      </c>
      <c r="DU406">
        <v>385.6910370370372</v>
      </c>
      <c r="DV406">
        <v>6.52614962962963</v>
      </c>
      <c r="DW406">
        <v>379.4334814814815</v>
      </c>
      <c r="DX406">
        <v>16.2243037037037</v>
      </c>
      <c r="DY406">
        <v>2.06206</v>
      </c>
      <c r="DZ406">
        <v>1.470541481481482</v>
      </c>
      <c r="EA406">
        <v>17.92908888888889</v>
      </c>
      <c r="EB406">
        <v>12.66525925925926</v>
      </c>
      <c r="EC406">
        <v>2000.022962962963</v>
      </c>
      <c r="ED406">
        <v>0.9799943333333334</v>
      </c>
      <c r="EE406">
        <v>0.02000583703703704</v>
      </c>
      <c r="EF406">
        <v>0</v>
      </c>
      <c r="EG406">
        <v>722.2429259259259</v>
      </c>
      <c r="EH406">
        <v>5.00097</v>
      </c>
      <c r="EI406">
        <v>14483.48518518519</v>
      </c>
      <c r="EJ406">
        <v>16707.74814814815</v>
      </c>
      <c r="EK406">
        <v>40.28907407407407</v>
      </c>
      <c r="EL406">
        <v>40.18266666666666</v>
      </c>
      <c r="EM406">
        <v>40.01148148148148</v>
      </c>
      <c r="EN406">
        <v>40.62485185185186</v>
      </c>
      <c r="EO406">
        <v>40.80522222222222</v>
      </c>
      <c r="EP406">
        <v>1955.11037037037</v>
      </c>
      <c r="EQ406">
        <v>39.91037037037037</v>
      </c>
      <c r="ER406">
        <v>0</v>
      </c>
      <c r="ES406">
        <v>1659122287.4</v>
      </c>
      <c r="ET406">
        <v>0</v>
      </c>
      <c r="EU406">
        <v>722.2180800000001</v>
      </c>
      <c r="EV406">
        <v>-29.77869225672297</v>
      </c>
      <c r="EW406">
        <v>-644.769229734321</v>
      </c>
      <c r="EX406">
        <v>14483.396</v>
      </c>
      <c r="EY406">
        <v>15</v>
      </c>
      <c r="EZ406">
        <v>0</v>
      </c>
      <c r="FA406" t="s">
        <v>419</v>
      </c>
      <c r="FB406">
        <v>1658962562</v>
      </c>
      <c r="FC406">
        <v>1658962559</v>
      </c>
      <c r="FD406">
        <v>0</v>
      </c>
      <c r="FE406">
        <v>0.025</v>
      </c>
      <c r="FF406">
        <v>-0.013</v>
      </c>
      <c r="FG406">
        <v>-1.97</v>
      </c>
      <c r="FH406">
        <v>-0.111</v>
      </c>
      <c r="FI406">
        <v>420</v>
      </c>
      <c r="FJ406">
        <v>18</v>
      </c>
      <c r="FK406">
        <v>0.6899999999999999</v>
      </c>
      <c r="FL406">
        <v>0.5</v>
      </c>
      <c r="FM406">
        <v>-8.505039225000001</v>
      </c>
      <c r="FN406">
        <v>63.55282884427776</v>
      </c>
      <c r="FO406">
        <v>6.315085341558174</v>
      </c>
      <c r="FP406">
        <v>0</v>
      </c>
      <c r="FQ406">
        <v>723.162</v>
      </c>
      <c r="FR406">
        <v>-24.20354466423057</v>
      </c>
      <c r="FS406">
        <v>2.448196815425352</v>
      </c>
      <c r="FT406">
        <v>0</v>
      </c>
      <c r="FU406">
        <v>6.520285249999999</v>
      </c>
      <c r="FV406">
        <v>0.1352774859287133</v>
      </c>
      <c r="FW406">
        <v>0.01388607467708203</v>
      </c>
      <c r="FX406">
        <v>0</v>
      </c>
      <c r="FY406">
        <v>0</v>
      </c>
      <c r="FZ406">
        <v>3</v>
      </c>
      <c r="GA406" t="s">
        <v>462</v>
      </c>
      <c r="GB406">
        <v>2.98338</v>
      </c>
      <c r="GC406">
        <v>2.71567</v>
      </c>
      <c r="GD406">
        <v>0.083389</v>
      </c>
      <c r="GE406">
        <v>0.0822499</v>
      </c>
      <c r="GF406">
        <v>0.103845</v>
      </c>
      <c r="GG406">
        <v>0.08017829999999999</v>
      </c>
      <c r="GH406">
        <v>29018.7</v>
      </c>
      <c r="GI406">
        <v>29194.4</v>
      </c>
      <c r="GJ406">
        <v>29422.1</v>
      </c>
      <c r="GK406">
        <v>29418.3</v>
      </c>
      <c r="GL406">
        <v>34917.3</v>
      </c>
      <c r="GM406">
        <v>35980.2</v>
      </c>
      <c r="GN406">
        <v>41433.8</v>
      </c>
      <c r="GO406">
        <v>41923.1</v>
      </c>
      <c r="GP406">
        <v>1.9171</v>
      </c>
      <c r="GQ406">
        <v>1.88722</v>
      </c>
      <c r="GR406">
        <v>0.105254</v>
      </c>
      <c r="GS406">
        <v>0</v>
      </c>
      <c r="GT406">
        <v>25.2259</v>
      </c>
      <c r="GU406">
        <v>999.9</v>
      </c>
      <c r="GV406">
        <v>38.4</v>
      </c>
      <c r="GW406">
        <v>33.6</v>
      </c>
      <c r="GX406">
        <v>22.1367</v>
      </c>
      <c r="GY406">
        <v>63.6116</v>
      </c>
      <c r="GZ406">
        <v>34.2107</v>
      </c>
      <c r="HA406">
        <v>1</v>
      </c>
      <c r="HB406">
        <v>-0.08576979999999999</v>
      </c>
      <c r="HC406">
        <v>0.273448</v>
      </c>
      <c r="HD406">
        <v>20.3308</v>
      </c>
      <c r="HE406">
        <v>5.21639</v>
      </c>
      <c r="HF406">
        <v>12.0099</v>
      </c>
      <c r="HG406">
        <v>4.98895</v>
      </c>
      <c r="HH406">
        <v>3.28848</v>
      </c>
      <c r="HI406">
        <v>9999</v>
      </c>
      <c r="HJ406">
        <v>9999</v>
      </c>
      <c r="HK406">
        <v>9999</v>
      </c>
      <c r="HL406">
        <v>175</v>
      </c>
      <c r="HM406">
        <v>1.86783</v>
      </c>
      <c r="HN406">
        <v>1.86691</v>
      </c>
      <c r="HO406">
        <v>1.8663</v>
      </c>
      <c r="HP406">
        <v>1.86617</v>
      </c>
      <c r="HQ406">
        <v>1.86805</v>
      </c>
      <c r="HR406">
        <v>1.8705</v>
      </c>
      <c r="HS406">
        <v>1.86919</v>
      </c>
      <c r="HT406">
        <v>1.87057</v>
      </c>
      <c r="HU406">
        <v>0</v>
      </c>
      <c r="HV406">
        <v>0</v>
      </c>
      <c r="HW406">
        <v>0</v>
      </c>
      <c r="HX406">
        <v>0</v>
      </c>
      <c r="HY406" t="s">
        <v>421</v>
      </c>
      <c r="HZ406" t="s">
        <v>422</v>
      </c>
      <c r="IA406" t="s">
        <v>423</v>
      </c>
      <c r="IB406" t="s">
        <v>423</v>
      </c>
      <c r="IC406" t="s">
        <v>423</v>
      </c>
      <c r="ID406" t="s">
        <v>423</v>
      </c>
      <c r="IE406">
        <v>0</v>
      </c>
      <c r="IF406">
        <v>100</v>
      </c>
      <c r="IG406">
        <v>100</v>
      </c>
      <c r="IH406">
        <v>-2.423</v>
      </c>
      <c r="II406">
        <v>-0.0853</v>
      </c>
      <c r="IJ406">
        <v>-1.577111384215205</v>
      </c>
      <c r="IK406">
        <v>-0.002609718516926934</v>
      </c>
      <c r="IL406">
        <v>7.477057286243006E-07</v>
      </c>
      <c r="IM406">
        <v>-2.446628426827821E-10</v>
      </c>
      <c r="IN406">
        <v>-0.2036813970316619</v>
      </c>
      <c r="IO406">
        <v>-0.007460779758470672</v>
      </c>
      <c r="IP406">
        <v>0.0009378809001863145</v>
      </c>
      <c r="IQ406">
        <v>-1.681860573090938E-05</v>
      </c>
      <c r="IR406">
        <v>18</v>
      </c>
      <c r="IS406">
        <v>2242</v>
      </c>
      <c r="IT406">
        <v>1</v>
      </c>
      <c r="IU406">
        <v>24</v>
      </c>
      <c r="IV406">
        <v>2662.1</v>
      </c>
      <c r="IW406">
        <v>2662.1</v>
      </c>
      <c r="IX406">
        <v>0.887451</v>
      </c>
      <c r="IY406">
        <v>2.22656</v>
      </c>
      <c r="IZ406">
        <v>1.39648</v>
      </c>
      <c r="JA406">
        <v>2.33521</v>
      </c>
      <c r="JB406">
        <v>1.49536</v>
      </c>
      <c r="JC406">
        <v>2.40845</v>
      </c>
      <c r="JD406">
        <v>39.2422</v>
      </c>
      <c r="JE406">
        <v>23.9737</v>
      </c>
      <c r="JF406">
        <v>18</v>
      </c>
      <c r="JG406">
        <v>491.16</v>
      </c>
      <c r="JH406">
        <v>428.96</v>
      </c>
      <c r="JI406">
        <v>25.0003</v>
      </c>
      <c r="JJ406">
        <v>26.2842</v>
      </c>
      <c r="JK406">
        <v>30.0001</v>
      </c>
      <c r="JL406">
        <v>26.2644</v>
      </c>
      <c r="JM406">
        <v>26.2058</v>
      </c>
      <c r="JN406">
        <v>17.7275</v>
      </c>
      <c r="JO406">
        <v>26.414</v>
      </c>
      <c r="JP406">
        <v>31.5618</v>
      </c>
      <c r="JQ406">
        <v>25</v>
      </c>
      <c r="JR406">
        <v>333.132</v>
      </c>
      <c r="JS406">
        <v>16.2113</v>
      </c>
      <c r="JT406">
        <v>100.6</v>
      </c>
      <c r="JU406">
        <v>100.684</v>
      </c>
    </row>
    <row r="407" spans="1:281">
      <c r="A407">
        <v>391</v>
      </c>
      <c r="B407">
        <v>1659122292.5</v>
      </c>
      <c r="C407">
        <v>9934.400000095367</v>
      </c>
      <c r="D407" t="s">
        <v>1209</v>
      </c>
      <c r="E407" t="s">
        <v>1210</v>
      </c>
      <c r="F407">
        <v>5</v>
      </c>
      <c r="G407" t="s">
        <v>1198</v>
      </c>
      <c r="H407" t="s">
        <v>416</v>
      </c>
      <c r="I407">
        <v>1659122284.714286</v>
      </c>
      <c r="J407">
        <f>(K407)/1000</f>
        <v>0</v>
      </c>
      <c r="K407">
        <f>IF(CZ407, AN407, AH407)</f>
        <v>0</v>
      </c>
      <c r="L407">
        <f>IF(CZ407, AI407, AG407)</f>
        <v>0</v>
      </c>
      <c r="M407">
        <f>DB407 - IF(AU407&gt;1, L407*CV407*100.0/(AW407*DP407), 0)</f>
        <v>0</v>
      </c>
      <c r="N407">
        <f>((T407-J407/2)*M407-L407)/(T407+J407/2)</f>
        <v>0</v>
      </c>
      <c r="O407">
        <f>N407*(DI407+DJ407)/1000.0</f>
        <v>0</v>
      </c>
      <c r="P407">
        <f>(DB407 - IF(AU407&gt;1, L407*CV407*100.0/(AW407*DP407), 0))*(DI407+DJ407)/1000.0</f>
        <v>0</v>
      </c>
      <c r="Q407">
        <f>2.0/((1/S407-1/R407)+SIGN(S407)*SQRT((1/S407-1/R407)*(1/S407-1/R407) + 4*CW407/((CW407+1)*(CW407+1))*(2*1/S407*1/R407-1/R407*1/R407)))</f>
        <v>0</v>
      </c>
      <c r="R407">
        <f>IF(LEFT(CX407,1)&lt;&gt;"0",IF(LEFT(CX407,1)="1",3.0,CY407),$D$5+$E$5*(DP407*DI407/($K$5*1000))+$F$5*(DP407*DI407/($K$5*1000))*MAX(MIN(CV407,$J$5),$I$5)*MAX(MIN(CV407,$J$5),$I$5)+$G$5*MAX(MIN(CV407,$J$5),$I$5)*(DP407*DI407/($K$5*1000))+$H$5*(DP407*DI407/($K$5*1000))*(DP407*DI407/($K$5*1000)))</f>
        <v>0</v>
      </c>
      <c r="S407">
        <f>J407*(1000-(1000*0.61365*exp(17.502*W407/(240.97+W407))/(DI407+DJ407)+DD407)/2)/(1000*0.61365*exp(17.502*W407/(240.97+W407))/(DI407+DJ407)-DD407)</f>
        <v>0</v>
      </c>
      <c r="T407">
        <f>1/((CW407+1)/(Q407/1.6)+1/(R407/1.37)) + CW407/((CW407+1)/(Q407/1.6) + CW407/(R407/1.37))</f>
        <v>0</v>
      </c>
      <c r="U407">
        <f>(CR407*CU407)</f>
        <v>0</v>
      </c>
      <c r="V407">
        <f>(DK407+(U407+2*0.95*5.67E-8*(((DK407+$B$7)+273)^4-(DK407+273)^4)-44100*J407)/(1.84*29.3*R407+8*0.95*5.67E-8*(DK407+273)^3))</f>
        <v>0</v>
      </c>
      <c r="W407">
        <f>($C$7*DL407+$D$7*DM407+$E$7*V407)</f>
        <v>0</v>
      </c>
      <c r="X407">
        <f>0.61365*exp(17.502*W407/(240.97+W407))</f>
        <v>0</v>
      </c>
      <c r="Y407">
        <f>(Z407/AA407*100)</f>
        <v>0</v>
      </c>
      <c r="Z407">
        <f>DD407*(DI407+DJ407)/1000</f>
        <v>0</v>
      </c>
      <c r="AA407">
        <f>0.61365*exp(17.502*DK407/(240.97+DK407))</f>
        <v>0</v>
      </c>
      <c r="AB407">
        <f>(X407-DD407*(DI407+DJ407)/1000)</f>
        <v>0</v>
      </c>
      <c r="AC407">
        <f>(-J407*44100)</f>
        <v>0</v>
      </c>
      <c r="AD407">
        <f>2*29.3*R407*0.92*(DK407-W407)</f>
        <v>0</v>
      </c>
      <c r="AE407">
        <f>2*0.95*5.67E-8*(((DK407+$B$7)+273)^4-(W407+273)^4)</f>
        <v>0</v>
      </c>
      <c r="AF407">
        <f>U407+AE407+AC407+AD407</f>
        <v>0</v>
      </c>
      <c r="AG407">
        <f>DH407*AU407*(DC407-DB407*(1000-AU407*DE407)/(1000-AU407*DD407))/(100*CV407)</f>
        <v>0</v>
      </c>
      <c r="AH407">
        <f>1000*DH407*AU407*(DD407-DE407)/(100*CV407*(1000-AU407*DD407))</f>
        <v>0</v>
      </c>
      <c r="AI407">
        <f>(AJ407 - AK407 - DI407*1E3/(8.314*(DK407+273.15)) * AM407/DH407 * AL407) * DH407/(100*CV407) * (1000 - DE407)/1000</f>
        <v>0</v>
      </c>
      <c r="AJ407">
        <v>352.7247657665484</v>
      </c>
      <c r="AK407">
        <v>348.2769393939394</v>
      </c>
      <c r="AL407">
        <v>-3.093872164205171</v>
      </c>
      <c r="AM407">
        <v>65.16908035105153</v>
      </c>
      <c r="AN407">
        <f>(AP407 - AO407 + DI407*1E3/(8.314*(DK407+273.15)) * AR407/DH407 * AQ407) * DH407/(100*CV407) * 1000/(1000 - AP407)</f>
        <v>0</v>
      </c>
      <c r="AO407">
        <v>16.21471769578973</v>
      </c>
      <c r="AP407">
        <v>22.75591272727272</v>
      </c>
      <c r="AQ407">
        <v>1.183706862841079E-05</v>
      </c>
      <c r="AR407">
        <v>87.25363279170026</v>
      </c>
      <c r="AS407">
        <v>16</v>
      </c>
      <c r="AT407">
        <v>3</v>
      </c>
      <c r="AU407">
        <f>IF(AS407*$H$13&gt;=AW407,1.0,(AW407/(AW407-AS407*$H$13)))</f>
        <v>0</v>
      </c>
      <c r="AV407">
        <f>(AU407-1)*100</f>
        <v>0</v>
      </c>
      <c r="AW407">
        <f>MAX(0,($B$13+$C$13*DP407)/(1+$D$13*DP407)*DI407/(DK407+273)*$E$13)</f>
        <v>0</v>
      </c>
      <c r="AX407" t="s">
        <v>417</v>
      </c>
      <c r="AY407" t="s">
        <v>417</v>
      </c>
      <c r="AZ407">
        <v>0</v>
      </c>
      <c r="BA407">
        <v>0</v>
      </c>
      <c r="BB407">
        <f>1-AZ407/BA407</f>
        <v>0</v>
      </c>
      <c r="BC407">
        <v>0</v>
      </c>
      <c r="BD407" t="s">
        <v>417</v>
      </c>
      <c r="BE407" t="s">
        <v>417</v>
      </c>
      <c r="BF407">
        <v>0</v>
      </c>
      <c r="BG407">
        <v>0</v>
      </c>
      <c r="BH407">
        <f>1-BF407/BG407</f>
        <v>0</v>
      </c>
      <c r="BI407">
        <v>0.5</v>
      </c>
      <c r="BJ407">
        <f>CS407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417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f>$B$11*DQ407+$C$11*DR407+$F$11*EC407*(1-EF407)</f>
        <v>0</v>
      </c>
      <c r="CS407">
        <f>CR407*CT407</f>
        <v>0</v>
      </c>
      <c r="CT407">
        <f>($B$11*$D$9+$C$11*$D$9+$F$11*((EP407+EH407)/MAX(EP407+EH407+EQ407, 0.1)*$I$9+EQ407/MAX(EP407+EH407+EQ407, 0.1)*$J$9))/($B$11+$C$11+$F$11)</f>
        <v>0</v>
      </c>
      <c r="CU407">
        <f>($B$11*$K$9+$C$11*$K$9+$F$11*((EP407+EH407)/MAX(EP407+EH407+EQ407, 0.1)*$P$9+EQ407/MAX(EP407+EH407+EQ407, 0.1)*$Q$9))/($B$11+$C$11+$F$11)</f>
        <v>0</v>
      </c>
      <c r="CV407">
        <v>6</v>
      </c>
      <c r="CW407">
        <v>0.5</v>
      </c>
      <c r="CX407" t="s">
        <v>418</v>
      </c>
      <c r="CY407">
        <v>2</v>
      </c>
      <c r="CZ407" t="b">
        <v>1</v>
      </c>
      <c r="DA407">
        <v>1659122284.714286</v>
      </c>
      <c r="DB407">
        <v>361.6635</v>
      </c>
      <c r="DC407">
        <v>363.9324642857143</v>
      </c>
      <c r="DD407">
        <v>22.75181785714286</v>
      </c>
      <c r="DE407">
        <v>16.21640714285714</v>
      </c>
      <c r="DF407">
        <v>364.1033928571428</v>
      </c>
      <c r="DG407">
        <v>22.83705714285714</v>
      </c>
      <c r="DH407">
        <v>500.0553928571429</v>
      </c>
      <c r="DI407">
        <v>90.63697500000001</v>
      </c>
      <c r="DJ407">
        <v>0.09998730357142858</v>
      </c>
      <c r="DK407">
        <v>27.17218214285714</v>
      </c>
      <c r="DL407">
        <v>26.94487142857144</v>
      </c>
      <c r="DM407">
        <v>999.9000000000002</v>
      </c>
      <c r="DN407">
        <v>0</v>
      </c>
      <c r="DO407">
        <v>0</v>
      </c>
      <c r="DP407">
        <v>9999.04357142857</v>
      </c>
      <c r="DQ407">
        <v>0</v>
      </c>
      <c r="DR407">
        <v>7.924357142857142</v>
      </c>
      <c r="DS407">
        <v>-2.269005689285714</v>
      </c>
      <c r="DT407">
        <v>370.0835</v>
      </c>
      <c r="DU407">
        <v>369.9314285714286</v>
      </c>
      <c r="DV407">
        <v>6.535407142857143</v>
      </c>
      <c r="DW407">
        <v>363.9324642857143</v>
      </c>
      <c r="DX407">
        <v>16.21640714285714</v>
      </c>
      <c r="DY407">
        <v>2.062156071428571</v>
      </c>
      <c r="DZ407">
        <v>1.469806785714286</v>
      </c>
      <c r="EA407">
        <v>17.92982857142857</v>
      </c>
      <c r="EB407">
        <v>12.65764285714286</v>
      </c>
      <c r="EC407">
        <v>2000.021071428572</v>
      </c>
      <c r="ED407">
        <v>0.9799969642857144</v>
      </c>
      <c r="EE407">
        <v>0.02000311785714285</v>
      </c>
      <c r="EF407">
        <v>0</v>
      </c>
      <c r="EG407">
        <v>719.6076428571429</v>
      </c>
      <c r="EH407">
        <v>5.00097</v>
      </c>
      <c r="EI407">
        <v>14428.54642857143</v>
      </c>
      <c r="EJ407">
        <v>16707.73928571429</v>
      </c>
      <c r="EK407">
        <v>40.25871428571428</v>
      </c>
      <c r="EL407">
        <v>40.13814285714285</v>
      </c>
      <c r="EM407">
        <v>39.98649999999999</v>
      </c>
      <c r="EN407">
        <v>40.54221428571428</v>
      </c>
      <c r="EO407">
        <v>40.77428571428571</v>
      </c>
      <c r="EP407">
        <v>1955.111785714286</v>
      </c>
      <c r="EQ407">
        <v>39.90607142857143</v>
      </c>
      <c r="ER407">
        <v>0</v>
      </c>
      <c r="ES407">
        <v>1659122292.8</v>
      </c>
      <c r="ET407">
        <v>0</v>
      </c>
      <c r="EU407">
        <v>719.3633461538464</v>
      </c>
      <c r="EV407">
        <v>-36.72673505142338</v>
      </c>
      <c r="EW407">
        <v>-761.5692312866329</v>
      </c>
      <c r="EX407">
        <v>14423.98846153846</v>
      </c>
      <c r="EY407">
        <v>15</v>
      </c>
      <c r="EZ407">
        <v>0</v>
      </c>
      <c r="FA407" t="s">
        <v>419</v>
      </c>
      <c r="FB407">
        <v>1658962562</v>
      </c>
      <c r="FC407">
        <v>1658962559</v>
      </c>
      <c r="FD407">
        <v>0</v>
      </c>
      <c r="FE407">
        <v>0.025</v>
      </c>
      <c r="FF407">
        <v>-0.013</v>
      </c>
      <c r="FG407">
        <v>-1.97</v>
      </c>
      <c r="FH407">
        <v>-0.111</v>
      </c>
      <c r="FI407">
        <v>420</v>
      </c>
      <c r="FJ407">
        <v>18</v>
      </c>
      <c r="FK407">
        <v>0.6899999999999999</v>
      </c>
      <c r="FL407">
        <v>0.5</v>
      </c>
      <c r="FM407">
        <v>-4.668934739024389</v>
      </c>
      <c r="FN407">
        <v>41.27684163554004</v>
      </c>
      <c r="FO407">
        <v>4.222150495698997</v>
      </c>
      <c r="FP407">
        <v>0</v>
      </c>
      <c r="FQ407">
        <v>721.2259411764704</v>
      </c>
      <c r="FR407">
        <v>-32.0153705201862</v>
      </c>
      <c r="FS407">
        <v>3.180640279059403</v>
      </c>
      <c r="FT407">
        <v>0</v>
      </c>
      <c r="FU407">
        <v>6.527554878048781</v>
      </c>
      <c r="FV407">
        <v>0.1174530313588951</v>
      </c>
      <c r="FW407">
        <v>0.0128122009536929</v>
      </c>
      <c r="FX407">
        <v>0</v>
      </c>
      <c r="FY407">
        <v>0</v>
      </c>
      <c r="FZ407">
        <v>3</v>
      </c>
      <c r="GA407" t="s">
        <v>462</v>
      </c>
      <c r="GB407">
        <v>2.98368</v>
      </c>
      <c r="GC407">
        <v>2.71568</v>
      </c>
      <c r="GD407">
        <v>0.08057060000000001</v>
      </c>
      <c r="GE407">
        <v>0.07919229999999999</v>
      </c>
      <c r="GF407">
        <v>0.103854</v>
      </c>
      <c r="GG407">
        <v>0.08017730000000001</v>
      </c>
      <c r="GH407">
        <v>29108.2</v>
      </c>
      <c r="GI407">
        <v>29291.8</v>
      </c>
      <c r="GJ407">
        <v>29422.4</v>
      </c>
      <c r="GK407">
        <v>29418.4</v>
      </c>
      <c r="GL407">
        <v>34916.9</v>
      </c>
      <c r="GM407">
        <v>35980.1</v>
      </c>
      <c r="GN407">
        <v>41433.7</v>
      </c>
      <c r="GO407">
        <v>41923.1</v>
      </c>
      <c r="GP407">
        <v>1.91723</v>
      </c>
      <c r="GQ407">
        <v>1.88687</v>
      </c>
      <c r="GR407">
        <v>0.105433</v>
      </c>
      <c r="GS407">
        <v>0</v>
      </c>
      <c r="GT407">
        <v>25.2301</v>
      </c>
      <c r="GU407">
        <v>999.9</v>
      </c>
      <c r="GV407">
        <v>38.4</v>
      </c>
      <c r="GW407">
        <v>33.6</v>
      </c>
      <c r="GX407">
        <v>22.1364</v>
      </c>
      <c r="GY407">
        <v>63.5916</v>
      </c>
      <c r="GZ407">
        <v>34.1747</v>
      </c>
      <c r="HA407">
        <v>1</v>
      </c>
      <c r="HB407">
        <v>-0.0856021</v>
      </c>
      <c r="HC407">
        <v>0.274673</v>
      </c>
      <c r="HD407">
        <v>20.3309</v>
      </c>
      <c r="HE407">
        <v>5.21579</v>
      </c>
      <c r="HF407">
        <v>12.0099</v>
      </c>
      <c r="HG407">
        <v>4.98925</v>
      </c>
      <c r="HH407">
        <v>3.2885</v>
      </c>
      <c r="HI407">
        <v>9999</v>
      </c>
      <c r="HJ407">
        <v>9999</v>
      </c>
      <c r="HK407">
        <v>9999</v>
      </c>
      <c r="HL407">
        <v>175.1</v>
      </c>
      <c r="HM407">
        <v>1.86784</v>
      </c>
      <c r="HN407">
        <v>1.86691</v>
      </c>
      <c r="HO407">
        <v>1.8663</v>
      </c>
      <c r="HP407">
        <v>1.86616</v>
      </c>
      <c r="HQ407">
        <v>1.86805</v>
      </c>
      <c r="HR407">
        <v>1.87051</v>
      </c>
      <c r="HS407">
        <v>1.8692</v>
      </c>
      <c r="HT407">
        <v>1.87057</v>
      </c>
      <c r="HU407">
        <v>0</v>
      </c>
      <c r="HV407">
        <v>0</v>
      </c>
      <c r="HW407">
        <v>0</v>
      </c>
      <c r="HX407">
        <v>0</v>
      </c>
      <c r="HY407" t="s">
        <v>421</v>
      </c>
      <c r="HZ407" t="s">
        <v>422</v>
      </c>
      <c r="IA407" t="s">
        <v>423</v>
      </c>
      <c r="IB407" t="s">
        <v>423</v>
      </c>
      <c r="IC407" t="s">
        <v>423</v>
      </c>
      <c r="ID407" t="s">
        <v>423</v>
      </c>
      <c r="IE407">
        <v>0</v>
      </c>
      <c r="IF407">
        <v>100</v>
      </c>
      <c r="IG407">
        <v>100</v>
      </c>
      <c r="IH407">
        <v>-2.39</v>
      </c>
      <c r="II407">
        <v>-0.0852</v>
      </c>
      <c r="IJ407">
        <v>-1.577111384215205</v>
      </c>
      <c r="IK407">
        <v>-0.002609718516926934</v>
      </c>
      <c r="IL407">
        <v>7.477057286243006E-07</v>
      </c>
      <c r="IM407">
        <v>-2.446628426827821E-10</v>
      </c>
      <c r="IN407">
        <v>-0.2036813970316619</v>
      </c>
      <c r="IO407">
        <v>-0.007460779758470672</v>
      </c>
      <c r="IP407">
        <v>0.0009378809001863145</v>
      </c>
      <c r="IQ407">
        <v>-1.681860573090938E-05</v>
      </c>
      <c r="IR407">
        <v>18</v>
      </c>
      <c r="IS407">
        <v>2242</v>
      </c>
      <c r="IT407">
        <v>1</v>
      </c>
      <c r="IU407">
        <v>24</v>
      </c>
      <c r="IV407">
        <v>2662.2</v>
      </c>
      <c r="IW407">
        <v>2662.2</v>
      </c>
      <c r="IX407">
        <v>0.8557129999999999</v>
      </c>
      <c r="IY407">
        <v>2.23511</v>
      </c>
      <c r="IZ407">
        <v>1.39648</v>
      </c>
      <c r="JA407">
        <v>2.33521</v>
      </c>
      <c r="JB407">
        <v>1.49536</v>
      </c>
      <c r="JC407">
        <v>2.42065</v>
      </c>
      <c r="JD407">
        <v>39.2422</v>
      </c>
      <c r="JE407">
        <v>23.9649</v>
      </c>
      <c r="JF407">
        <v>18</v>
      </c>
      <c r="JG407">
        <v>491.219</v>
      </c>
      <c r="JH407">
        <v>428.753</v>
      </c>
      <c r="JI407">
        <v>25.0003</v>
      </c>
      <c r="JJ407">
        <v>26.2842</v>
      </c>
      <c r="JK407">
        <v>30.0001</v>
      </c>
      <c r="JL407">
        <v>26.2621</v>
      </c>
      <c r="JM407">
        <v>26.2058</v>
      </c>
      <c r="JN407">
        <v>17.0156</v>
      </c>
      <c r="JO407">
        <v>26.414</v>
      </c>
      <c r="JP407">
        <v>31.1823</v>
      </c>
      <c r="JQ407">
        <v>25</v>
      </c>
      <c r="JR407">
        <v>313.097</v>
      </c>
      <c r="JS407">
        <v>16.1978</v>
      </c>
      <c r="JT407">
        <v>100.601</v>
      </c>
      <c r="JU407">
        <v>100.684</v>
      </c>
    </row>
    <row r="408" spans="1:281">
      <c r="A408">
        <v>392</v>
      </c>
      <c r="B408">
        <v>1659122297.5</v>
      </c>
      <c r="C408">
        <v>9939.400000095367</v>
      </c>
      <c r="D408" t="s">
        <v>1211</v>
      </c>
      <c r="E408" t="s">
        <v>1212</v>
      </c>
      <c r="F408">
        <v>5</v>
      </c>
      <c r="G408" t="s">
        <v>1198</v>
      </c>
      <c r="H408" t="s">
        <v>416</v>
      </c>
      <c r="I408">
        <v>1659122290</v>
      </c>
      <c r="J408">
        <f>(K408)/1000</f>
        <v>0</v>
      </c>
      <c r="K408">
        <f>IF(CZ408, AN408, AH408)</f>
        <v>0</v>
      </c>
      <c r="L408">
        <f>IF(CZ408, AI408, AG408)</f>
        <v>0</v>
      </c>
      <c r="M408">
        <f>DB408 - IF(AU408&gt;1, L408*CV408*100.0/(AW408*DP408), 0)</f>
        <v>0</v>
      </c>
      <c r="N408">
        <f>((T408-J408/2)*M408-L408)/(T408+J408/2)</f>
        <v>0</v>
      </c>
      <c r="O408">
        <f>N408*(DI408+DJ408)/1000.0</f>
        <v>0</v>
      </c>
      <c r="P408">
        <f>(DB408 - IF(AU408&gt;1, L408*CV408*100.0/(AW408*DP408), 0))*(DI408+DJ408)/1000.0</f>
        <v>0</v>
      </c>
      <c r="Q408">
        <f>2.0/((1/S408-1/R408)+SIGN(S408)*SQRT((1/S408-1/R408)*(1/S408-1/R408) + 4*CW408/((CW408+1)*(CW408+1))*(2*1/S408*1/R408-1/R408*1/R408)))</f>
        <v>0</v>
      </c>
      <c r="R408">
        <f>IF(LEFT(CX408,1)&lt;&gt;"0",IF(LEFT(CX408,1)="1",3.0,CY408),$D$5+$E$5*(DP408*DI408/($K$5*1000))+$F$5*(DP408*DI408/($K$5*1000))*MAX(MIN(CV408,$J$5),$I$5)*MAX(MIN(CV408,$J$5),$I$5)+$G$5*MAX(MIN(CV408,$J$5),$I$5)*(DP408*DI408/($K$5*1000))+$H$5*(DP408*DI408/($K$5*1000))*(DP408*DI408/($K$5*1000)))</f>
        <v>0</v>
      </c>
      <c r="S408">
        <f>J408*(1000-(1000*0.61365*exp(17.502*W408/(240.97+W408))/(DI408+DJ408)+DD408)/2)/(1000*0.61365*exp(17.502*W408/(240.97+W408))/(DI408+DJ408)-DD408)</f>
        <v>0</v>
      </c>
      <c r="T408">
        <f>1/((CW408+1)/(Q408/1.6)+1/(R408/1.37)) + CW408/((CW408+1)/(Q408/1.6) + CW408/(R408/1.37))</f>
        <v>0</v>
      </c>
      <c r="U408">
        <f>(CR408*CU408)</f>
        <v>0</v>
      </c>
      <c r="V408">
        <f>(DK408+(U408+2*0.95*5.67E-8*(((DK408+$B$7)+273)^4-(DK408+273)^4)-44100*J408)/(1.84*29.3*R408+8*0.95*5.67E-8*(DK408+273)^3))</f>
        <v>0</v>
      </c>
      <c r="W408">
        <f>($C$7*DL408+$D$7*DM408+$E$7*V408)</f>
        <v>0</v>
      </c>
      <c r="X408">
        <f>0.61365*exp(17.502*W408/(240.97+W408))</f>
        <v>0</v>
      </c>
      <c r="Y408">
        <f>(Z408/AA408*100)</f>
        <v>0</v>
      </c>
      <c r="Z408">
        <f>DD408*(DI408+DJ408)/1000</f>
        <v>0</v>
      </c>
      <c r="AA408">
        <f>0.61365*exp(17.502*DK408/(240.97+DK408))</f>
        <v>0</v>
      </c>
      <c r="AB408">
        <f>(X408-DD408*(DI408+DJ408)/1000)</f>
        <v>0</v>
      </c>
      <c r="AC408">
        <f>(-J408*44100)</f>
        <v>0</v>
      </c>
      <c r="AD408">
        <f>2*29.3*R408*0.92*(DK408-W408)</f>
        <v>0</v>
      </c>
      <c r="AE408">
        <f>2*0.95*5.67E-8*(((DK408+$B$7)+273)^4-(W408+273)^4)</f>
        <v>0</v>
      </c>
      <c r="AF408">
        <f>U408+AE408+AC408+AD408</f>
        <v>0</v>
      </c>
      <c r="AG408">
        <f>DH408*AU408*(DC408-DB408*(1000-AU408*DE408)/(1000-AU408*DD408))/(100*CV408)</f>
        <v>0</v>
      </c>
      <c r="AH408">
        <f>1000*DH408*AU408*(DD408-DE408)/(100*CV408*(1000-AU408*DD408))</f>
        <v>0</v>
      </c>
      <c r="AI408">
        <f>(AJ408 - AK408 - DI408*1E3/(8.314*(DK408+273.15)) * AM408/DH408 * AL408) * DH408/(100*CV408) * (1000 - DE408)/1000</f>
        <v>0</v>
      </c>
      <c r="AJ408">
        <v>335.7762796311787</v>
      </c>
      <c r="AK408">
        <v>332.5056545454545</v>
      </c>
      <c r="AL408">
        <v>-3.159807325536417</v>
      </c>
      <c r="AM408">
        <v>65.16908035105153</v>
      </c>
      <c r="AN408">
        <f>(AP408 - AO408 + DI408*1E3/(8.314*(DK408+273.15)) * AR408/DH408 * AQ408) * DH408/(100*CV408) * 1000/(1000 - AP408)</f>
        <v>0</v>
      </c>
      <c r="AO408">
        <v>16.21112320243759</v>
      </c>
      <c r="AP408">
        <v>22.76070484848483</v>
      </c>
      <c r="AQ408">
        <v>1.245703622743206E-05</v>
      </c>
      <c r="AR408">
        <v>87.25363279170026</v>
      </c>
      <c r="AS408">
        <v>16</v>
      </c>
      <c r="AT408">
        <v>3</v>
      </c>
      <c r="AU408">
        <f>IF(AS408*$H$13&gt;=AW408,1.0,(AW408/(AW408-AS408*$H$13)))</f>
        <v>0</v>
      </c>
      <c r="AV408">
        <f>(AU408-1)*100</f>
        <v>0</v>
      </c>
      <c r="AW408">
        <f>MAX(0,($B$13+$C$13*DP408)/(1+$D$13*DP408)*DI408/(DK408+273)*$E$13)</f>
        <v>0</v>
      </c>
      <c r="AX408" t="s">
        <v>417</v>
      </c>
      <c r="AY408" t="s">
        <v>417</v>
      </c>
      <c r="AZ408">
        <v>0</v>
      </c>
      <c r="BA408">
        <v>0</v>
      </c>
      <c r="BB408">
        <f>1-AZ408/BA408</f>
        <v>0</v>
      </c>
      <c r="BC408">
        <v>0</v>
      </c>
      <c r="BD408" t="s">
        <v>417</v>
      </c>
      <c r="BE408" t="s">
        <v>417</v>
      </c>
      <c r="BF408">
        <v>0</v>
      </c>
      <c r="BG408">
        <v>0</v>
      </c>
      <c r="BH408">
        <f>1-BF408/BG408</f>
        <v>0</v>
      </c>
      <c r="BI408">
        <v>0.5</v>
      </c>
      <c r="BJ408">
        <f>CS408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417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f>$B$11*DQ408+$C$11*DR408+$F$11*EC408*(1-EF408)</f>
        <v>0</v>
      </c>
      <c r="CS408">
        <f>CR408*CT408</f>
        <v>0</v>
      </c>
      <c r="CT408">
        <f>($B$11*$D$9+$C$11*$D$9+$F$11*((EP408+EH408)/MAX(EP408+EH408+EQ408, 0.1)*$I$9+EQ408/MAX(EP408+EH408+EQ408, 0.1)*$J$9))/($B$11+$C$11+$F$11)</f>
        <v>0</v>
      </c>
      <c r="CU408">
        <f>($B$11*$K$9+$C$11*$K$9+$F$11*((EP408+EH408)/MAX(EP408+EH408+EQ408, 0.1)*$P$9+EQ408/MAX(EP408+EH408+EQ408, 0.1)*$Q$9))/($B$11+$C$11+$F$11)</f>
        <v>0</v>
      </c>
      <c r="CV408">
        <v>6</v>
      </c>
      <c r="CW408">
        <v>0.5</v>
      </c>
      <c r="CX408" t="s">
        <v>418</v>
      </c>
      <c r="CY408">
        <v>2</v>
      </c>
      <c r="CZ408" t="b">
        <v>1</v>
      </c>
      <c r="DA408">
        <v>1659122290</v>
      </c>
      <c r="DB408">
        <v>346.2582222222222</v>
      </c>
      <c r="DC408">
        <v>346.405888888889</v>
      </c>
      <c r="DD408">
        <v>22.75415555555556</v>
      </c>
      <c r="DE408">
        <v>16.21160370370371</v>
      </c>
      <c r="DF408">
        <v>348.6647037037038</v>
      </c>
      <c r="DG408">
        <v>22.83936666666667</v>
      </c>
      <c r="DH408">
        <v>500.0654814814815</v>
      </c>
      <c r="DI408">
        <v>90.63517407407407</v>
      </c>
      <c r="DJ408">
        <v>0.09997754814814816</v>
      </c>
      <c r="DK408">
        <v>27.17799259259259</v>
      </c>
      <c r="DL408">
        <v>26.95042222222222</v>
      </c>
      <c r="DM408">
        <v>999.9000000000001</v>
      </c>
      <c r="DN408">
        <v>0</v>
      </c>
      <c r="DO408">
        <v>0</v>
      </c>
      <c r="DP408">
        <v>10002.34222222222</v>
      </c>
      <c r="DQ408">
        <v>0</v>
      </c>
      <c r="DR408">
        <v>7.917662962962964</v>
      </c>
      <c r="DS408">
        <v>-0.1476016407407407</v>
      </c>
      <c r="DT408">
        <v>354.3204074074074</v>
      </c>
      <c r="DU408">
        <v>352.1142222222222</v>
      </c>
      <c r="DV408">
        <v>6.542551111111112</v>
      </c>
      <c r="DW408">
        <v>346.405888888889</v>
      </c>
      <c r="DX408">
        <v>16.21160370370371</v>
      </c>
      <c r="DY408">
        <v>2.062326666666667</v>
      </c>
      <c r="DZ408">
        <v>1.469341851851852</v>
      </c>
      <c r="EA408">
        <v>17.93114814814815</v>
      </c>
      <c r="EB408">
        <v>12.65281481481482</v>
      </c>
      <c r="EC408">
        <v>2000.045555555556</v>
      </c>
      <c r="ED408">
        <v>0.9799984444444445</v>
      </c>
      <c r="EE408">
        <v>0.02000158518518518</v>
      </c>
      <c r="EF408">
        <v>0</v>
      </c>
      <c r="EG408">
        <v>716.3026666666666</v>
      </c>
      <c r="EH408">
        <v>5.00097</v>
      </c>
      <c r="EI408">
        <v>14361.24444444445</v>
      </c>
      <c r="EJ408">
        <v>16707.95555555556</v>
      </c>
      <c r="EK408">
        <v>40.21966666666666</v>
      </c>
      <c r="EL408">
        <v>40.09466666666666</v>
      </c>
      <c r="EM408">
        <v>39.965</v>
      </c>
      <c r="EN408">
        <v>40.44885185185184</v>
      </c>
      <c r="EO408">
        <v>40.73122222222222</v>
      </c>
      <c r="EP408">
        <v>1955.137777777778</v>
      </c>
      <c r="EQ408">
        <v>39.90592592592593</v>
      </c>
      <c r="ER408">
        <v>0</v>
      </c>
      <c r="ES408">
        <v>1659122297.6</v>
      </c>
      <c r="ET408">
        <v>0</v>
      </c>
      <c r="EU408">
        <v>716.3930769230768</v>
      </c>
      <c r="EV408">
        <v>-37.9185640953967</v>
      </c>
      <c r="EW408">
        <v>-782.4376068491815</v>
      </c>
      <c r="EX408">
        <v>14362.78846153846</v>
      </c>
      <c r="EY408">
        <v>15</v>
      </c>
      <c r="EZ408">
        <v>0</v>
      </c>
      <c r="FA408" t="s">
        <v>419</v>
      </c>
      <c r="FB408">
        <v>1658962562</v>
      </c>
      <c r="FC408">
        <v>1658962559</v>
      </c>
      <c r="FD408">
        <v>0</v>
      </c>
      <c r="FE408">
        <v>0.025</v>
      </c>
      <c r="FF408">
        <v>-0.013</v>
      </c>
      <c r="FG408">
        <v>-1.97</v>
      </c>
      <c r="FH408">
        <v>-0.111</v>
      </c>
      <c r="FI408">
        <v>420</v>
      </c>
      <c r="FJ408">
        <v>18</v>
      </c>
      <c r="FK408">
        <v>0.6899999999999999</v>
      </c>
      <c r="FL408">
        <v>0.5</v>
      </c>
      <c r="FM408">
        <v>-1.713509568292683</v>
      </c>
      <c r="FN408">
        <v>25.49063909895471</v>
      </c>
      <c r="FO408">
        <v>2.576536798764924</v>
      </c>
      <c r="FP408">
        <v>0</v>
      </c>
      <c r="FQ408">
        <v>718.2357941176471</v>
      </c>
      <c r="FR408">
        <v>-37.07060350744116</v>
      </c>
      <c r="FS408">
        <v>3.647065829333868</v>
      </c>
      <c r="FT408">
        <v>0</v>
      </c>
      <c r="FU408">
        <v>6.537752926829268</v>
      </c>
      <c r="FV408">
        <v>0.07752836236932965</v>
      </c>
      <c r="FW408">
        <v>0.008774850215913586</v>
      </c>
      <c r="FX408">
        <v>1</v>
      </c>
      <c r="FY408">
        <v>1</v>
      </c>
      <c r="FZ408">
        <v>3</v>
      </c>
      <c r="GA408" t="s">
        <v>426</v>
      </c>
      <c r="GB408">
        <v>2.98347</v>
      </c>
      <c r="GC408">
        <v>2.71568</v>
      </c>
      <c r="GD408">
        <v>0.0776327</v>
      </c>
      <c r="GE408">
        <v>0.0760594</v>
      </c>
      <c r="GF408">
        <v>0.103873</v>
      </c>
      <c r="GG408">
        <v>0.0800772</v>
      </c>
      <c r="GH408">
        <v>29201</v>
      </c>
      <c r="GI408">
        <v>29391.3</v>
      </c>
      <c r="GJ408">
        <v>29422.2</v>
      </c>
      <c r="GK408">
        <v>29418.3</v>
      </c>
      <c r="GL408">
        <v>34915.8</v>
      </c>
      <c r="GM408">
        <v>35983.9</v>
      </c>
      <c r="GN408">
        <v>41433.5</v>
      </c>
      <c r="GO408">
        <v>41923</v>
      </c>
      <c r="GP408">
        <v>1.917</v>
      </c>
      <c r="GQ408">
        <v>1.88668</v>
      </c>
      <c r="GR408">
        <v>0.1055</v>
      </c>
      <c r="GS408">
        <v>0</v>
      </c>
      <c r="GT408">
        <v>25.2339</v>
      </c>
      <c r="GU408">
        <v>999.9</v>
      </c>
      <c r="GV408">
        <v>38.3</v>
      </c>
      <c r="GW408">
        <v>33.6</v>
      </c>
      <c r="GX408">
        <v>22.0789</v>
      </c>
      <c r="GY408">
        <v>63.0916</v>
      </c>
      <c r="GZ408">
        <v>34.0264</v>
      </c>
      <c r="HA408">
        <v>1</v>
      </c>
      <c r="HB408">
        <v>-0.0855513</v>
      </c>
      <c r="HC408">
        <v>0.276258</v>
      </c>
      <c r="HD408">
        <v>20.3309</v>
      </c>
      <c r="HE408">
        <v>5.21579</v>
      </c>
      <c r="HF408">
        <v>12.0099</v>
      </c>
      <c r="HG408">
        <v>4.9891</v>
      </c>
      <c r="HH408">
        <v>3.2885</v>
      </c>
      <c r="HI408">
        <v>9999</v>
      </c>
      <c r="HJ408">
        <v>9999</v>
      </c>
      <c r="HK408">
        <v>9999</v>
      </c>
      <c r="HL408">
        <v>175.1</v>
      </c>
      <c r="HM408">
        <v>1.86784</v>
      </c>
      <c r="HN408">
        <v>1.86691</v>
      </c>
      <c r="HO408">
        <v>1.8663</v>
      </c>
      <c r="HP408">
        <v>1.86616</v>
      </c>
      <c r="HQ408">
        <v>1.86803</v>
      </c>
      <c r="HR408">
        <v>1.8705</v>
      </c>
      <c r="HS408">
        <v>1.8692</v>
      </c>
      <c r="HT408">
        <v>1.87057</v>
      </c>
      <c r="HU408">
        <v>0</v>
      </c>
      <c r="HV408">
        <v>0</v>
      </c>
      <c r="HW408">
        <v>0</v>
      </c>
      <c r="HX408">
        <v>0</v>
      </c>
      <c r="HY408" t="s">
        <v>421</v>
      </c>
      <c r="HZ408" t="s">
        <v>422</v>
      </c>
      <c r="IA408" t="s">
        <v>423</v>
      </c>
      <c r="IB408" t="s">
        <v>423</v>
      </c>
      <c r="IC408" t="s">
        <v>423</v>
      </c>
      <c r="ID408" t="s">
        <v>423</v>
      </c>
      <c r="IE408">
        <v>0</v>
      </c>
      <c r="IF408">
        <v>100</v>
      </c>
      <c r="IG408">
        <v>100</v>
      </c>
      <c r="IH408">
        <v>-2.356</v>
      </c>
      <c r="II408">
        <v>-0.0852</v>
      </c>
      <c r="IJ408">
        <v>-1.577111384215205</v>
      </c>
      <c r="IK408">
        <v>-0.002609718516926934</v>
      </c>
      <c r="IL408">
        <v>7.477057286243006E-07</v>
      </c>
      <c r="IM408">
        <v>-2.446628426827821E-10</v>
      </c>
      <c r="IN408">
        <v>-0.2036813970316619</v>
      </c>
      <c r="IO408">
        <v>-0.007460779758470672</v>
      </c>
      <c r="IP408">
        <v>0.0009378809001863145</v>
      </c>
      <c r="IQ408">
        <v>-1.681860573090938E-05</v>
      </c>
      <c r="IR408">
        <v>18</v>
      </c>
      <c r="IS408">
        <v>2242</v>
      </c>
      <c r="IT408">
        <v>1</v>
      </c>
      <c r="IU408">
        <v>24</v>
      </c>
      <c r="IV408">
        <v>2662.3</v>
      </c>
      <c r="IW408">
        <v>2662.3</v>
      </c>
      <c r="IX408">
        <v>0.819092</v>
      </c>
      <c r="IY408">
        <v>2.24243</v>
      </c>
      <c r="IZ408">
        <v>1.39648</v>
      </c>
      <c r="JA408">
        <v>2.33521</v>
      </c>
      <c r="JB408">
        <v>1.49536</v>
      </c>
      <c r="JC408">
        <v>2.3938</v>
      </c>
      <c r="JD408">
        <v>39.2422</v>
      </c>
      <c r="JE408">
        <v>23.9649</v>
      </c>
      <c r="JF408">
        <v>18</v>
      </c>
      <c r="JG408">
        <v>491.079</v>
      </c>
      <c r="JH408">
        <v>428.624</v>
      </c>
      <c r="JI408">
        <v>25.0003</v>
      </c>
      <c r="JJ408">
        <v>26.2838</v>
      </c>
      <c r="JK408">
        <v>30.0001</v>
      </c>
      <c r="JL408">
        <v>26.2621</v>
      </c>
      <c r="JM408">
        <v>26.2044</v>
      </c>
      <c r="JN408">
        <v>16.361</v>
      </c>
      <c r="JO408">
        <v>26.414</v>
      </c>
      <c r="JP408">
        <v>31.1823</v>
      </c>
      <c r="JQ408">
        <v>25</v>
      </c>
      <c r="JR408">
        <v>299.733</v>
      </c>
      <c r="JS408">
        <v>16.1796</v>
      </c>
      <c r="JT408">
        <v>100.6</v>
      </c>
      <c r="JU408">
        <v>100.683</v>
      </c>
    </row>
    <row r="409" spans="1:281">
      <c r="A409">
        <v>393</v>
      </c>
      <c r="B409">
        <v>1659122302.5</v>
      </c>
      <c r="C409">
        <v>9944.400000095367</v>
      </c>
      <c r="D409" t="s">
        <v>1213</v>
      </c>
      <c r="E409" t="s">
        <v>1214</v>
      </c>
      <c r="F409">
        <v>5</v>
      </c>
      <c r="G409" t="s">
        <v>1198</v>
      </c>
      <c r="H409" t="s">
        <v>416</v>
      </c>
      <c r="I409">
        <v>1659122294.714286</v>
      </c>
      <c r="J409">
        <f>(K409)/1000</f>
        <v>0</v>
      </c>
      <c r="K409">
        <f>IF(CZ409, AN409, AH409)</f>
        <v>0</v>
      </c>
      <c r="L409">
        <f>IF(CZ409, AI409, AG409)</f>
        <v>0</v>
      </c>
      <c r="M409">
        <f>DB409 - IF(AU409&gt;1, L409*CV409*100.0/(AW409*DP409), 0)</f>
        <v>0</v>
      </c>
      <c r="N409">
        <f>((T409-J409/2)*M409-L409)/(T409+J409/2)</f>
        <v>0</v>
      </c>
      <c r="O409">
        <f>N409*(DI409+DJ409)/1000.0</f>
        <v>0</v>
      </c>
      <c r="P409">
        <f>(DB409 - IF(AU409&gt;1, L409*CV409*100.0/(AW409*DP409), 0))*(DI409+DJ409)/1000.0</f>
        <v>0</v>
      </c>
      <c r="Q409">
        <f>2.0/((1/S409-1/R409)+SIGN(S409)*SQRT((1/S409-1/R409)*(1/S409-1/R409) + 4*CW409/((CW409+1)*(CW409+1))*(2*1/S409*1/R409-1/R409*1/R409)))</f>
        <v>0</v>
      </c>
      <c r="R409">
        <f>IF(LEFT(CX409,1)&lt;&gt;"0",IF(LEFT(CX409,1)="1",3.0,CY409),$D$5+$E$5*(DP409*DI409/($K$5*1000))+$F$5*(DP409*DI409/($K$5*1000))*MAX(MIN(CV409,$J$5),$I$5)*MAX(MIN(CV409,$J$5),$I$5)+$G$5*MAX(MIN(CV409,$J$5),$I$5)*(DP409*DI409/($K$5*1000))+$H$5*(DP409*DI409/($K$5*1000))*(DP409*DI409/($K$5*1000)))</f>
        <v>0</v>
      </c>
      <c r="S409">
        <f>J409*(1000-(1000*0.61365*exp(17.502*W409/(240.97+W409))/(DI409+DJ409)+DD409)/2)/(1000*0.61365*exp(17.502*W409/(240.97+W409))/(DI409+DJ409)-DD409)</f>
        <v>0</v>
      </c>
      <c r="T409">
        <f>1/((CW409+1)/(Q409/1.6)+1/(R409/1.37)) + CW409/((CW409+1)/(Q409/1.6) + CW409/(R409/1.37))</f>
        <v>0</v>
      </c>
      <c r="U409">
        <f>(CR409*CU409)</f>
        <v>0</v>
      </c>
      <c r="V409">
        <f>(DK409+(U409+2*0.95*5.67E-8*(((DK409+$B$7)+273)^4-(DK409+273)^4)-44100*J409)/(1.84*29.3*R409+8*0.95*5.67E-8*(DK409+273)^3))</f>
        <v>0</v>
      </c>
      <c r="W409">
        <f>($C$7*DL409+$D$7*DM409+$E$7*V409)</f>
        <v>0</v>
      </c>
      <c r="X409">
        <f>0.61365*exp(17.502*W409/(240.97+W409))</f>
        <v>0</v>
      </c>
      <c r="Y409">
        <f>(Z409/AA409*100)</f>
        <v>0</v>
      </c>
      <c r="Z409">
        <f>DD409*(DI409+DJ409)/1000</f>
        <v>0</v>
      </c>
      <c r="AA409">
        <f>0.61365*exp(17.502*DK409/(240.97+DK409))</f>
        <v>0</v>
      </c>
      <c r="AB409">
        <f>(X409-DD409*(DI409+DJ409)/1000)</f>
        <v>0</v>
      </c>
      <c r="AC409">
        <f>(-J409*44100)</f>
        <v>0</v>
      </c>
      <c r="AD409">
        <f>2*29.3*R409*0.92*(DK409-W409)</f>
        <v>0</v>
      </c>
      <c r="AE409">
        <f>2*0.95*5.67E-8*(((DK409+$B$7)+273)^4-(W409+273)^4)</f>
        <v>0</v>
      </c>
      <c r="AF409">
        <f>U409+AE409+AC409+AD409</f>
        <v>0</v>
      </c>
      <c r="AG409">
        <f>DH409*AU409*(DC409-DB409*(1000-AU409*DE409)/(1000-AU409*DD409))/(100*CV409)</f>
        <v>0</v>
      </c>
      <c r="AH409">
        <f>1000*DH409*AU409*(DD409-DE409)/(100*CV409*(1000-AU409*DD409))</f>
        <v>0</v>
      </c>
      <c r="AI409">
        <f>(AJ409 - AK409 - DI409*1E3/(8.314*(DK409+273.15)) * AM409/DH409 * AL409) * DH409/(100*CV409) * (1000 - DE409)/1000</f>
        <v>0</v>
      </c>
      <c r="AJ409">
        <v>319.0040059277769</v>
      </c>
      <c r="AK409">
        <v>316.6926303030303</v>
      </c>
      <c r="AL409">
        <v>-3.163567176136987</v>
      </c>
      <c r="AM409">
        <v>65.16908035105153</v>
      </c>
      <c r="AN409">
        <f>(AP409 - AO409 + DI409*1E3/(8.314*(DK409+273.15)) * AR409/DH409 * AQ409) * DH409/(100*CV409) * 1000/(1000 - AP409)</f>
        <v>0</v>
      </c>
      <c r="AO409">
        <v>16.17751166099305</v>
      </c>
      <c r="AP409">
        <v>22.75487272727272</v>
      </c>
      <c r="AQ409">
        <v>-1.224145538262082E-05</v>
      </c>
      <c r="AR409">
        <v>87.25363279170026</v>
      </c>
      <c r="AS409">
        <v>16</v>
      </c>
      <c r="AT409">
        <v>3</v>
      </c>
      <c r="AU409">
        <f>IF(AS409*$H$13&gt;=AW409,1.0,(AW409/(AW409-AS409*$H$13)))</f>
        <v>0</v>
      </c>
      <c r="AV409">
        <f>(AU409-1)*100</f>
        <v>0</v>
      </c>
      <c r="AW409">
        <f>MAX(0,($B$13+$C$13*DP409)/(1+$D$13*DP409)*DI409/(DK409+273)*$E$13)</f>
        <v>0</v>
      </c>
      <c r="AX409" t="s">
        <v>417</v>
      </c>
      <c r="AY409" t="s">
        <v>417</v>
      </c>
      <c r="AZ409">
        <v>0</v>
      </c>
      <c r="BA409">
        <v>0</v>
      </c>
      <c r="BB409">
        <f>1-AZ409/BA409</f>
        <v>0</v>
      </c>
      <c r="BC409">
        <v>0</v>
      </c>
      <c r="BD409" t="s">
        <v>417</v>
      </c>
      <c r="BE409" t="s">
        <v>417</v>
      </c>
      <c r="BF409">
        <v>0</v>
      </c>
      <c r="BG409">
        <v>0</v>
      </c>
      <c r="BH409">
        <f>1-BF409/BG409</f>
        <v>0</v>
      </c>
      <c r="BI409">
        <v>0.5</v>
      </c>
      <c r="BJ409">
        <f>CS409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417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f>$B$11*DQ409+$C$11*DR409+$F$11*EC409*(1-EF409)</f>
        <v>0</v>
      </c>
      <c r="CS409">
        <f>CR409*CT409</f>
        <v>0</v>
      </c>
      <c r="CT409">
        <f>($B$11*$D$9+$C$11*$D$9+$F$11*((EP409+EH409)/MAX(EP409+EH409+EQ409, 0.1)*$I$9+EQ409/MAX(EP409+EH409+EQ409, 0.1)*$J$9))/($B$11+$C$11+$F$11)</f>
        <v>0</v>
      </c>
      <c r="CU409">
        <f>($B$11*$K$9+$C$11*$K$9+$F$11*((EP409+EH409)/MAX(EP409+EH409+EQ409, 0.1)*$P$9+EQ409/MAX(EP409+EH409+EQ409, 0.1)*$Q$9))/($B$11+$C$11+$F$11)</f>
        <v>0</v>
      </c>
      <c r="CV409">
        <v>6</v>
      </c>
      <c r="CW409">
        <v>0.5</v>
      </c>
      <c r="CX409" t="s">
        <v>418</v>
      </c>
      <c r="CY409">
        <v>2</v>
      </c>
      <c r="CZ409" t="b">
        <v>1</v>
      </c>
      <c r="DA409">
        <v>1659122294.714286</v>
      </c>
      <c r="DB409">
        <v>331.9322142857143</v>
      </c>
      <c r="DC409">
        <v>330.7735000000001</v>
      </c>
      <c r="DD409">
        <v>22.75647857142857</v>
      </c>
      <c r="DE409">
        <v>16.19963214285714</v>
      </c>
      <c r="DF409">
        <v>334.3074285714285</v>
      </c>
      <c r="DG409">
        <v>22.841675</v>
      </c>
      <c r="DH409">
        <v>500.0575714285715</v>
      </c>
      <c r="DI409">
        <v>90.63457142857145</v>
      </c>
      <c r="DJ409">
        <v>0.09996810357142857</v>
      </c>
      <c r="DK409">
        <v>27.18275714285715</v>
      </c>
      <c r="DL409">
        <v>26.95816428571429</v>
      </c>
      <c r="DM409">
        <v>999.9000000000002</v>
      </c>
      <c r="DN409">
        <v>0</v>
      </c>
      <c r="DO409">
        <v>0</v>
      </c>
      <c r="DP409">
        <v>10006.16</v>
      </c>
      <c r="DQ409">
        <v>0</v>
      </c>
      <c r="DR409">
        <v>7.925362857142858</v>
      </c>
      <c r="DS409">
        <v>1.158875203571429</v>
      </c>
      <c r="DT409">
        <v>339.6618214285714</v>
      </c>
      <c r="DU409">
        <v>336.2203928571428</v>
      </c>
      <c r="DV409">
        <v>6.556848928571428</v>
      </c>
      <c r="DW409">
        <v>330.7735000000001</v>
      </c>
      <c r="DX409">
        <v>16.19963214285714</v>
      </c>
      <c r="DY409">
        <v>2.062523928571428</v>
      </c>
      <c r="DZ409">
        <v>1.468247142857143</v>
      </c>
      <c r="EA409">
        <v>17.93267142857143</v>
      </c>
      <c r="EB409">
        <v>12.64143571428571</v>
      </c>
      <c r="EC409">
        <v>2000.033571428572</v>
      </c>
      <c r="ED409">
        <v>0.9800019999999999</v>
      </c>
      <c r="EE409">
        <v>0.01999792142857143</v>
      </c>
      <c r="EF409">
        <v>0</v>
      </c>
      <c r="EG409">
        <v>713.3940000000001</v>
      </c>
      <c r="EH409">
        <v>5.00097</v>
      </c>
      <c r="EI409">
        <v>14301.525</v>
      </c>
      <c r="EJ409">
        <v>16707.86071428572</v>
      </c>
      <c r="EK409">
        <v>40.18721428571428</v>
      </c>
      <c r="EL409">
        <v>40.05557142857143</v>
      </c>
      <c r="EM409">
        <v>39.94157142857142</v>
      </c>
      <c r="EN409">
        <v>40.37475</v>
      </c>
      <c r="EO409">
        <v>40.69171428571428</v>
      </c>
      <c r="EP409">
        <v>1955.133928571428</v>
      </c>
      <c r="EQ409">
        <v>39.8982142857143</v>
      </c>
      <c r="ER409">
        <v>0</v>
      </c>
      <c r="ES409">
        <v>1659122303</v>
      </c>
      <c r="ET409">
        <v>0</v>
      </c>
      <c r="EU409">
        <v>712.8765999999999</v>
      </c>
      <c r="EV409">
        <v>-35.47569225716258</v>
      </c>
      <c r="EW409">
        <v>-739.4769218742913</v>
      </c>
      <c r="EX409">
        <v>14290.496</v>
      </c>
      <c r="EY409">
        <v>15</v>
      </c>
      <c r="EZ409">
        <v>0</v>
      </c>
      <c r="FA409" t="s">
        <v>419</v>
      </c>
      <c r="FB409">
        <v>1658962562</v>
      </c>
      <c r="FC409">
        <v>1658962559</v>
      </c>
      <c r="FD409">
        <v>0</v>
      </c>
      <c r="FE409">
        <v>0.025</v>
      </c>
      <c r="FF409">
        <v>-0.013</v>
      </c>
      <c r="FG409">
        <v>-1.97</v>
      </c>
      <c r="FH409">
        <v>-0.111</v>
      </c>
      <c r="FI409">
        <v>420</v>
      </c>
      <c r="FJ409">
        <v>18</v>
      </c>
      <c r="FK409">
        <v>0.6899999999999999</v>
      </c>
      <c r="FL409">
        <v>0.5</v>
      </c>
      <c r="FM409">
        <v>0.4131264425</v>
      </c>
      <c r="FN409">
        <v>16.8655315575985</v>
      </c>
      <c r="FO409">
        <v>1.63651879943699</v>
      </c>
      <c r="FP409">
        <v>0</v>
      </c>
      <c r="FQ409">
        <v>714.9461764705883</v>
      </c>
      <c r="FR409">
        <v>-36.90893809002838</v>
      </c>
      <c r="FS409">
        <v>3.628692014151105</v>
      </c>
      <c r="FT409">
        <v>0</v>
      </c>
      <c r="FU409">
        <v>6.55148125</v>
      </c>
      <c r="FV409">
        <v>0.1731506566604078</v>
      </c>
      <c r="FW409">
        <v>0.01822709428124786</v>
      </c>
      <c r="FX409">
        <v>0</v>
      </c>
      <c r="FY409">
        <v>0</v>
      </c>
      <c r="FZ409">
        <v>3</v>
      </c>
      <c r="GA409" t="s">
        <v>462</v>
      </c>
      <c r="GB409">
        <v>2.98356</v>
      </c>
      <c r="GC409">
        <v>2.71552</v>
      </c>
      <c r="GD409">
        <v>0.0746276</v>
      </c>
      <c r="GE409">
        <v>0.0728679</v>
      </c>
      <c r="GF409">
        <v>0.103853</v>
      </c>
      <c r="GG409">
        <v>0.0800367</v>
      </c>
      <c r="GH409">
        <v>29295.3</v>
      </c>
      <c r="GI409">
        <v>29492.9</v>
      </c>
      <c r="GJ409">
        <v>29421.4</v>
      </c>
      <c r="GK409">
        <v>29418.3</v>
      </c>
      <c r="GL409">
        <v>34915.7</v>
      </c>
      <c r="GM409">
        <v>35985.3</v>
      </c>
      <c r="GN409">
        <v>41432.5</v>
      </c>
      <c r="GO409">
        <v>41922.8</v>
      </c>
      <c r="GP409">
        <v>1.91718</v>
      </c>
      <c r="GQ409">
        <v>1.88673</v>
      </c>
      <c r="GR409">
        <v>0.105426</v>
      </c>
      <c r="GS409">
        <v>0</v>
      </c>
      <c r="GT409">
        <v>25.2377</v>
      </c>
      <c r="GU409">
        <v>999.9</v>
      </c>
      <c r="GV409">
        <v>38.3</v>
      </c>
      <c r="GW409">
        <v>33.6</v>
      </c>
      <c r="GX409">
        <v>22.0792</v>
      </c>
      <c r="GY409">
        <v>63.4616</v>
      </c>
      <c r="GZ409">
        <v>33.9143</v>
      </c>
      <c r="HA409">
        <v>1</v>
      </c>
      <c r="HB409">
        <v>-0.0858155</v>
      </c>
      <c r="HC409">
        <v>0.277004</v>
      </c>
      <c r="HD409">
        <v>20.3308</v>
      </c>
      <c r="HE409">
        <v>5.21549</v>
      </c>
      <c r="HF409">
        <v>12.0099</v>
      </c>
      <c r="HG409">
        <v>4.9889</v>
      </c>
      <c r="HH409">
        <v>3.2885</v>
      </c>
      <c r="HI409">
        <v>9999</v>
      </c>
      <c r="HJ409">
        <v>9999</v>
      </c>
      <c r="HK409">
        <v>9999</v>
      </c>
      <c r="HL409">
        <v>175.1</v>
      </c>
      <c r="HM409">
        <v>1.86785</v>
      </c>
      <c r="HN409">
        <v>1.8669</v>
      </c>
      <c r="HO409">
        <v>1.8663</v>
      </c>
      <c r="HP409">
        <v>1.8662</v>
      </c>
      <c r="HQ409">
        <v>1.86804</v>
      </c>
      <c r="HR409">
        <v>1.87052</v>
      </c>
      <c r="HS409">
        <v>1.86919</v>
      </c>
      <c r="HT409">
        <v>1.87057</v>
      </c>
      <c r="HU409">
        <v>0</v>
      </c>
      <c r="HV409">
        <v>0</v>
      </c>
      <c r="HW409">
        <v>0</v>
      </c>
      <c r="HX409">
        <v>0</v>
      </c>
      <c r="HY409" t="s">
        <v>421</v>
      </c>
      <c r="HZ409" t="s">
        <v>422</v>
      </c>
      <c r="IA409" t="s">
        <v>423</v>
      </c>
      <c r="IB409" t="s">
        <v>423</v>
      </c>
      <c r="IC409" t="s">
        <v>423</v>
      </c>
      <c r="ID409" t="s">
        <v>423</v>
      </c>
      <c r="IE409">
        <v>0</v>
      </c>
      <c r="IF409">
        <v>100</v>
      </c>
      <c r="IG409">
        <v>100</v>
      </c>
      <c r="IH409">
        <v>-2.322</v>
      </c>
      <c r="II409">
        <v>-0.0853</v>
      </c>
      <c r="IJ409">
        <v>-1.577111384215205</v>
      </c>
      <c r="IK409">
        <v>-0.002609718516926934</v>
      </c>
      <c r="IL409">
        <v>7.477057286243006E-07</v>
      </c>
      <c r="IM409">
        <v>-2.446628426827821E-10</v>
      </c>
      <c r="IN409">
        <v>-0.2036813970316619</v>
      </c>
      <c r="IO409">
        <v>-0.007460779758470672</v>
      </c>
      <c r="IP409">
        <v>0.0009378809001863145</v>
      </c>
      <c r="IQ409">
        <v>-1.681860573090938E-05</v>
      </c>
      <c r="IR409">
        <v>18</v>
      </c>
      <c r="IS409">
        <v>2242</v>
      </c>
      <c r="IT409">
        <v>1</v>
      </c>
      <c r="IU409">
        <v>24</v>
      </c>
      <c r="IV409">
        <v>2662.3</v>
      </c>
      <c r="IW409">
        <v>2662.4</v>
      </c>
      <c r="IX409">
        <v>0.787354</v>
      </c>
      <c r="IY409">
        <v>2.24243</v>
      </c>
      <c r="IZ409">
        <v>1.39648</v>
      </c>
      <c r="JA409">
        <v>2.33521</v>
      </c>
      <c r="JB409">
        <v>1.49536</v>
      </c>
      <c r="JC409">
        <v>2.32544</v>
      </c>
      <c r="JD409">
        <v>39.2422</v>
      </c>
      <c r="JE409">
        <v>23.9562</v>
      </c>
      <c r="JF409">
        <v>18</v>
      </c>
      <c r="JG409">
        <v>491.188</v>
      </c>
      <c r="JH409">
        <v>428.648</v>
      </c>
      <c r="JI409">
        <v>25.0002</v>
      </c>
      <c r="JJ409">
        <v>26.282</v>
      </c>
      <c r="JK409">
        <v>30</v>
      </c>
      <c r="JL409">
        <v>26.2621</v>
      </c>
      <c r="JM409">
        <v>26.2036</v>
      </c>
      <c r="JN409">
        <v>15.639</v>
      </c>
      <c r="JO409">
        <v>26.414</v>
      </c>
      <c r="JP409">
        <v>31.1823</v>
      </c>
      <c r="JQ409">
        <v>25</v>
      </c>
      <c r="JR409">
        <v>279.696</v>
      </c>
      <c r="JS409">
        <v>16.1686</v>
      </c>
      <c r="JT409">
        <v>100.598</v>
      </c>
      <c r="JU409">
        <v>100.683</v>
      </c>
    </row>
    <row r="410" spans="1:281">
      <c r="A410">
        <v>394</v>
      </c>
      <c r="B410">
        <v>1659122307.5</v>
      </c>
      <c r="C410">
        <v>9949.400000095367</v>
      </c>
      <c r="D410" t="s">
        <v>1215</v>
      </c>
      <c r="E410" t="s">
        <v>1216</v>
      </c>
      <c r="F410">
        <v>5</v>
      </c>
      <c r="G410" t="s">
        <v>1198</v>
      </c>
      <c r="H410" t="s">
        <v>416</v>
      </c>
      <c r="I410">
        <v>1659122300</v>
      </c>
      <c r="J410">
        <f>(K410)/1000</f>
        <v>0</v>
      </c>
      <c r="K410">
        <f>IF(CZ410, AN410, AH410)</f>
        <v>0</v>
      </c>
      <c r="L410">
        <f>IF(CZ410, AI410, AG410)</f>
        <v>0</v>
      </c>
      <c r="M410">
        <f>DB410 - IF(AU410&gt;1, L410*CV410*100.0/(AW410*DP410), 0)</f>
        <v>0</v>
      </c>
      <c r="N410">
        <f>((T410-J410/2)*M410-L410)/(T410+J410/2)</f>
        <v>0</v>
      </c>
      <c r="O410">
        <f>N410*(DI410+DJ410)/1000.0</f>
        <v>0</v>
      </c>
      <c r="P410">
        <f>(DB410 - IF(AU410&gt;1, L410*CV410*100.0/(AW410*DP410), 0))*(DI410+DJ410)/1000.0</f>
        <v>0</v>
      </c>
      <c r="Q410">
        <f>2.0/((1/S410-1/R410)+SIGN(S410)*SQRT((1/S410-1/R410)*(1/S410-1/R410) + 4*CW410/((CW410+1)*(CW410+1))*(2*1/S410*1/R410-1/R410*1/R410)))</f>
        <v>0</v>
      </c>
      <c r="R410">
        <f>IF(LEFT(CX410,1)&lt;&gt;"0",IF(LEFT(CX410,1)="1",3.0,CY410),$D$5+$E$5*(DP410*DI410/($K$5*1000))+$F$5*(DP410*DI410/($K$5*1000))*MAX(MIN(CV410,$J$5),$I$5)*MAX(MIN(CV410,$J$5),$I$5)+$G$5*MAX(MIN(CV410,$J$5),$I$5)*(DP410*DI410/($K$5*1000))+$H$5*(DP410*DI410/($K$5*1000))*(DP410*DI410/($K$5*1000)))</f>
        <v>0</v>
      </c>
      <c r="S410">
        <f>J410*(1000-(1000*0.61365*exp(17.502*W410/(240.97+W410))/(DI410+DJ410)+DD410)/2)/(1000*0.61365*exp(17.502*W410/(240.97+W410))/(DI410+DJ410)-DD410)</f>
        <v>0</v>
      </c>
      <c r="T410">
        <f>1/((CW410+1)/(Q410/1.6)+1/(R410/1.37)) + CW410/((CW410+1)/(Q410/1.6) + CW410/(R410/1.37))</f>
        <v>0</v>
      </c>
      <c r="U410">
        <f>(CR410*CU410)</f>
        <v>0</v>
      </c>
      <c r="V410">
        <f>(DK410+(U410+2*0.95*5.67E-8*(((DK410+$B$7)+273)^4-(DK410+273)^4)-44100*J410)/(1.84*29.3*R410+8*0.95*5.67E-8*(DK410+273)^3))</f>
        <v>0</v>
      </c>
      <c r="W410">
        <f>($C$7*DL410+$D$7*DM410+$E$7*V410)</f>
        <v>0</v>
      </c>
      <c r="X410">
        <f>0.61365*exp(17.502*W410/(240.97+W410))</f>
        <v>0</v>
      </c>
      <c r="Y410">
        <f>(Z410/AA410*100)</f>
        <v>0</v>
      </c>
      <c r="Z410">
        <f>DD410*(DI410+DJ410)/1000</f>
        <v>0</v>
      </c>
      <c r="AA410">
        <f>0.61365*exp(17.502*DK410/(240.97+DK410))</f>
        <v>0</v>
      </c>
      <c r="AB410">
        <f>(X410-DD410*(DI410+DJ410)/1000)</f>
        <v>0</v>
      </c>
      <c r="AC410">
        <f>(-J410*44100)</f>
        <v>0</v>
      </c>
      <c r="AD410">
        <f>2*29.3*R410*0.92*(DK410-W410)</f>
        <v>0</v>
      </c>
      <c r="AE410">
        <f>2*0.95*5.67E-8*(((DK410+$B$7)+273)^4-(W410+273)^4)</f>
        <v>0</v>
      </c>
      <c r="AF410">
        <f>U410+AE410+AC410+AD410</f>
        <v>0</v>
      </c>
      <c r="AG410">
        <f>DH410*AU410*(DC410-DB410*(1000-AU410*DE410)/(1000-AU410*DD410))/(100*CV410)</f>
        <v>0</v>
      </c>
      <c r="AH410">
        <f>1000*DH410*AU410*(DD410-DE410)/(100*CV410*(1000-AU410*DD410))</f>
        <v>0</v>
      </c>
      <c r="AI410">
        <f>(AJ410 - AK410 - DI410*1E3/(8.314*(DK410+273.15)) * AM410/DH410 * AL410) * DH410/(100*CV410) * (1000 - DE410)/1000</f>
        <v>0</v>
      </c>
      <c r="AJ410">
        <v>302.1706464494154</v>
      </c>
      <c r="AK410">
        <v>300.8384303030305</v>
      </c>
      <c r="AL410">
        <v>-3.165664972947225</v>
      </c>
      <c r="AM410">
        <v>65.16908035105153</v>
      </c>
      <c r="AN410">
        <f>(AP410 - AO410 + DI410*1E3/(8.314*(DK410+273.15)) * AR410/DH410 * AQ410) * DH410/(100*CV410) * 1000/(1000 - AP410)</f>
        <v>0</v>
      </c>
      <c r="AO410">
        <v>16.17509075245133</v>
      </c>
      <c r="AP410">
        <v>22.75251515151515</v>
      </c>
      <c r="AQ410">
        <v>-7.148272373568015E-07</v>
      </c>
      <c r="AR410">
        <v>87.25363279170026</v>
      </c>
      <c r="AS410">
        <v>16</v>
      </c>
      <c r="AT410">
        <v>3</v>
      </c>
      <c r="AU410">
        <f>IF(AS410*$H$13&gt;=AW410,1.0,(AW410/(AW410-AS410*$H$13)))</f>
        <v>0</v>
      </c>
      <c r="AV410">
        <f>(AU410-1)*100</f>
        <v>0</v>
      </c>
      <c r="AW410">
        <f>MAX(0,($B$13+$C$13*DP410)/(1+$D$13*DP410)*DI410/(DK410+273)*$E$13)</f>
        <v>0</v>
      </c>
      <c r="AX410" t="s">
        <v>417</v>
      </c>
      <c r="AY410" t="s">
        <v>417</v>
      </c>
      <c r="AZ410">
        <v>0</v>
      </c>
      <c r="BA410">
        <v>0</v>
      </c>
      <c r="BB410">
        <f>1-AZ410/BA410</f>
        <v>0</v>
      </c>
      <c r="BC410">
        <v>0</v>
      </c>
      <c r="BD410" t="s">
        <v>417</v>
      </c>
      <c r="BE410" t="s">
        <v>417</v>
      </c>
      <c r="BF410">
        <v>0</v>
      </c>
      <c r="BG410">
        <v>0</v>
      </c>
      <c r="BH410">
        <f>1-BF410/BG410</f>
        <v>0</v>
      </c>
      <c r="BI410">
        <v>0.5</v>
      </c>
      <c r="BJ410">
        <f>CS410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417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f>$B$11*DQ410+$C$11*DR410+$F$11*EC410*(1-EF410)</f>
        <v>0</v>
      </c>
      <c r="CS410">
        <f>CR410*CT410</f>
        <v>0</v>
      </c>
      <c r="CT410">
        <f>($B$11*$D$9+$C$11*$D$9+$F$11*((EP410+EH410)/MAX(EP410+EH410+EQ410, 0.1)*$I$9+EQ410/MAX(EP410+EH410+EQ410, 0.1)*$J$9))/($B$11+$C$11+$F$11)</f>
        <v>0</v>
      </c>
      <c r="CU410">
        <f>($B$11*$K$9+$C$11*$K$9+$F$11*((EP410+EH410)/MAX(EP410+EH410+EQ410, 0.1)*$P$9+EQ410/MAX(EP410+EH410+EQ410, 0.1)*$Q$9))/($B$11+$C$11+$F$11)</f>
        <v>0</v>
      </c>
      <c r="CV410">
        <v>6</v>
      </c>
      <c r="CW410">
        <v>0.5</v>
      </c>
      <c r="CX410" t="s">
        <v>418</v>
      </c>
      <c r="CY410">
        <v>2</v>
      </c>
      <c r="CZ410" t="b">
        <v>1</v>
      </c>
      <c r="DA410">
        <v>1659122300</v>
      </c>
      <c r="DB410">
        <v>315.6554444444445</v>
      </c>
      <c r="DC410">
        <v>313.2484814814815</v>
      </c>
      <c r="DD410">
        <v>22.75609259259259</v>
      </c>
      <c r="DE410">
        <v>16.18593703703704</v>
      </c>
      <c r="DF410">
        <v>317.9947407407408</v>
      </c>
      <c r="DG410">
        <v>22.84128888888889</v>
      </c>
      <c r="DH410">
        <v>500.0507777777777</v>
      </c>
      <c r="DI410">
        <v>90.63459629629631</v>
      </c>
      <c r="DJ410">
        <v>0.0999886888888889</v>
      </c>
      <c r="DK410">
        <v>27.18815185185186</v>
      </c>
      <c r="DL410">
        <v>26.96058888888889</v>
      </c>
      <c r="DM410">
        <v>999.9000000000001</v>
      </c>
      <c r="DN410">
        <v>0</v>
      </c>
      <c r="DO410">
        <v>0</v>
      </c>
      <c r="DP410">
        <v>9996.385555555556</v>
      </c>
      <c r="DQ410">
        <v>0</v>
      </c>
      <c r="DR410">
        <v>7.935672962962963</v>
      </c>
      <c r="DS410">
        <v>2.407132037037037</v>
      </c>
      <c r="DT410">
        <v>323.0059259259259</v>
      </c>
      <c r="DU410">
        <v>318.4022222222222</v>
      </c>
      <c r="DV410">
        <v>6.570161111111111</v>
      </c>
      <c r="DW410">
        <v>313.2484814814815</v>
      </c>
      <c r="DX410">
        <v>16.18593703703704</v>
      </c>
      <c r="DY410">
        <v>2.062489259259259</v>
      </c>
      <c r="DZ410">
        <v>1.467005925925926</v>
      </c>
      <c r="EA410">
        <v>17.9324037037037</v>
      </c>
      <c r="EB410">
        <v>12.62853333333333</v>
      </c>
      <c r="EC410">
        <v>2000.023703703704</v>
      </c>
      <c r="ED410">
        <v>0.980003111111111</v>
      </c>
      <c r="EE410">
        <v>0.01999677407407407</v>
      </c>
      <c r="EF410">
        <v>0</v>
      </c>
      <c r="EG410">
        <v>710.355962962963</v>
      </c>
      <c r="EH410">
        <v>5.00097</v>
      </c>
      <c r="EI410">
        <v>14238.79259259259</v>
      </c>
      <c r="EJ410">
        <v>16707.8037037037</v>
      </c>
      <c r="EK410">
        <v>40.15255555555555</v>
      </c>
      <c r="EL410">
        <v>40.01599999999999</v>
      </c>
      <c r="EM410">
        <v>39.91174074074074</v>
      </c>
      <c r="EN410">
        <v>40.28677777777776</v>
      </c>
      <c r="EO410">
        <v>40.65255555555555</v>
      </c>
      <c r="EP410">
        <v>1955.127037037037</v>
      </c>
      <c r="EQ410">
        <v>39.89666666666667</v>
      </c>
      <c r="ER410">
        <v>0</v>
      </c>
      <c r="ES410">
        <v>1659122307.8</v>
      </c>
      <c r="ET410">
        <v>0</v>
      </c>
      <c r="EU410">
        <v>710.16652</v>
      </c>
      <c r="EV410">
        <v>-32.71646160180153</v>
      </c>
      <c r="EW410">
        <v>-673.338462487043</v>
      </c>
      <c r="EX410">
        <v>14234.056</v>
      </c>
      <c r="EY410">
        <v>15</v>
      </c>
      <c r="EZ410">
        <v>0</v>
      </c>
      <c r="FA410" t="s">
        <v>419</v>
      </c>
      <c r="FB410">
        <v>1658962562</v>
      </c>
      <c r="FC410">
        <v>1658962559</v>
      </c>
      <c r="FD410">
        <v>0</v>
      </c>
      <c r="FE410">
        <v>0.025</v>
      </c>
      <c r="FF410">
        <v>-0.013</v>
      </c>
      <c r="FG410">
        <v>-1.97</v>
      </c>
      <c r="FH410">
        <v>-0.111</v>
      </c>
      <c r="FI410">
        <v>420</v>
      </c>
      <c r="FJ410">
        <v>18</v>
      </c>
      <c r="FK410">
        <v>0.6899999999999999</v>
      </c>
      <c r="FL410">
        <v>0.5</v>
      </c>
      <c r="FM410">
        <v>1.7372134175</v>
      </c>
      <c r="FN410">
        <v>14.04983047317073</v>
      </c>
      <c r="FO410">
        <v>1.354381602934468</v>
      </c>
      <c r="FP410">
        <v>0</v>
      </c>
      <c r="FQ410">
        <v>712.0819411764705</v>
      </c>
      <c r="FR410">
        <v>-34.76296410972215</v>
      </c>
      <c r="FS410">
        <v>3.419656870825907</v>
      </c>
      <c r="FT410">
        <v>0</v>
      </c>
      <c r="FU410">
        <v>6.56207875</v>
      </c>
      <c r="FV410">
        <v>0.1685280675422219</v>
      </c>
      <c r="FW410">
        <v>0.01800974030733089</v>
      </c>
      <c r="FX410">
        <v>0</v>
      </c>
      <c r="FY410">
        <v>0</v>
      </c>
      <c r="FZ410">
        <v>3</v>
      </c>
      <c r="GA410" t="s">
        <v>462</v>
      </c>
      <c r="GB410">
        <v>2.98346</v>
      </c>
      <c r="GC410">
        <v>2.71556</v>
      </c>
      <c r="GD410">
        <v>0.0715572</v>
      </c>
      <c r="GE410">
        <v>0.0695851</v>
      </c>
      <c r="GF410">
        <v>0.103848</v>
      </c>
      <c r="GG410">
        <v>0.08003979999999999</v>
      </c>
      <c r="GH410">
        <v>29392.3</v>
      </c>
      <c r="GI410">
        <v>29597.4</v>
      </c>
      <c r="GJ410">
        <v>29421.1</v>
      </c>
      <c r="GK410">
        <v>29418.4</v>
      </c>
      <c r="GL410">
        <v>34915.5</v>
      </c>
      <c r="GM410">
        <v>35985.6</v>
      </c>
      <c r="GN410">
        <v>41432</v>
      </c>
      <c r="GO410">
        <v>41923.3</v>
      </c>
      <c r="GP410">
        <v>1.917</v>
      </c>
      <c r="GQ410">
        <v>1.88655</v>
      </c>
      <c r="GR410">
        <v>0.104815</v>
      </c>
      <c r="GS410">
        <v>0</v>
      </c>
      <c r="GT410">
        <v>25.2414</v>
      </c>
      <c r="GU410">
        <v>999.9</v>
      </c>
      <c r="GV410">
        <v>38.3</v>
      </c>
      <c r="GW410">
        <v>33.6</v>
      </c>
      <c r="GX410">
        <v>22.0797</v>
      </c>
      <c r="GY410">
        <v>63.5016</v>
      </c>
      <c r="GZ410">
        <v>34.4591</v>
      </c>
      <c r="HA410">
        <v>1</v>
      </c>
      <c r="HB410">
        <v>-0.085747</v>
      </c>
      <c r="HC410">
        <v>0.277315</v>
      </c>
      <c r="HD410">
        <v>20.3307</v>
      </c>
      <c r="HE410">
        <v>5.21549</v>
      </c>
      <c r="HF410">
        <v>12.0099</v>
      </c>
      <c r="HG410">
        <v>4.9889</v>
      </c>
      <c r="HH410">
        <v>3.28848</v>
      </c>
      <c r="HI410">
        <v>9999</v>
      </c>
      <c r="HJ410">
        <v>9999</v>
      </c>
      <c r="HK410">
        <v>9999</v>
      </c>
      <c r="HL410">
        <v>175.1</v>
      </c>
      <c r="HM410">
        <v>1.86784</v>
      </c>
      <c r="HN410">
        <v>1.86691</v>
      </c>
      <c r="HO410">
        <v>1.8663</v>
      </c>
      <c r="HP410">
        <v>1.86618</v>
      </c>
      <c r="HQ410">
        <v>1.86807</v>
      </c>
      <c r="HR410">
        <v>1.87053</v>
      </c>
      <c r="HS410">
        <v>1.86919</v>
      </c>
      <c r="HT410">
        <v>1.87057</v>
      </c>
      <c r="HU410">
        <v>0</v>
      </c>
      <c r="HV410">
        <v>0</v>
      </c>
      <c r="HW410">
        <v>0</v>
      </c>
      <c r="HX410">
        <v>0</v>
      </c>
      <c r="HY410" t="s">
        <v>421</v>
      </c>
      <c r="HZ410" t="s">
        <v>422</v>
      </c>
      <c r="IA410" t="s">
        <v>423</v>
      </c>
      <c r="IB410" t="s">
        <v>423</v>
      </c>
      <c r="IC410" t="s">
        <v>423</v>
      </c>
      <c r="ID410" t="s">
        <v>423</v>
      </c>
      <c r="IE410">
        <v>0</v>
      </c>
      <c r="IF410">
        <v>100</v>
      </c>
      <c r="IG410">
        <v>100</v>
      </c>
      <c r="IH410">
        <v>-2.288</v>
      </c>
      <c r="II410">
        <v>-0.0852</v>
      </c>
      <c r="IJ410">
        <v>-1.577111384215205</v>
      </c>
      <c r="IK410">
        <v>-0.002609718516926934</v>
      </c>
      <c r="IL410">
        <v>7.477057286243006E-07</v>
      </c>
      <c r="IM410">
        <v>-2.446628426827821E-10</v>
      </c>
      <c r="IN410">
        <v>-0.2036813970316619</v>
      </c>
      <c r="IO410">
        <v>-0.007460779758470672</v>
      </c>
      <c r="IP410">
        <v>0.0009378809001863145</v>
      </c>
      <c r="IQ410">
        <v>-1.681860573090938E-05</v>
      </c>
      <c r="IR410">
        <v>18</v>
      </c>
      <c r="IS410">
        <v>2242</v>
      </c>
      <c r="IT410">
        <v>1</v>
      </c>
      <c r="IU410">
        <v>24</v>
      </c>
      <c r="IV410">
        <v>2662.4</v>
      </c>
      <c r="IW410">
        <v>2662.5</v>
      </c>
      <c r="IX410">
        <v>0.749512</v>
      </c>
      <c r="IY410">
        <v>2.24243</v>
      </c>
      <c r="IZ410">
        <v>1.39648</v>
      </c>
      <c r="JA410">
        <v>2.33521</v>
      </c>
      <c r="JB410">
        <v>1.49536</v>
      </c>
      <c r="JC410">
        <v>2.34375</v>
      </c>
      <c r="JD410">
        <v>39.2422</v>
      </c>
      <c r="JE410">
        <v>23.9649</v>
      </c>
      <c r="JF410">
        <v>18</v>
      </c>
      <c r="JG410">
        <v>491.071</v>
      </c>
      <c r="JH410">
        <v>428.544</v>
      </c>
      <c r="JI410">
        <v>25</v>
      </c>
      <c r="JJ410">
        <v>26.282</v>
      </c>
      <c r="JK410">
        <v>30.0001</v>
      </c>
      <c r="JL410">
        <v>26.2611</v>
      </c>
      <c r="JM410">
        <v>26.2036</v>
      </c>
      <c r="JN410">
        <v>14.9761</v>
      </c>
      <c r="JO410">
        <v>26.414</v>
      </c>
      <c r="JP410">
        <v>31.1823</v>
      </c>
      <c r="JQ410">
        <v>25</v>
      </c>
      <c r="JR410">
        <v>266.337</v>
      </c>
      <c r="JS410">
        <v>16.1509</v>
      </c>
      <c r="JT410">
        <v>100.597</v>
      </c>
      <c r="JU410">
        <v>100.684</v>
      </c>
    </row>
    <row r="411" spans="1:281">
      <c r="A411">
        <v>395</v>
      </c>
      <c r="B411">
        <v>1659122312.5</v>
      </c>
      <c r="C411">
        <v>9954.400000095367</v>
      </c>
      <c r="D411" t="s">
        <v>1217</v>
      </c>
      <c r="E411" t="s">
        <v>1218</v>
      </c>
      <c r="F411">
        <v>5</v>
      </c>
      <c r="G411" t="s">
        <v>1198</v>
      </c>
      <c r="H411" t="s">
        <v>416</v>
      </c>
      <c r="I411">
        <v>1659122304.714286</v>
      </c>
      <c r="J411">
        <f>(K411)/1000</f>
        <v>0</v>
      </c>
      <c r="K411">
        <f>IF(CZ411, AN411, AH411)</f>
        <v>0</v>
      </c>
      <c r="L411">
        <f>IF(CZ411, AI411, AG411)</f>
        <v>0</v>
      </c>
      <c r="M411">
        <f>DB411 - IF(AU411&gt;1, L411*CV411*100.0/(AW411*DP411), 0)</f>
        <v>0</v>
      </c>
      <c r="N411">
        <f>((T411-J411/2)*M411-L411)/(T411+J411/2)</f>
        <v>0</v>
      </c>
      <c r="O411">
        <f>N411*(DI411+DJ411)/1000.0</f>
        <v>0</v>
      </c>
      <c r="P411">
        <f>(DB411 - IF(AU411&gt;1, L411*CV411*100.0/(AW411*DP411), 0))*(DI411+DJ411)/1000.0</f>
        <v>0</v>
      </c>
      <c r="Q411">
        <f>2.0/((1/S411-1/R411)+SIGN(S411)*SQRT((1/S411-1/R411)*(1/S411-1/R411) + 4*CW411/((CW411+1)*(CW411+1))*(2*1/S411*1/R411-1/R411*1/R411)))</f>
        <v>0</v>
      </c>
      <c r="R411">
        <f>IF(LEFT(CX411,1)&lt;&gt;"0",IF(LEFT(CX411,1)="1",3.0,CY411),$D$5+$E$5*(DP411*DI411/($K$5*1000))+$F$5*(DP411*DI411/($K$5*1000))*MAX(MIN(CV411,$J$5),$I$5)*MAX(MIN(CV411,$J$5),$I$5)+$G$5*MAX(MIN(CV411,$J$5),$I$5)*(DP411*DI411/($K$5*1000))+$H$5*(DP411*DI411/($K$5*1000))*(DP411*DI411/($K$5*1000)))</f>
        <v>0</v>
      </c>
      <c r="S411">
        <f>J411*(1000-(1000*0.61365*exp(17.502*W411/(240.97+W411))/(DI411+DJ411)+DD411)/2)/(1000*0.61365*exp(17.502*W411/(240.97+W411))/(DI411+DJ411)-DD411)</f>
        <v>0</v>
      </c>
      <c r="T411">
        <f>1/((CW411+1)/(Q411/1.6)+1/(R411/1.37)) + CW411/((CW411+1)/(Q411/1.6) + CW411/(R411/1.37))</f>
        <v>0</v>
      </c>
      <c r="U411">
        <f>(CR411*CU411)</f>
        <v>0</v>
      </c>
      <c r="V411">
        <f>(DK411+(U411+2*0.95*5.67E-8*(((DK411+$B$7)+273)^4-(DK411+273)^4)-44100*J411)/(1.84*29.3*R411+8*0.95*5.67E-8*(DK411+273)^3))</f>
        <v>0</v>
      </c>
      <c r="W411">
        <f>($C$7*DL411+$D$7*DM411+$E$7*V411)</f>
        <v>0</v>
      </c>
      <c r="X411">
        <f>0.61365*exp(17.502*W411/(240.97+W411))</f>
        <v>0</v>
      </c>
      <c r="Y411">
        <f>(Z411/AA411*100)</f>
        <v>0</v>
      </c>
      <c r="Z411">
        <f>DD411*(DI411+DJ411)/1000</f>
        <v>0</v>
      </c>
      <c r="AA411">
        <f>0.61365*exp(17.502*DK411/(240.97+DK411))</f>
        <v>0</v>
      </c>
      <c r="AB411">
        <f>(X411-DD411*(DI411+DJ411)/1000)</f>
        <v>0</v>
      </c>
      <c r="AC411">
        <f>(-J411*44100)</f>
        <v>0</v>
      </c>
      <c r="AD411">
        <f>2*29.3*R411*0.92*(DK411-W411)</f>
        <v>0</v>
      </c>
      <c r="AE411">
        <f>2*0.95*5.67E-8*(((DK411+$B$7)+273)^4-(W411+273)^4)</f>
        <v>0</v>
      </c>
      <c r="AF411">
        <f>U411+AE411+AC411+AD411</f>
        <v>0</v>
      </c>
      <c r="AG411">
        <f>DH411*AU411*(DC411-DB411*(1000-AU411*DE411)/(1000-AU411*DD411))/(100*CV411)</f>
        <v>0</v>
      </c>
      <c r="AH411">
        <f>1000*DH411*AU411*(DD411-DE411)/(100*CV411*(1000-AU411*DD411))</f>
        <v>0</v>
      </c>
      <c r="AI411">
        <f>(AJ411 - AK411 - DI411*1E3/(8.314*(DK411+273.15)) * AM411/DH411 * AL411) * DH411/(100*CV411) * (1000 - DE411)/1000</f>
        <v>0</v>
      </c>
      <c r="AJ411">
        <v>285.2862841282486</v>
      </c>
      <c r="AK411">
        <v>284.9065454545455</v>
      </c>
      <c r="AL411">
        <v>-3.185433026973939</v>
      </c>
      <c r="AM411">
        <v>65.16908035105153</v>
      </c>
      <c r="AN411">
        <f>(AP411 - AO411 + DI411*1E3/(8.314*(DK411+273.15)) * AR411/DH411 * AQ411) * DH411/(100*CV411) * 1000/(1000 - AP411)</f>
        <v>0</v>
      </c>
      <c r="AO411">
        <v>16.17455139731789</v>
      </c>
      <c r="AP411">
        <v>22.75820545454546</v>
      </c>
      <c r="AQ411">
        <v>1.548238034970428E-05</v>
      </c>
      <c r="AR411">
        <v>87.25363279170026</v>
      </c>
      <c r="AS411">
        <v>16</v>
      </c>
      <c r="AT411">
        <v>3</v>
      </c>
      <c r="AU411">
        <f>IF(AS411*$H$13&gt;=AW411,1.0,(AW411/(AW411-AS411*$H$13)))</f>
        <v>0</v>
      </c>
      <c r="AV411">
        <f>(AU411-1)*100</f>
        <v>0</v>
      </c>
      <c r="AW411">
        <f>MAX(0,($B$13+$C$13*DP411)/(1+$D$13*DP411)*DI411/(DK411+273)*$E$13)</f>
        <v>0</v>
      </c>
      <c r="AX411" t="s">
        <v>417</v>
      </c>
      <c r="AY411" t="s">
        <v>417</v>
      </c>
      <c r="AZ411">
        <v>0</v>
      </c>
      <c r="BA411">
        <v>0</v>
      </c>
      <c r="BB411">
        <f>1-AZ411/BA411</f>
        <v>0</v>
      </c>
      <c r="BC411">
        <v>0</v>
      </c>
      <c r="BD411" t="s">
        <v>417</v>
      </c>
      <c r="BE411" t="s">
        <v>417</v>
      </c>
      <c r="BF411">
        <v>0</v>
      </c>
      <c r="BG411">
        <v>0</v>
      </c>
      <c r="BH411">
        <f>1-BF411/BG411</f>
        <v>0</v>
      </c>
      <c r="BI411">
        <v>0.5</v>
      </c>
      <c r="BJ411">
        <f>CS411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417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f>$B$11*DQ411+$C$11*DR411+$F$11*EC411*(1-EF411)</f>
        <v>0</v>
      </c>
      <c r="CS411">
        <f>CR411*CT411</f>
        <v>0</v>
      </c>
      <c r="CT411">
        <f>($B$11*$D$9+$C$11*$D$9+$F$11*((EP411+EH411)/MAX(EP411+EH411+EQ411, 0.1)*$I$9+EQ411/MAX(EP411+EH411+EQ411, 0.1)*$J$9))/($B$11+$C$11+$F$11)</f>
        <v>0</v>
      </c>
      <c r="CU411">
        <f>($B$11*$K$9+$C$11*$K$9+$F$11*((EP411+EH411)/MAX(EP411+EH411+EQ411, 0.1)*$P$9+EQ411/MAX(EP411+EH411+EQ411, 0.1)*$Q$9))/($B$11+$C$11+$F$11)</f>
        <v>0</v>
      </c>
      <c r="CV411">
        <v>6</v>
      </c>
      <c r="CW411">
        <v>0.5</v>
      </c>
      <c r="CX411" t="s">
        <v>418</v>
      </c>
      <c r="CY411">
        <v>2</v>
      </c>
      <c r="CZ411" t="b">
        <v>1</v>
      </c>
      <c r="DA411">
        <v>1659122304.714286</v>
      </c>
      <c r="DB411">
        <v>301.0513928571428</v>
      </c>
      <c r="DC411">
        <v>297.6364642857143</v>
      </c>
      <c r="DD411">
        <v>22.75583928571428</v>
      </c>
      <c r="DE411">
        <v>16.17618214285714</v>
      </c>
      <c r="DF411">
        <v>303.3582142857143</v>
      </c>
      <c r="DG411">
        <v>22.84104285714286</v>
      </c>
      <c r="DH411">
        <v>500.0537857142858</v>
      </c>
      <c r="DI411">
        <v>90.63468214285716</v>
      </c>
      <c r="DJ411">
        <v>0.1000018357142857</v>
      </c>
      <c r="DK411">
        <v>27.19200714285714</v>
      </c>
      <c r="DL411">
        <v>26.96277142857143</v>
      </c>
      <c r="DM411">
        <v>999.9000000000002</v>
      </c>
      <c r="DN411">
        <v>0</v>
      </c>
      <c r="DO411">
        <v>0</v>
      </c>
      <c r="DP411">
        <v>9995.754642857142</v>
      </c>
      <c r="DQ411">
        <v>0</v>
      </c>
      <c r="DR411">
        <v>7.950759285714286</v>
      </c>
      <c r="DS411">
        <v>3.415013571428572</v>
      </c>
      <c r="DT411">
        <v>308.0616785714286</v>
      </c>
      <c r="DU411">
        <v>302.5302142857143</v>
      </c>
      <c r="DV411">
        <v>6.579654642857145</v>
      </c>
      <c r="DW411">
        <v>297.6364642857143</v>
      </c>
      <c r="DX411">
        <v>16.17618214285714</v>
      </c>
      <c r="DY411">
        <v>2.062467499999999</v>
      </c>
      <c r="DZ411">
        <v>1.466123214285714</v>
      </c>
      <c r="EA411">
        <v>17.93223928571429</v>
      </c>
      <c r="EB411">
        <v>12.61936428571429</v>
      </c>
      <c r="EC411">
        <v>2000.024642857143</v>
      </c>
      <c r="ED411">
        <v>0.98000575</v>
      </c>
      <c r="EE411">
        <v>0.01999406428571428</v>
      </c>
      <c r="EF411">
        <v>0</v>
      </c>
      <c r="EG411">
        <v>708.0231428571429</v>
      </c>
      <c r="EH411">
        <v>5.00097</v>
      </c>
      <c r="EI411">
        <v>14189.45714285715</v>
      </c>
      <c r="EJ411">
        <v>16707.81071428572</v>
      </c>
      <c r="EK411">
        <v>40.11360714285713</v>
      </c>
      <c r="EL411">
        <v>39.97746428571428</v>
      </c>
      <c r="EM411">
        <v>39.89271428571429</v>
      </c>
      <c r="EN411">
        <v>40.21182142857143</v>
      </c>
      <c r="EO411">
        <v>40.62035714285714</v>
      </c>
      <c r="EP411">
        <v>1955.133571428571</v>
      </c>
      <c r="EQ411">
        <v>39.89107142857144</v>
      </c>
      <c r="ER411">
        <v>0</v>
      </c>
      <c r="ES411">
        <v>1659122312.6</v>
      </c>
      <c r="ET411">
        <v>0</v>
      </c>
      <c r="EU411">
        <v>707.8046400000001</v>
      </c>
      <c r="EV411">
        <v>-27.05007697354781</v>
      </c>
      <c r="EW411">
        <v>-581.46153925891</v>
      </c>
      <c r="EX411">
        <v>14184.016</v>
      </c>
      <c r="EY411">
        <v>15</v>
      </c>
      <c r="EZ411">
        <v>0</v>
      </c>
      <c r="FA411" t="s">
        <v>419</v>
      </c>
      <c r="FB411">
        <v>1658962562</v>
      </c>
      <c r="FC411">
        <v>1658962559</v>
      </c>
      <c r="FD411">
        <v>0</v>
      </c>
      <c r="FE411">
        <v>0.025</v>
      </c>
      <c r="FF411">
        <v>-0.013</v>
      </c>
      <c r="FG411">
        <v>-1.97</v>
      </c>
      <c r="FH411">
        <v>-0.111</v>
      </c>
      <c r="FI411">
        <v>420</v>
      </c>
      <c r="FJ411">
        <v>18</v>
      </c>
      <c r="FK411">
        <v>0.6899999999999999</v>
      </c>
      <c r="FL411">
        <v>0.5</v>
      </c>
      <c r="FM411">
        <v>2.718467951219512</v>
      </c>
      <c r="FN411">
        <v>13.07943468292683</v>
      </c>
      <c r="FO411">
        <v>1.290591256555124</v>
      </c>
      <c r="FP411">
        <v>0</v>
      </c>
      <c r="FQ411">
        <v>709.8381470588237</v>
      </c>
      <c r="FR411">
        <v>-31.1369442070696</v>
      </c>
      <c r="FS411">
        <v>3.077357347315976</v>
      </c>
      <c r="FT411">
        <v>0</v>
      </c>
      <c r="FU411">
        <v>6.570859268292684</v>
      </c>
      <c r="FV411">
        <v>0.1210024390243861</v>
      </c>
      <c r="FW411">
        <v>0.01479911292500476</v>
      </c>
      <c r="FX411">
        <v>0</v>
      </c>
      <c r="FY411">
        <v>0</v>
      </c>
      <c r="FZ411">
        <v>3</v>
      </c>
      <c r="GA411" t="s">
        <v>462</v>
      </c>
      <c r="GB411">
        <v>2.98348</v>
      </c>
      <c r="GC411">
        <v>2.71553</v>
      </c>
      <c r="GD411">
        <v>0.0684041</v>
      </c>
      <c r="GE411">
        <v>0.0662576</v>
      </c>
      <c r="GF411">
        <v>0.103861</v>
      </c>
      <c r="GG411">
        <v>0.0800314</v>
      </c>
      <c r="GH411">
        <v>29492.1</v>
      </c>
      <c r="GI411">
        <v>29703.3</v>
      </c>
      <c r="GJ411">
        <v>29421.1</v>
      </c>
      <c r="GK411">
        <v>29418.4</v>
      </c>
      <c r="GL411">
        <v>34914.9</v>
      </c>
      <c r="GM411">
        <v>35985.9</v>
      </c>
      <c r="GN411">
        <v>41431.9</v>
      </c>
      <c r="GO411">
        <v>41923.3</v>
      </c>
      <c r="GP411">
        <v>1.91728</v>
      </c>
      <c r="GQ411">
        <v>1.8866</v>
      </c>
      <c r="GR411">
        <v>0.105277</v>
      </c>
      <c r="GS411">
        <v>0</v>
      </c>
      <c r="GT411">
        <v>25.2439</v>
      </c>
      <c r="GU411">
        <v>999.9</v>
      </c>
      <c r="GV411">
        <v>38.3</v>
      </c>
      <c r="GW411">
        <v>33.6</v>
      </c>
      <c r="GX411">
        <v>22.079</v>
      </c>
      <c r="GY411">
        <v>63.5116</v>
      </c>
      <c r="GZ411">
        <v>33.8662</v>
      </c>
      <c r="HA411">
        <v>1</v>
      </c>
      <c r="HB411">
        <v>-0.08573169999999999</v>
      </c>
      <c r="HC411">
        <v>0.278178</v>
      </c>
      <c r="HD411">
        <v>20.3308</v>
      </c>
      <c r="HE411">
        <v>5.21534</v>
      </c>
      <c r="HF411">
        <v>12.0099</v>
      </c>
      <c r="HG411">
        <v>4.98905</v>
      </c>
      <c r="HH411">
        <v>3.2885</v>
      </c>
      <c r="HI411">
        <v>9999</v>
      </c>
      <c r="HJ411">
        <v>9999</v>
      </c>
      <c r="HK411">
        <v>9999</v>
      </c>
      <c r="HL411">
        <v>175.1</v>
      </c>
      <c r="HM411">
        <v>1.86783</v>
      </c>
      <c r="HN411">
        <v>1.86691</v>
      </c>
      <c r="HO411">
        <v>1.8663</v>
      </c>
      <c r="HP411">
        <v>1.86618</v>
      </c>
      <c r="HQ411">
        <v>1.86807</v>
      </c>
      <c r="HR411">
        <v>1.87051</v>
      </c>
      <c r="HS411">
        <v>1.8692</v>
      </c>
      <c r="HT411">
        <v>1.87057</v>
      </c>
      <c r="HU411">
        <v>0</v>
      </c>
      <c r="HV411">
        <v>0</v>
      </c>
      <c r="HW411">
        <v>0</v>
      </c>
      <c r="HX411">
        <v>0</v>
      </c>
      <c r="HY411" t="s">
        <v>421</v>
      </c>
      <c r="HZ411" t="s">
        <v>422</v>
      </c>
      <c r="IA411" t="s">
        <v>423</v>
      </c>
      <c r="IB411" t="s">
        <v>423</v>
      </c>
      <c r="IC411" t="s">
        <v>423</v>
      </c>
      <c r="ID411" t="s">
        <v>423</v>
      </c>
      <c r="IE411">
        <v>0</v>
      </c>
      <c r="IF411">
        <v>100</v>
      </c>
      <c r="IG411">
        <v>100</v>
      </c>
      <c r="IH411">
        <v>-2.252</v>
      </c>
      <c r="II411">
        <v>-0.0852</v>
      </c>
      <c r="IJ411">
        <v>-1.577111384215205</v>
      </c>
      <c r="IK411">
        <v>-0.002609718516926934</v>
      </c>
      <c r="IL411">
        <v>7.477057286243006E-07</v>
      </c>
      <c r="IM411">
        <v>-2.446628426827821E-10</v>
      </c>
      <c r="IN411">
        <v>-0.2036813970316619</v>
      </c>
      <c r="IO411">
        <v>-0.007460779758470672</v>
      </c>
      <c r="IP411">
        <v>0.0009378809001863145</v>
      </c>
      <c r="IQ411">
        <v>-1.681860573090938E-05</v>
      </c>
      <c r="IR411">
        <v>18</v>
      </c>
      <c r="IS411">
        <v>2242</v>
      </c>
      <c r="IT411">
        <v>1</v>
      </c>
      <c r="IU411">
        <v>24</v>
      </c>
      <c r="IV411">
        <v>2662.5</v>
      </c>
      <c r="IW411">
        <v>2662.6</v>
      </c>
      <c r="IX411">
        <v>0.717773</v>
      </c>
      <c r="IY411">
        <v>2.23511</v>
      </c>
      <c r="IZ411">
        <v>1.39648</v>
      </c>
      <c r="JA411">
        <v>2.33521</v>
      </c>
      <c r="JB411">
        <v>1.49536</v>
      </c>
      <c r="JC411">
        <v>2.43896</v>
      </c>
      <c r="JD411">
        <v>39.2422</v>
      </c>
      <c r="JE411">
        <v>23.9649</v>
      </c>
      <c r="JF411">
        <v>18</v>
      </c>
      <c r="JG411">
        <v>491.232</v>
      </c>
      <c r="JH411">
        <v>428.574</v>
      </c>
      <c r="JI411">
        <v>25.0001</v>
      </c>
      <c r="JJ411">
        <v>26.282</v>
      </c>
      <c r="JK411">
        <v>30.0001</v>
      </c>
      <c r="JL411">
        <v>26.26</v>
      </c>
      <c r="JM411">
        <v>26.2036</v>
      </c>
      <c r="JN411">
        <v>14.2426</v>
      </c>
      <c r="JO411">
        <v>26.414</v>
      </c>
      <c r="JP411">
        <v>30.8118</v>
      </c>
      <c r="JQ411">
        <v>25</v>
      </c>
      <c r="JR411">
        <v>246.301</v>
      </c>
      <c r="JS411">
        <v>16.1347</v>
      </c>
      <c r="JT411">
        <v>100.596</v>
      </c>
      <c r="JU411">
        <v>100.684</v>
      </c>
    </row>
    <row r="412" spans="1:281">
      <c r="A412">
        <v>396</v>
      </c>
      <c r="B412">
        <v>1659122317.5</v>
      </c>
      <c r="C412">
        <v>9959.400000095367</v>
      </c>
      <c r="D412" t="s">
        <v>1219</v>
      </c>
      <c r="E412" t="s">
        <v>1220</v>
      </c>
      <c r="F412">
        <v>5</v>
      </c>
      <c r="G412" t="s">
        <v>1198</v>
      </c>
      <c r="H412" t="s">
        <v>416</v>
      </c>
      <c r="I412">
        <v>1659122310</v>
      </c>
      <c r="J412">
        <f>(K412)/1000</f>
        <v>0</v>
      </c>
      <c r="K412">
        <f>IF(CZ412, AN412, AH412)</f>
        <v>0</v>
      </c>
      <c r="L412">
        <f>IF(CZ412, AI412, AG412)</f>
        <v>0</v>
      </c>
      <c r="M412">
        <f>DB412 - IF(AU412&gt;1, L412*CV412*100.0/(AW412*DP412), 0)</f>
        <v>0</v>
      </c>
      <c r="N412">
        <f>((T412-J412/2)*M412-L412)/(T412+J412/2)</f>
        <v>0</v>
      </c>
      <c r="O412">
        <f>N412*(DI412+DJ412)/1000.0</f>
        <v>0</v>
      </c>
      <c r="P412">
        <f>(DB412 - IF(AU412&gt;1, L412*CV412*100.0/(AW412*DP412), 0))*(DI412+DJ412)/1000.0</f>
        <v>0</v>
      </c>
      <c r="Q412">
        <f>2.0/((1/S412-1/R412)+SIGN(S412)*SQRT((1/S412-1/R412)*(1/S412-1/R412) + 4*CW412/((CW412+1)*(CW412+1))*(2*1/S412*1/R412-1/R412*1/R412)))</f>
        <v>0</v>
      </c>
      <c r="R412">
        <f>IF(LEFT(CX412,1)&lt;&gt;"0",IF(LEFT(CX412,1)="1",3.0,CY412),$D$5+$E$5*(DP412*DI412/($K$5*1000))+$F$5*(DP412*DI412/($K$5*1000))*MAX(MIN(CV412,$J$5),$I$5)*MAX(MIN(CV412,$J$5),$I$5)+$G$5*MAX(MIN(CV412,$J$5),$I$5)*(DP412*DI412/($K$5*1000))+$H$5*(DP412*DI412/($K$5*1000))*(DP412*DI412/($K$5*1000)))</f>
        <v>0</v>
      </c>
      <c r="S412">
        <f>J412*(1000-(1000*0.61365*exp(17.502*W412/(240.97+W412))/(DI412+DJ412)+DD412)/2)/(1000*0.61365*exp(17.502*W412/(240.97+W412))/(DI412+DJ412)-DD412)</f>
        <v>0</v>
      </c>
      <c r="T412">
        <f>1/((CW412+1)/(Q412/1.6)+1/(R412/1.37)) + CW412/((CW412+1)/(Q412/1.6) + CW412/(R412/1.37))</f>
        <v>0</v>
      </c>
      <c r="U412">
        <f>(CR412*CU412)</f>
        <v>0</v>
      </c>
      <c r="V412">
        <f>(DK412+(U412+2*0.95*5.67E-8*(((DK412+$B$7)+273)^4-(DK412+273)^4)-44100*J412)/(1.84*29.3*R412+8*0.95*5.67E-8*(DK412+273)^3))</f>
        <v>0</v>
      </c>
      <c r="W412">
        <f>($C$7*DL412+$D$7*DM412+$E$7*V412)</f>
        <v>0</v>
      </c>
      <c r="X412">
        <f>0.61365*exp(17.502*W412/(240.97+W412))</f>
        <v>0</v>
      </c>
      <c r="Y412">
        <f>(Z412/AA412*100)</f>
        <v>0</v>
      </c>
      <c r="Z412">
        <f>DD412*(DI412+DJ412)/1000</f>
        <v>0</v>
      </c>
      <c r="AA412">
        <f>0.61365*exp(17.502*DK412/(240.97+DK412))</f>
        <v>0</v>
      </c>
      <c r="AB412">
        <f>(X412-DD412*(DI412+DJ412)/1000)</f>
        <v>0</v>
      </c>
      <c r="AC412">
        <f>(-J412*44100)</f>
        <v>0</v>
      </c>
      <c r="AD412">
        <f>2*29.3*R412*0.92*(DK412-W412)</f>
        <v>0</v>
      </c>
      <c r="AE412">
        <f>2*0.95*5.67E-8*(((DK412+$B$7)+273)^4-(W412+273)^4)</f>
        <v>0</v>
      </c>
      <c r="AF412">
        <f>U412+AE412+AC412+AD412</f>
        <v>0</v>
      </c>
      <c r="AG412">
        <f>DH412*AU412*(DC412-DB412*(1000-AU412*DE412)/(1000-AU412*DD412))/(100*CV412)</f>
        <v>0</v>
      </c>
      <c r="AH412">
        <f>1000*DH412*AU412*(DD412-DE412)/(100*CV412*(1000-AU412*DD412))</f>
        <v>0</v>
      </c>
      <c r="AI412">
        <f>(AJ412 - AK412 - DI412*1E3/(8.314*(DK412+273.15)) * AM412/DH412 * AL412) * DH412/(100*CV412) * (1000 - DE412)/1000</f>
        <v>0</v>
      </c>
      <c r="AJ412">
        <v>268.4909237485913</v>
      </c>
      <c r="AK412">
        <v>269.0378606060606</v>
      </c>
      <c r="AL412">
        <v>-3.177108919393507</v>
      </c>
      <c r="AM412">
        <v>65.16908035105153</v>
      </c>
      <c r="AN412">
        <f>(AP412 - AO412 + DI412*1E3/(8.314*(DK412+273.15)) * AR412/DH412 * AQ412) * DH412/(100*CV412) * 1000/(1000 - AP412)</f>
        <v>0</v>
      </c>
      <c r="AO412">
        <v>16.17074394585832</v>
      </c>
      <c r="AP412">
        <v>22.76343212121212</v>
      </c>
      <c r="AQ412">
        <v>1.707112985817263E-05</v>
      </c>
      <c r="AR412">
        <v>87.25363279170026</v>
      </c>
      <c r="AS412">
        <v>16</v>
      </c>
      <c r="AT412">
        <v>3</v>
      </c>
      <c r="AU412">
        <f>IF(AS412*$H$13&gt;=AW412,1.0,(AW412/(AW412-AS412*$H$13)))</f>
        <v>0</v>
      </c>
      <c r="AV412">
        <f>(AU412-1)*100</f>
        <v>0</v>
      </c>
      <c r="AW412">
        <f>MAX(0,($B$13+$C$13*DP412)/(1+$D$13*DP412)*DI412/(DK412+273)*$E$13)</f>
        <v>0</v>
      </c>
      <c r="AX412" t="s">
        <v>417</v>
      </c>
      <c r="AY412" t="s">
        <v>417</v>
      </c>
      <c r="AZ412">
        <v>0</v>
      </c>
      <c r="BA412">
        <v>0</v>
      </c>
      <c r="BB412">
        <f>1-AZ412/BA412</f>
        <v>0</v>
      </c>
      <c r="BC412">
        <v>0</v>
      </c>
      <c r="BD412" t="s">
        <v>417</v>
      </c>
      <c r="BE412" t="s">
        <v>417</v>
      </c>
      <c r="BF412">
        <v>0</v>
      </c>
      <c r="BG412">
        <v>0</v>
      </c>
      <c r="BH412">
        <f>1-BF412/BG412</f>
        <v>0</v>
      </c>
      <c r="BI412">
        <v>0.5</v>
      </c>
      <c r="BJ412">
        <f>CS412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417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f>$B$11*DQ412+$C$11*DR412+$F$11*EC412*(1-EF412)</f>
        <v>0</v>
      </c>
      <c r="CS412">
        <f>CR412*CT412</f>
        <v>0</v>
      </c>
      <c r="CT412">
        <f>($B$11*$D$9+$C$11*$D$9+$F$11*((EP412+EH412)/MAX(EP412+EH412+EQ412, 0.1)*$I$9+EQ412/MAX(EP412+EH412+EQ412, 0.1)*$J$9))/($B$11+$C$11+$F$11)</f>
        <v>0</v>
      </c>
      <c r="CU412">
        <f>($B$11*$K$9+$C$11*$K$9+$F$11*((EP412+EH412)/MAX(EP412+EH412+EQ412, 0.1)*$P$9+EQ412/MAX(EP412+EH412+EQ412, 0.1)*$Q$9))/($B$11+$C$11+$F$11)</f>
        <v>0</v>
      </c>
      <c r="CV412">
        <v>6</v>
      </c>
      <c r="CW412">
        <v>0.5</v>
      </c>
      <c r="CX412" t="s">
        <v>418</v>
      </c>
      <c r="CY412">
        <v>2</v>
      </c>
      <c r="CZ412" t="b">
        <v>1</v>
      </c>
      <c r="DA412">
        <v>1659122310</v>
      </c>
      <c r="DB412">
        <v>284.6516296296296</v>
      </c>
      <c r="DC412">
        <v>280.1357037037037</v>
      </c>
      <c r="DD412">
        <v>22.75689629629629</v>
      </c>
      <c r="DE412">
        <v>16.17311851851852</v>
      </c>
      <c r="DF412">
        <v>286.9216296296296</v>
      </c>
      <c r="DG412">
        <v>22.84208148148148</v>
      </c>
      <c r="DH412">
        <v>500.0538148148149</v>
      </c>
      <c r="DI412">
        <v>90.63344814814812</v>
      </c>
      <c r="DJ412">
        <v>0.09999815185185186</v>
      </c>
      <c r="DK412">
        <v>27.19614074074074</v>
      </c>
      <c r="DL412">
        <v>26.96554074074074</v>
      </c>
      <c r="DM412">
        <v>999.9000000000001</v>
      </c>
      <c r="DN412">
        <v>0</v>
      </c>
      <c r="DO412">
        <v>0</v>
      </c>
      <c r="DP412">
        <v>9993.217777777778</v>
      </c>
      <c r="DQ412">
        <v>0</v>
      </c>
      <c r="DR412">
        <v>7.95415037037037</v>
      </c>
      <c r="DS412">
        <v>4.515844074074074</v>
      </c>
      <c r="DT412">
        <v>291.2802222222222</v>
      </c>
      <c r="DU412">
        <v>284.7409259259259</v>
      </c>
      <c r="DV412">
        <v>6.583775555555555</v>
      </c>
      <c r="DW412">
        <v>280.1357037037037</v>
      </c>
      <c r="DX412">
        <v>16.17311851851852</v>
      </c>
      <c r="DY412">
        <v>2.062535185185185</v>
      </c>
      <c r="DZ412">
        <v>1.465825185185185</v>
      </c>
      <c r="EA412">
        <v>17.93275555555556</v>
      </c>
      <c r="EB412">
        <v>12.61626666666667</v>
      </c>
      <c r="EC412">
        <v>2000.01</v>
      </c>
      <c r="ED412">
        <v>0.9800058888888888</v>
      </c>
      <c r="EE412">
        <v>0.01999391111111111</v>
      </c>
      <c r="EF412">
        <v>0</v>
      </c>
      <c r="EG412">
        <v>705.8559999999999</v>
      </c>
      <c r="EH412">
        <v>5.00097</v>
      </c>
      <c r="EI412">
        <v>14141.61481481482</v>
      </c>
      <c r="EJ412">
        <v>16707.68518518518</v>
      </c>
      <c r="EK412">
        <v>40.08299999999999</v>
      </c>
      <c r="EL412">
        <v>39.95333333333333</v>
      </c>
      <c r="EM412">
        <v>39.87033333333333</v>
      </c>
      <c r="EN412">
        <v>40.14562962962962</v>
      </c>
      <c r="EO412">
        <v>40.59</v>
      </c>
      <c r="EP412">
        <v>1955.12</v>
      </c>
      <c r="EQ412">
        <v>39.89000000000001</v>
      </c>
      <c r="ER412">
        <v>0</v>
      </c>
      <c r="ES412">
        <v>1659122317.4</v>
      </c>
      <c r="ET412">
        <v>0</v>
      </c>
      <c r="EU412">
        <v>705.8703599999999</v>
      </c>
      <c r="EV412">
        <v>-20.65284612126397</v>
      </c>
      <c r="EW412">
        <v>-480.930768445969</v>
      </c>
      <c r="EX412">
        <v>14141.488</v>
      </c>
      <c r="EY412">
        <v>15</v>
      </c>
      <c r="EZ412">
        <v>0</v>
      </c>
      <c r="FA412" t="s">
        <v>419</v>
      </c>
      <c r="FB412">
        <v>1658962562</v>
      </c>
      <c r="FC412">
        <v>1658962559</v>
      </c>
      <c r="FD412">
        <v>0</v>
      </c>
      <c r="FE412">
        <v>0.025</v>
      </c>
      <c r="FF412">
        <v>-0.013</v>
      </c>
      <c r="FG412">
        <v>-1.97</v>
      </c>
      <c r="FH412">
        <v>-0.111</v>
      </c>
      <c r="FI412">
        <v>420</v>
      </c>
      <c r="FJ412">
        <v>18</v>
      </c>
      <c r="FK412">
        <v>0.6899999999999999</v>
      </c>
      <c r="FL412">
        <v>0.5</v>
      </c>
      <c r="FM412">
        <v>3.780052682926829</v>
      </c>
      <c r="FN412">
        <v>12.56612947735191</v>
      </c>
      <c r="FO412">
        <v>1.239822924882232</v>
      </c>
      <c r="FP412">
        <v>0</v>
      </c>
      <c r="FQ412">
        <v>707.3173235294117</v>
      </c>
      <c r="FR412">
        <v>-25.08249045757007</v>
      </c>
      <c r="FS412">
        <v>2.494145647907475</v>
      </c>
      <c r="FT412">
        <v>0</v>
      </c>
      <c r="FU412">
        <v>6.581466585365853</v>
      </c>
      <c r="FV412">
        <v>0.04909630662021136</v>
      </c>
      <c r="FW412">
        <v>0.006137349316517391</v>
      </c>
      <c r="FX412">
        <v>1</v>
      </c>
      <c r="FY412">
        <v>1</v>
      </c>
      <c r="FZ412">
        <v>3</v>
      </c>
      <c r="GA412" t="s">
        <v>426</v>
      </c>
      <c r="GB412">
        <v>2.98338</v>
      </c>
      <c r="GC412">
        <v>2.71574</v>
      </c>
      <c r="GD412">
        <v>0.06519750000000001</v>
      </c>
      <c r="GE412">
        <v>0.0628575</v>
      </c>
      <c r="GF412">
        <v>0.10388</v>
      </c>
      <c r="GG412">
        <v>0.0800039</v>
      </c>
      <c r="GH412">
        <v>29592.8</v>
      </c>
      <c r="GI412">
        <v>29811.4</v>
      </c>
      <c r="GJ412">
        <v>29420.3</v>
      </c>
      <c r="GK412">
        <v>29418.4</v>
      </c>
      <c r="GL412">
        <v>34913.2</v>
      </c>
      <c r="GM412">
        <v>35986.9</v>
      </c>
      <c r="GN412">
        <v>41431</v>
      </c>
      <c r="GO412">
        <v>41923.4</v>
      </c>
      <c r="GP412">
        <v>1.91718</v>
      </c>
      <c r="GQ412">
        <v>1.88638</v>
      </c>
      <c r="GR412">
        <v>0.105642</v>
      </c>
      <c r="GS412">
        <v>0</v>
      </c>
      <c r="GT412">
        <v>25.2472</v>
      </c>
      <c r="GU412">
        <v>999.9</v>
      </c>
      <c r="GV412">
        <v>38.3</v>
      </c>
      <c r="GW412">
        <v>33.6</v>
      </c>
      <c r="GX412">
        <v>22.081</v>
      </c>
      <c r="GY412">
        <v>63.4916</v>
      </c>
      <c r="GZ412">
        <v>33.9784</v>
      </c>
      <c r="HA412">
        <v>1</v>
      </c>
      <c r="HB412">
        <v>-0.0858003</v>
      </c>
      <c r="HC412">
        <v>0.278894</v>
      </c>
      <c r="HD412">
        <v>20.3304</v>
      </c>
      <c r="HE412">
        <v>5.21295</v>
      </c>
      <c r="HF412">
        <v>12.0099</v>
      </c>
      <c r="HG412">
        <v>4.9885</v>
      </c>
      <c r="HH412">
        <v>3.28805</v>
      </c>
      <c r="HI412">
        <v>9999</v>
      </c>
      <c r="HJ412">
        <v>9999</v>
      </c>
      <c r="HK412">
        <v>9999</v>
      </c>
      <c r="HL412">
        <v>175.1</v>
      </c>
      <c r="HM412">
        <v>1.86784</v>
      </c>
      <c r="HN412">
        <v>1.86691</v>
      </c>
      <c r="HO412">
        <v>1.8663</v>
      </c>
      <c r="HP412">
        <v>1.86618</v>
      </c>
      <c r="HQ412">
        <v>1.86806</v>
      </c>
      <c r="HR412">
        <v>1.87052</v>
      </c>
      <c r="HS412">
        <v>1.86917</v>
      </c>
      <c r="HT412">
        <v>1.87059</v>
      </c>
      <c r="HU412">
        <v>0</v>
      </c>
      <c r="HV412">
        <v>0</v>
      </c>
      <c r="HW412">
        <v>0</v>
      </c>
      <c r="HX412">
        <v>0</v>
      </c>
      <c r="HY412" t="s">
        <v>421</v>
      </c>
      <c r="HZ412" t="s">
        <v>422</v>
      </c>
      <c r="IA412" t="s">
        <v>423</v>
      </c>
      <c r="IB412" t="s">
        <v>423</v>
      </c>
      <c r="IC412" t="s">
        <v>423</v>
      </c>
      <c r="ID412" t="s">
        <v>423</v>
      </c>
      <c r="IE412">
        <v>0</v>
      </c>
      <c r="IF412">
        <v>100</v>
      </c>
      <c r="IG412">
        <v>100</v>
      </c>
      <c r="IH412">
        <v>-2.217</v>
      </c>
      <c r="II412">
        <v>-0.0851</v>
      </c>
      <c r="IJ412">
        <v>-1.577111384215205</v>
      </c>
      <c r="IK412">
        <v>-0.002609718516926934</v>
      </c>
      <c r="IL412">
        <v>7.477057286243006E-07</v>
      </c>
      <c r="IM412">
        <v>-2.446628426827821E-10</v>
      </c>
      <c r="IN412">
        <v>-0.2036813970316619</v>
      </c>
      <c r="IO412">
        <v>-0.007460779758470672</v>
      </c>
      <c r="IP412">
        <v>0.0009378809001863145</v>
      </c>
      <c r="IQ412">
        <v>-1.681860573090938E-05</v>
      </c>
      <c r="IR412">
        <v>18</v>
      </c>
      <c r="IS412">
        <v>2242</v>
      </c>
      <c r="IT412">
        <v>1</v>
      </c>
      <c r="IU412">
        <v>24</v>
      </c>
      <c r="IV412">
        <v>2662.6</v>
      </c>
      <c r="IW412">
        <v>2662.6</v>
      </c>
      <c r="IX412">
        <v>0.679932</v>
      </c>
      <c r="IY412">
        <v>2.24365</v>
      </c>
      <c r="IZ412">
        <v>1.39648</v>
      </c>
      <c r="JA412">
        <v>2.33521</v>
      </c>
      <c r="JB412">
        <v>1.49536</v>
      </c>
      <c r="JC412">
        <v>2.40234</v>
      </c>
      <c r="JD412">
        <v>39.2422</v>
      </c>
      <c r="JE412">
        <v>23.9649</v>
      </c>
      <c r="JF412">
        <v>18</v>
      </c>
      <c r="JG412">
        <v>491.169</v>
      </c>
      <c r="JH412">
        <v>428.424</v>
      </c>
      <c r="JI412">
        <v>25</v>
      </c>
      <c r="JJ412">
        <v>26.282</v>
      </c>
      <c r="JK412">
        <v>30</v>
      </c>
      <c r="JL412">
        <v>26.26</v>
      </c>
      <c r="JM412">
        <v>26.2015</v>
      </c>
      <c r="JN412">
        <v>13.5596</v>
      </c>
      <c r="JO412">
        <v>26.414</v>
      </c>
      <c r="JP412">
        <v>30.8118</v>
      </c>
      <c r="JQ412">
        <v>25</v>
      </c>
      <c r="JR412">
        <v>232.941</v>
      </c>
      <c r="JS412">
        <v>16.205</v>
      </c>
      <c r="JT412">
        <v>100.594</v>
      </c>
      <c r="JU412">
        <v>100.684</v>
      </c>
    </row>
    <row r="413" spans="1:281">
      <c r="A413">
        <v>397</v>
      </c>
      <c r="B413">
        <v>1659122322.5</v>
      </c>
      <c r="C413">
        <v>9964.400000095367</v>
      </c>
      <c r="D413" t="s">
        <v>1221</v>
      </c>
      <c r="E413" t="s">
        <v>1222</v>
      </c>
      <c r="F413">
        <v>5</v>
      </c>
      <c r="G413" t="s">
        <v>1198</v>
      </c>
      <c r="H413" t="s">
        <v>416</v>
      </c>
      <c r="I413">
        <v>1659122314.714286</v>
      </c>
      <c r="J413">
        <f>(K413)/1000</f>
        <v>0</v>
      </c>
      <c r="K413">
        <f>IF(CZ413, AN413, AH413)</f>
        <v>0</v>
      </c>
      <c r="L413">
        <f>IF(CZ413, AI413, AG413)</f>
        <v>0</v>
      </c>
      <c r="M413">
        <f>DB413 - IF(AU413&gt;1, L413*CV413*100.0/(AW413*DP413), 0)</f>
        <v>0</v>
      </c>
      <c r="N413">
        <f>((T413-J413/2)*M413-L413)/(T413+J413/2)</f>
        <v>0</v>
      </c>
      <c r="O413">
        <f>N413*(DI413+DJ413)/1000.0</f>
        <v>0</v>
      </c>
      <c r="P413">
        <f>(DB413 - IF(AU413&gt;1, L413*CV413*100.0/(AW413*DP413), 0))*(DI413+DJ413)/1000.0</f>
        <v>0</v>
      </c>
      <c r="Q413">
        <f>2.0/((1/S413-1/R413)+SIGN(S413)*SQRT((1/S413-1/R413)*(1/S413-1/R413) + 4*CW413/((CW413+1)*(CW413+1))*(2*1/S413*1/R413-1/R413*1/R413)))</f>
        <v>0</v>
      </c>
      <c r="R413">
        <f>IF(LEFT(CX413,1)&lt;&gt;"0",IF(LEFT(CX413,1)="1",3.0,CY413),$D$5+$E$5*(DP413*DI413/($K$5*1000))+$F$5*(DP413*DI413/($K$5*1000))*MAX(MIN(CV413,$J$5),$I$5)*MAX(MIN(CV413,$J$5),$I$5)+$G$5*MAX(MIN(CV413,$J$5),$I$5)*(DP413*DI413/($K$5*1000))+$H$5*(DP413*DI413/($K$5*1000))*(DP413*DI413/($K$5*1000)))</f>
        <v>0</v>
      </c>
      <c r="S413">
        <f>J413*(1000-(1000*0.61365*exp(17.502*W413/(240.97+W413))/(DI413+DJ413)+DD413)/2)/(1000*0.61365*exp(17.502*W413/(240.97+W413))/(DI413+DJ413)-DD413)</f>
        <v>0</v>
      </c>
      <c r="T413">
        <f>1/((CW413+1)/(Q413/1.6)+1/(R413/1.37)) + CW413/((CW413+1)/(Q413/1.6) + CW413/(R413/1.37))</f>
        <v>0</v>
      </c>
      <c r="U413">
        <f>(CR413*CU413)</f>
        <v>0</v>
      </c>
      <c r="V413">
        <f>(DK413+(U413+2*0.95*5.67E-8*(((DK413+$B$7)+273)^4-(DK413+273)^4)-44100*J413)/(1.84*29.3*R413+8*0.95*5.67E-8*(DK413+273)^3))</f>
        <v>0</v>
      </c>
      <c r="W413">
        <f>($C$7*DL413+$D$7*DM413+$E$7*V413)</f>
        <v>0</v>
      </c>
      <c r="X413">
        <f>0.61365*exp(17.502*W413/(240.97+W413))</f>
        <v>0</v>
      </c>
      <c r="Y413">
        <f>(Z413/AA413*100)</f>
        <v>0</v>
      </c>
      <c r="Z413">
        <f>DD413*(DI413+DJ413)/1000</f>
        <v>0</v>
      </c>
      <c r="AA413">
        <f>0.61365*exp(17.502*DK413/(240.97+DK413))</f>
        <v>0</v>
      </c>
      <c r="AB413">
        <f>(X413-DD413*(DI413+DJ413)/1000)</f>
        <v>0</v>
      </c>
      <c r="AC413">
        <f>(-J413*44100)</f>
        <v>0</v>
      </c>
      <c r="AD413">
        <f>2*29.3*R413*0.92*(DK413-W413)</f>
        <v>0</v>
      </c>
      <c r="AE413">
        <f>2*0.95*5.67E-8*(((DK413+$B$7)+273)^4-(W413+273)^4)</f>
        <v>0</v>
      </c>
      <c r="AF413">
        <f>U413+AE413+AC413+AD413</f>
        <v>0</v>
      </c>
      <c r="AG413">
        <f>DH413*AU413*(DC413-DB413*(1000-AU413*DE413)/(1000-AU413*DD413))/(100*CV413)</f>
        <v>0</v>
      </c>
      <c r="AH413">
        <f>1000*DH413*AU413*(DD413-DE413)/(100*CV413*(1000-AU413*DD413))</f>
        <v>0</v>
      </c>
      <c r="AI413">
        <f>(AJ413 - AK413 - DI413*1E3/(8.314*(DK413+273.15)) * AM413/DH413 * AL413) * DH413/(100*CV413) * (1000 - DE413)/1000</f>
        <v>0</v>
      </c>
      <c r="AJ413">
        <v>251.7397058148398</v>
      </c>
      <c r="AK413">
        <v>253.2956181818181</v>
      </c>
      <c r="AL413">
        <v>-3.160356876155899</v>
      </c>
      <c r="AM413">
        <v>65.16908035105153</v>
      </c>
      <c r="AN413">
        <f>(AP413 - AO413 + DI413*1E3/(8.314*(DK413+273.15)) * AR413/DH413 * AQ413) * DH413/(100*CV413) * 1000/(1000 - AP413)</f>
        <v>0</v>
      </c>
      <c r="AO413">
        <v>16.1659184015241</v>
      </c>
      <c r="AP413">
        <v>22.76585333333333</v>
      </c>
      <c r="AQ413">
        <v>3.755093264245183E-06</v>
      </c>
      <c r="AR413">
        <v>87.25363279170026</v>
      </c>
      <c r="AS413">
        <v>16</v>
      </c>
      <c r="AT413">
        <v>3</v>
      </c>
      <c r="AU413">
        <f>IF(AS413*$H$13&gt;=AW413,1.0,(AW413/(AW413-AS413*$H$13)))</f>
        <v>0</v>
      </c>
      <c r="AV413">
        <f>(AU413-1)*100</f>
        <v>0</v>
      </c>
      <c r="AW413">
        <f>MAX(0,($B$13+$C$13*DP413)/(1+$D$13*DP413)*DI413/(DK413+273)*$E$13)</f>
        <v>0</v>
      </c>
      <c r="AX413" t="s">
        <v>417</v>
      </c>
      <c r="AY413" t="s">
        <v>417</v>
      </c>
      <c r="AZ413">
        <v>0</v>
      </c>
      <c r="BA413">
        <v>0</v>
      </c>
      <c r="BB413">
        <f>1-AZ413/BA413</f>
        <v>0</v>
      </c>
      <c r="BC413">
        <v>0</v>
      </c>
      <c r="BD413" t="s">
        <v>417</v>
      </c>
      <c r="BE413" t="s">
        <v>417</v>
      </c>
      <c r="BF413">
        <v>0</v>
      </c>
      <c r="BG413">
        <v>0</v>
      </c>
      <c r="BH413">
        <f>1-BF413/BG413</f>
        <v>0</v>
      </c>
      <c r="BI413">
        <v>0.5</v>
      </c>
      <c r="BJ413">
        <f>CS413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417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f>$B$11*DQ413+$C$11*DR413+$F$11*EC413*(1-EF413)</f>
        <v>0</v>
      </c>
      <c r="CS413">
        <f>CR413*CT413</f>
        <v>0</v>
      </c>
      <c r="CT413">
        <f>($B$11*$D$9+$C$11*$D$9+$F$11*((EP413+EH413)/MAX(EP413+EH413+EQ413, 0.1)*$I$9+EQ413/MAX(EP413+EH413+EQ413, 0.1)*$J$9))/($B$11+$C$11+$F$11)</f>
        <v>0</v>
      </c>
      <c r="CU413">
        <f>($B$11*$K$9+$C$11*$K$9+$F$11*((EP413+EH413)/MAX(EP413+EH413+EQ413, 0.1)*$P$9+EQ413/MAX(EP413+EH413+EQ413, 0.1)*$Q$9))/($B$11+$C$11+$F$11)</f>
        <v>0</v>
      </c>
      <c r="CV413">
        <v>6</v>
      </c>
      <c r="CW413">
        <v>0.5</v>
      </c>
      <c r="CX413" t="s">
        <v>418</v>
      </c>
      <c r="CY413">
        <v>2</v>
      </c>
      <c r="CZ413" t="b">
        <v>1</v>
      </c>
      <c r="DA413">
        <v>1659122314.714286</v>
      </c>
      <c r="DB413">
        <v>270.0491428571428</v>
      </c>
      <c r="DC413">
        <v>264.5398214285714</v>
      </c>
      <c r="DD413">
        <v>22.76034642857143</v>
      </c>
      <c r="DE413">
        <v>16.17011071428572</v>
      </c>
      <c r="DF413">
        <v>272.28625</v>
      </c>
      <c r="DG413">
        <v>22.84549642857143</v>
      </c>
      <c r="DH413">
        <v>500.0682142857143</v>
      </c>
      <c r="DI413">
        <v>90.63321428571429</v>
      </c>
      <c r="DJ413">
        <v>0.09999485</v>
      </c>
      <c r="DK413">
        <v>27.19923571428571</v>
      </c>
      <c r="DL413">
        <v>26.97236071428571</v>
      </c>
      <c r="DM413">
        <v>999.9000000000002</v>
      </c>
      <c r="DN413">
        <v>0</v>
      </c>
      <c r="DO413">
        <v>0</v>
      </c>
      <c r="DP413">
        <v>9999.282857142858</v>
      </c>
      <c r="DQ413">
        <v>0</v>
      </c>
      <c r="DR413">
        <v>7.957735000000001</v>
      </c>
      <c r="DS413">
        <v>5.509156428571429</v>
      </c>
      <c r="DT413">
        <v>276.3387142857143</v>
      </c>
      <c r="DU413">
        <v>268.888</v>
      </c>
      <c r="DV413">
        <v>6.590225714285715</v>
      </c>
      <c r="DW413">
        <v>264.5398214285714</v>
      </c>
      <c r="DX413">
        <v>16.17011071428572</v>
      </c>
      <c r="DY413">
        <v>2.062841785714286</v>
      </c>
      <c r="DZ413">
        <v>1.465548928571428</v>
      </c>
      <c r="EA413">
        <v>17.93512142857143</v>
      </c>
      <c r="EB413">
        <v>12.61339285714286</v>
      </c>
      <c r="EC413">
        <v>2000.003214285714</v>
      </c>
      <c r="ED413">
        <v>0.9800055357142855</v>
      </c>
      <c r="EE413">
        <v>0.01999426428571429</v>
      </c>
      <c r="EF413">
        <v>0</v>
      </c>
      <c r="EG413">
        <v>704.3680000000001</v>
      </c>
      <c r="EH413">
        <v>5.00097</v>
      </c>
      <c r="EI413">
        <v>14108.125</v>
      </c>
      <c r="EJ413">
        <v>16707.62142857143</v>
      </c>
      <c r="EK413">
        <v>40.04432142857143</v>
      </c>
      <c r="EL413">
        <v>39.92371428571429</v>
      </c>
      <c r="EM413">
        <v>39.85474999999999</v>
      </c>
      <c r="EN413">
        <v>40.08689285714286</v>
      </c>
      <c r="EO413">
        <v>40.55771428571428</v>
      </c>
      <c r="EP413">
        <v>1955.113214285714</v>
      </c>
      <c r="EQ413">
        <v>39.89000000000001</v>
      </c>
      <c r="ER413">
        <v>0</v>
      </c>
      <c r="ES413">
        <v>1659122322.8</v>
      </c>
      <c r="ET413">
        <v>0</v>
      </c>
      <c r="EU413">
        <v>704.2886153846152</v>
      </c>
      <c r="EV413">
        <v>-16.60102564689815</v>
      </c>
      <c r="EW413">
        <v>-366.5811968308581</v>
      </c>
      <c r="EX413">
        <v>14105.81153846154</v>
      </c>
      <c r="EY413">
        <v>15</v>
      </c>
      <c r="EZ413">
        <v>0</v>
      </c>
      <c r="FA413" t="s">
        <v>419</v>
      </c>
      <c r="FB413">
        <v>1658962562</v>
      </c>
      <c r="FC413">
        <v>1658962559</v>
      </c>
      <c r="FD413">
        <v>0</v>
      </c>
      <c r="FE413">
        <v>0.025</v>
      </c>
      <c r="FF413">
        <v>-0.013</v>
      </c>
      <c r="FG413">
        <v>-1.97</v>
      </c>
      <c r="FH413">
        <v>-0.111</v>
      </c>
      <c r="FI413">
        <v>420</v>
      </c>
      <c r="FJ413">
        <v>18</v>
      </c>
      <c r="FK413">
        <v>0.6899999999999999</v>
      </c>
      <c r="FL413">
        <v>0.5</v>
      </c>
      <c r="FM413">
        <v>4.99206825</v>
      </c>
      <c r="FN413">
        <v>12.5212010881801</v>
      </c>
      <c r="FO413">
        <v>1.206404151480522</v>
      </c>
      <c r="FP413">
        <v>0</v>
      </c>
      <c r="FQ413">
        <v>705.274</v>
      </c>
      <c r="FR413">
        <v>-19.16048892683013</v>
      </c>
      <c r="FS413">
        <v>1.907056123669035</v>
      </c>
      <c r="FT413">
        <v>0</v>
      </c>
      <c r="FU413">
        <v>6.587113500000001</v>
      </c>
      <c r="FV413">
        <v>0.08425463414633799</v>
      </c>
      <c r="FW413">
        <v>0.008442792355020953</v>
      </c>
      <c r="FX413">
        <v>1</v>
      </c>
      <c r="FY413">
        <v>1</v>
      </c>
      <c r="FZ413">
        <v>3</v>
      </c>
      <c r="GA413" t="s">
        <v>426</v>
      </c>
      <c r="GB413">
        <v>2.9835</v>
      </c>
      <c r="GC413">
        <v>2.71565</v>
      </c>
      <c r="GD413">
        <v>0.0619355</v>
      </c>
      <c r="GE413">
        <v>0.0593201</v>
      </c>
      <c r="GF413">
        <v>0.103889</v>
      </c>
      <c r="GG413">
        <v>0.0800009</v>
      </c>
      <c r="GH413">
        <v>29697.1</v>
      </c>
      <c r="GI413">
        <v>29924.2</v>
      </c>
      <c r="GJ413">
        <v>29421.3</v>
      </c>
      <c r="GK413">
        <v>29418.7</v>
      </c>
      <c r="GL413">
        <v>34913.9</v>
      </c>
      <c r="GM413">
        <v>35987.1</v>
      </c>
      <c r="GN413">
        <v>41432.4</v>
      </c>
      <c r="GO413">
        <v>41923.5</v>
      </c>
      <c r="GP413">
        <v>1.91718</v>
      </c>
      <c r="GQ413">
        <v>1.8864</v>
      </c>
      <c r="GR413">
        <v>0.105977</v>
      </c>
      <c r="GS413">
        <v>0</v>
      </c>
      <c r="GT413">
        <v>25.25</v>
      </c>
      <c r="GU413">
        <v>999.9</v>
      </c>
      <c r="GV413">
        <v>38.3</v>
      </c>
      <c r="GW413">
        <v>33.6</v>
      </c>
      <c r="GX413">
        <v>22.0817</v>
      </c>
      <c r="GY413">
        <v>63.4716</v>
      </c>
      <c r="GZ413">
        <v>33.9463</v>
      </c>
      <c r="HA413">
        <v>1</v>
      </c>
      <c r="HB413">
        <v>-0.0858003</v>
      </c>
      <c r="HC413">
        <v>0.279728</v>
      </c>
      <c r="HD413">
        <v>20.3309</v>
      </c>
      <c r="HE413">
        <v>5.21624</v>
      </c>
      <c r="HF413">
        <v>12.0099</v>
      </c>
      <c r="HG413">
        <v>4.98935</v>
      </c>
      <c r="HH413">
        <v>3.28865</v>
      </c>
      <c r="HI413">
        <v>9999</v>
      </c>
      <c r="HJ413">
        <v>9999</v>
      </c>
      <c r="HK413">
        <v>9999</v>
      </c>
      <c r="HL413">
        <v>175.1</v>
      </c>
      <c r="HM413">
        <v>1.86784</v>
      </c>
      <c r="HN413">
        <v>1.86691</v>
      </c>
      <c r="HO413">
        <v>1.8663</v>
      </c>
      <c r="HP413">
        <v>1.86616</v>
      </c>
      <c r="HQ413">
        <v>1.86804</v>
      </c>
      <c r="HR413">
        <v>1.87049</v>
      </c>
      <c r="HS413">
        <v>1.86917</v>
      </c>
      <c r="HT413">
        <v>1.87057</v>
      </c>
      <c r="HU413">
        <v>0</v>
      </c>
      <c r="HV413">
        <v>0</v>
      </c>
      <c r="HW413">
        <v>0</v>
      </c>
      <c r="HX413">
        <v>0</v>
      </c>
      <c r="HY413" t="s">
        <v>421</v>
      </c>
      <c r="HZ413" t="s">
        <v>422</v>
      </c>
      <c r="IA413" t="s">
        <v>423</v>
      </c>
      <c r="IB413" t="s">
        <v>423</v>
      </c>
      <c r="IC413" t="s">
        <v>423</v>
      </c>
      <c r="ID413" t="s">
        <v>423</v>
      </c>
      <c r="IE413">
        <v>0</v>
      </c>
      <c r="IF413">
        <v>100</v>
      </c>
      <c r="IG413">
        <v>100</v>
      </c>
      <c r="IH413">
        <v>-2.183</v>
      </c>
      <c r="II413">
        <v>-0.0851</v>
      </c>
      <c r="IJ413">
        <v>-1.577111384215205</v>
      </c>
      <c r="IK413">
        <v>-0.002609718516926934</v>
      </c>
      <c r="IL413">
        <v>7.477057286243006E-07</v>
      </c>
      <c r="IM413">
        <v>-2.446628426827821E-10</v>
      </c>
      <c r="IN413">
        <v>-0.2036813970316619</v>
      </c>
      <c r="IO413">
        <v>-0.007460779758470672</v>
      </c>
      <c r="IP413">
        <v>0.0009378809001863145</v>
      </c>
      <c r="IQ413">
        <v>-1.681860573090938E-05</v>
      </c>
      <c r="IR413">
        <v>18</v>
      </c>
      <c r="IS413">
        <v>2242</v>
      </c>
      <c r="IT413">
        <v>1</v>
      </c>
      <c r="IU413">
        <v>24</v>
      </c>
      <c r="IV413">
        <v>2662.7</v>
      </c>
      <c r="IW413">
        <v>2662.7</v>
      </c>
      <c r="IX413">
        <v>0.646973</v>
      </c>
      <c r="IY413">
        <v>2.2522</v>
      </c>
      <c r="IZ413">
        <v>1.39648</v>
      </c>
      <c r="JA413">
        <v>2.33398</v>
      </c>
      <c r="JB413">
        <v>1.49536</v>
      </c>
      <c r="JC413">
        <v>2.33276</v>
      </c>
      <c r="JD413">
        <v>39.2422</v>
      </c>
      <c r="JE413">
        <v>23.9649</v>
      </c>
      <c r="JF413">
        <v>18</v>
      </c>
      <c r="JG413">
        <v>491.169</v>
      </c>
      <c r="JH413">
        <v>428.439</v>
      </c>
      <c r="JI413">
        <v>25.0001</v>
      </c>
      <c r="JJ413">
        <v>26.282</v>
      </c>
      <c r="JK413">
        <v>30</v>
      </c>
      <c r="JL413">
        <v>26.26</v>
      </c>
      <c r="JM413">
        <v>26.2015</v>
      </c>
      <c r="JN413">
        <v>12.8184</v>
      </c>
      <c r="JO413">
        <v>26.414</v>
      </c>
      <c r="JP413">
        <v>30.8118</v>
      </c>
      <c r="JQ413">
        <v>25</v>
      </c>
      <c r="JR413">
        <v>212.906</v>
      </c>
      <c r="JS413">
        <v>16.2151</v>
      </c>
      <c r="JT413">
        <v>100.597</v>
      </c>
      <c r="JU413">
        <v>100.685</v>
      </c>
    </row>
    <row r="414" spans="1:281">
      <c r="A414">
        <v>398</v>
      </c>
      <c r="B414">
        <v>1659122327.5</v>
      </c>
      <c r="C414">
        <v>9969.400000095367</v>
      </c>
      <c r="D414" t="s">
        <v>1223</v>
      </c>
      <c r="E414" t="s">
        <v>1224</v>
      </c>
      <c r="F414">
        <v>5</v>
      </c>
      <c r="G414" t="s">
        <v>1198</v>
      </c>
      <c r="H414" t="s">
        <v>416</v>
      </c>
      <c r="I414">
        <v>1659122320</v>
      </c>
      <c r="J414">
        <f>(K414)/1000</f>
        <v>0</v>
      </c>
      <c r="K414">
        <f>IF(CZ414, AN414, AH414)</f>
        <v>0</v>
      </c>
      <c r="L414">
        <f>IF(CZ414, AI414, AG414)</f>
        <v>0</v>
      </c>
      <c r="M414">
        <f>DB414 - IF(AU414&gt;1, L414*CV414*100.0/(AW414*DP414), 0)</f>
        <v>0</v>
      </c>
      <c r="N414">
        <f>((T414-J414/2)*M414-L414)/(T414+J414/2)</f>
        <v>0</v>
      </c>
      <c r="O414">
        <f>N414*(DI414+DJ414)/1000.0</f>
        <v>0</v>
      </c>
      <c r="P414">
        <f>(DB414 - IF(AU414&gt;1, L414*CV414*100.0/(AW414*DP414), 0))*(DI414+DJ414)/1000.0</f>
        <v>0</v>
      </c>
      <c r="Q414">
        <f>2.0/((1/S414-1/R414)+SIGN(S414)*SQRT((1/S414-1/R414)*(1/S414-1/R414) + 4*CW414/((CW414+1)*(CW414+1))*(2*1/S414*1/R414-1/R414*1/R414)))</f>
        <v>0</v>
      </c>
      <c r="R414">
        <f>IF(LEFT(CX414,1)&lt;&gt;"0",IF(LEFT(CX414,1)="1",3.0,CY414),$D$5+$E$5*(DP414*DI414/($K$5*1000))+$F$5*(DP414*DI414/($K$5*1000))*MAX(MIN(CV414,$J$5),$I$5)*MAX(MIN(CV414,$J$5),$I$5)+$G$5*MAX(MIN(CV414,$J$5),$I$5)*(DP414*DI414/($K$5*1000))+$H$5*(DP414*DI414/($K$5*1000))*(DP414*DI414/($K$5*1000)))</f>
        <v>0</v>
      </c>
      <c r="S414">
        <f>J414*(1000-(1000*0.61365*exp(17.502*W414/(240.97+W414))/(DI414+DJ414)+DD414)/2)/(1000*0.61365*exp(17.502*W414/(240.97+W414))/(DI414+DJ414)-DD414)</f>
        <v>0</v>
      </c>
      <c r="T414">
        <f>1/((CW414+1)/(Q414/1.6)+1/(R414/1.37)) + CW414/((CW414+1)/(Q414/1.6) + CW414/(R414/1.37))</f>
        <v>0</v>
      </c>
      <c r="U414">
        <f>(CR414*CU414)</f>
        <v>0</v>
      </c>
      <c r="V414">
        <f>(DK414+(U414+2*0.95*5.67E-8*(((DK414+$B$7)+273)^4-(DK414+273)^4)-44100*J414)/(1.84*29.3*R414+8*0.95*5.67E-8*(DK414+273)^3))</f>
        <v>0</v>
      </c>
      <c r="W414">
        <f>($C$7*DL414+$D$7*DM414+$E$7*V414)</f>
        <v>0</v>
      </c>
      <c r="X414">
        <f>0.61365*exp(17.502*W414/(240.97+W414))</f>
        <v>0</v>
      </c>
      <c r="Y414">
        <f>(Z414/AA414*100)</f>
        <v>0</v>
      </c>
      <c r="Z414">
        <f>DD414*(DI414+DJ414)/1000</f>
        <v>0</v>
      </c>
      <c r="AA414">
        <f>0.61365*exp(17.502*DK414/(240.97+DK414))</f>
        <v>0</v>
      </c>
      <c r="AB414">
        <f>(X414-DD414*(DI414+DJ414)/1000)</f>
        <v>0</v>
      </c>
      <c r="AC414">
        <f>(-J414*44100)</f>
        <v>0</v>
      </c>
      <c r="AD414">
        <f>2*29.3*R414*0.92*(DK414-W414)</f>
        <v>0</v>
      </c>
      <c r="AE414">
        <f>2*0.95*5.67E-8*(((DK414+$B$7)+273)^4-(W414+273)^4)</f>
        <v>0</v>
      </c>
      <c r="AF414">
        <f>U414+AE414+AC414+AD414</f>
        <v>0</v>
      </c>
      <c r="AG414">
        <f>DH414*AU414*(DC414-DB414*(1000-AU414*DE414)/(1000-AU414*DD414))/(100*CV414)</f>
        <v>0</v>
      </c>
      <c r="AH414">
        <f>1000*DH414*AU414*(DD414-DE414)/(100*CV414*(1000-AU414*DD414))</f>
        <v>0</v>
      </c>
      <c r="AI414">
        <f>(AJ414 - AK414 - DI414*1E3/(8.314*(DK414+273.15)) * AM414/DH414 * AL414) * DH414/(100*CV414) * (1000 - DE414)/1000</f>
        <v>0</v>
      </c>
      <c r="AJ414">
        <v>234.8488087978611</v>
      </c>
      <c r="AK414">
        <v>237.4500060606059</v>
      </c>
      <c r="AL414">
        <v>-3.160145061862977</v>
      </c>
      <c r="AM414">
        <v>65.16908035105153</v>
      </c>
      <c r="AN414">
        <f>(AP414 - AO414 + DI414*1E3/(8.314*(DK414+273.15)) * AR414/DH414 * AQ414) * DH414/(100*CV414) * 1000/(1000 - AP414)</f>
        <v>0</v>
      </c>
      <c r="AO414">
        <v>16.16486768335899</v>
      </c>
      <c r="AP414">
        <v>22.77524363636362</v>
      </c>
      <c r="AQ414">
        <v>2.068356595759538E-05</v>
      </c>
      <c r="AR414">
        <v>87.25363279170026</v>
      </c>
      <c r="AS414">
        <v>16</v>
      </c>
      <c r="AT414">
        <v>3</v>
      </c>
      <c r="AU414">
        <f>IF(AS414*$H$13&gt;=AW414,1.0,(AW414/(AW414-AS414*$H$13)))</f>
        <v>0</v>
      </c>
      <c r="AV414">
        <f>(AU414-1)*100</f>
        <v>0</v>
      </c>
      <c r="AW414">
        <f>MAX(0,($B$13+$C$13*DP414)/(1+$D$13*DP414)*DI414/(DK414+273)*$E$13)</f>
        <v>0</v>
      </c>
      <c r="AX414" t="s">
        <v>417</v>
      </c>
      <c r="AY414" t="s">
        <v>417</v>
      </c>
      <c r="AZ414">
        <v>0</v>
      </c>
      <c r="BA414">
        <v>0</v>
      </c>
      <c r="BB414">
        <f>1-AZ414/BA414</f>
        <v>0</v>
      </c>
      <c r="BC414">
        <v>0</v>
      </c>
      <c r="BD414" t="s">
        <v>417</v>
      </c>
      <c r="BE414" t="s">
        <v>417</v>
      </c>
      <c r="BF414">
        <v>0</v>
      </c>
      <c r="BG414">
        <v>0</v>
      </c>
      <c r="BH414">
        <f>1-BF414/BG414</f>
        <v>0</v>
      </c>
      <c r="BI414">
        <v>0.5</v>
      </c>
      <c r="BJ414">
        <f>CS414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417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f>$B$11*DQ414+$C$11*DR414+$F$11*EC414*(1-EF414)</f>
        <v>0</v>
      </c>
      <c r="CS414">
        <f>CR414*CT414</f>
        <v>0</v>
      </c>
      <c r="CT414">
        <f>($B$11*$D$9+$C$11*$D$9+$F$11*((EP414+EH414)/MAX(EP414+EH414+EQ414, 0.1)*$I$9+EQ414/MAX(EP414+EH414+EQ414, 0.1)*$J$9))/($B$11+$C$11+$F$11)</f>
        <v>0</v>
      </c>
      <c r="CU414">
        <f>($B$11*$K$9+$C$11*$K$9+$F$11*((EP414+EH414)/MAX(EP414+EH414+EQ414, 0.1)*$P$9+EQ414/MAX(EP414+EH414+EQ414, 0.1)*$Q$9))/($B$11+$C$11+$F$11)</f>
        <v>0</v>
      </c>
      <c r="CV414">
        <v>6</v>
      </c>
      <c r="CW414">
        <v>0.5</v>
      </c>
      <c r="CX414" t="s">
        <v>418</v>
      </c>
      <c r="CY414">
        <v>2</v>
      </c>
      <c r="CZ414" t="b">
        <v>1</v>
      </c>
      <c r="DA414">
        <v>1659122320</v>
      </c>
      <c r="DB414">
        <v>253.6847407407408</v>
      </c>
      <c r="DC414">
        <v>247.0492222222222</v>
      </c>
      <c r="DD414">
        <v>22.76584814814815</v>
      </c>
      <c r="DE414">
        <v>16.16674444444444</v>
      </c>
      <c r="DF414">
        <v>255.8845925925926</v>
      </c>
      <c r="DG414">
        <v>22.85094814814815</v>
      </c>
      <c r="DH414">
        <v>500.0513703703704</v>
      </c>
      <c r="DI414">
        <v>90.63287407407407</v>
      </c>
      <c r="DJ414">
        <v>0.09997537037037035</v>
      </c>
      <c r="DK414">
        <v>27.20375555555556</v>
      </c>
      <c r="DL414">
        <v>26.97867777777778</v>
      </c>
      <c r="DM414">
        <v>999.9000000000001</v>
      </c>
      <c r="DN414">
        <v>0</v>
      </c>
      <c r="DO414">
        <v>0</v>
      </c>
      <c r="DP414">
        <v>10000.96962962963</v>
      </c>
      <c r="DQ414">
        <v>0</v>
      </c>
      <c r="DR414">
        <v>7.957167777777779</v>
      </c>
      <c r="DS414">
        <v>6.635348888888888</v>
      </c>
      <c r="DT414">
        <v>259.5946296296296</v>
      </c>
      <c r="DU414">
        <v>251.109037037037</v>
      </c>
      <c r="DV414">
        <v>6.599100370370371</v>
      </c>
      <c r="DW414">
        <v>247.0492222222222</v>
      </c>
      <c r="DX414">
        <v>16.16674444444444</v>
      </c>
      <c r="DY414">
        <v>2.063333333333333</v>
      </c>
      <c r="DZ414">
        <v>1.465238148148148</v>
      </c>
      <c r="EA414">
        <v>17.9389</v>
      </c>
      <c r="EB414">
        <v>12.61015925925926</v>
      </c>
      <c r="EC414">
        <v>1999.994074074074</v>
      </c>
      <c r="ED414">
        <v>0.9800051111111109</v>
      </c>
      <c r="EE414">
        <v>0.01999468888888889</v>
      </c>
      <c r="EF414">
        <v>0</v>
      </c>
      <c r="EG414">
        <v>703.1244074074076</v>
      </c>
      <c r="EH414">
        <v>5.00097</v>
      </c>
      <c r="EI414">
        <v>14080.02222222222</v>
      </c>
      <c r="EJ414">
        <v>16707.54444444444</v>
      </c>
      <c r="EK414">
        <v>40.02066666666666</v>
      </c>
      <c r="EL414">
        <v>39.89788888888888</v>
      </c>
      <c r="EM414">
        <v>39.83299999999999</v>
      </c>
      <c r="EN414">
        <v>40.02988888888888</v>
      </c>
      <c r="EO414">
        <v>40.52755555555555</v>
      </c>
      <c r="EP414">
        <v>1955.104074074074</v>
      </c>
      <c r="EQ414">
        <v>39.89000000000001</v>
      </c>
      <c r="ER414">
        <v>0</v>
      </c>
      <c r="ES414">
        <v>1659122327.6</v>
      </c>
      <c r="ET414">
        <v>0</v>
      </c>
      <c r="EU414">
        <v>703.1631153846155</v>
      </c>
      <c r="EV414">
        <v>-12.315042733716</v>
      </c>
      <c r="EW414">
        <v>-253.0085470864773</v>
      </c>
      <c r="EX414">
        <v>14080.92692307692</v>
      </c>
      <c r="EY414">
        <v>15</v>
      </c>
      <c r="EZ414">
        <v>0</v>
      </c>
      <c r="FA414" t="s">
        <v>419</v>
      </c>
      <c r="FB414">
        <v>1658962562</v>
      </c>
      <c r="FC414">
        <v>1658962559</v>
      </c>
      <c r="FD414">
        <v>0</v>
      </c>
      <c r="FE414">
        <v>0.025</v>
      </c>
      <c r="FF414">
        <v>-0.013</v>
      </c>
      <c r="FG414">
        <v>-1.97</v>
      </c>
      <c r="FH414">
        <v>-0.111</v>
      </c>
      <c r="FI414">
        <v>420</v>
      </c>
      <c r="FJ414">
        <v>18</v>
      </c>
      <c r="FK414">
        <v>0.6899999999999999</v>
      </c>
      <c r="FL414">
        <v>0.5</v>
      </c>
      <c r="FM414">
        <v>6.058748749999999</v>
      </c>
      <c r="FN414">
        <v>12.84935155722326</v>
      </c>
      <c r="FO414">
        <v>1.238307786947953</v>
      </c>
      <c r="FP414">
        <v>0</v>
      </c>
      <c r="FQ414">
        <v>703.9400588235295</v>
      </c>
      <c r="FR414">
        <v>-14.69607333309741</v>
      </c>
      <c r="FS414">
        <v>1.47759118243922</v>
      </c>
      <c r="FT414">
        <v>0</v>
      </c>
      <c r="FU414">
        <v>6.59439725</v>
      </c>
      <c r="FV414">
        <v>0.09923065666039475</v>
      </c>
      <c r="FW414">
        <v>0.00967023318940659</v>
      </c>
      <c r="FX414">
        <v>1</v>
      </c>
      <c r="FY414">
        <v>1</v>
      </c>
      <c r="FZ414">
        <v>3</v>
      </c>
      <c r="GA414" t="s">
        <v>426</v>
      </c>
      <c r="GB414">
        <v>2.98346</v>
      </c>
      <c r="GC414">
        <v>2.71562</v>
      </c>
      <c r="GD414">
        <v>0.0585834</v>
      </c>
      <c r="GE414">
        <v>0.0557514</v>
      </c>
      <c r="GF414">
        <v>0.103917</v>
      </c>
      <c r="GG414">
        <v>0.080002</v>
      </c>
      <c r="GH414">
        <v>29803.4</v>
      </c>
      <c r="GI414">
        <v>30037.4</v>
      </c>
      <c r="GJ414">
        <v>29421.5</v>
      </c>
      <c r="GK414">
        <v>29418.4</v>
      </c>
      <c r="GL414">
        <v>34913.1</v>
      </c>
      <c r="GM414">
        <v>35986.9</v>
      </c>
      <c r="GN414">
        <v>41432.7</v>
      </c>
      <c r="GO414">
        <v>41923.4</v>
      </c>
      <c r="GP414">
        <v>1.91733</v>
      </c>
      <c r="GQ414">
        <v>1.8861</v>
      </c>
      <c r="GR414">
        <v>0.105582</v>
      </c>
      <c r="GS414">
        <v>0</v>
      </c>
      <c r="GT414">
        <v>25.2536</v>
      </c>
      <c r="GU414">
        <v>999.9</v>
      </c>
      <c r="GV414">
        <v>38.3</v>
      </c>
      <c r="GW414">
        <v>33.6</v>
      </c>
      <c r="GX414">
        <v>22.0795</v>
      </c>
      <c r="GY414">
        <v>63.5416</v>
      </c>
      <c r="GZ414">
        <v>34.4992</v>
      </c>
      <c r="HA414">
        <v>1</v>
      </c>
      <c r="HB414">
        <v>-0.0858155</v>
      </c>
      <c r="HC414">
        <v>0.279801</v>
      </c>
      <c r="HD414">
        <v>20.3308</v>
      </c>
      <c r="HE414">
        <v>5.21609</v>
      </c>
      <c r="HF414">
        <v>12.0099</v>
      </c>
      <c r="HG414">
        <v>4.9888</v>
      </c>
      <c r="HH414">
        <v>3.28863</v>
      </c>
      <c r="HI414">
        <v>9999</v>
      </c>
      <c r="HJ414">
        <v>9999</v>
      </c>
      <c r="HK414">
        <v>9999</v>
      </c>
      <c r="HL414">
        <v>175.1</v>
      </c>
      <c r="HM414">
        <v>1.86784</v>
      </c>
      <c r="HN414">
        <v>1.86691</v>
      </c>
      <c r="HO414">
        <v>1.8663</v>
      </c>
      <c r="HP414">
        <v>1.86616</v>
      </c>
      <c r="HQ414">
        <v>1.86805</v>
      </c>
      <c r="HR414">
        <v>1.87051</v>
      </c>
      <c r="HS414">
        <v>1.86919</v>
      </c>
      <c r="HT414">
        <v>1.87058</v>
      </c>
      <c r="HU414">
        <v>0</v>
      </c>
      <c r="HV414">
        <v>0</v>
      </c>
      <c r="HW414">
        <v>0</v>
      </c>
      <c r="HX414">
        <v>0</v>
      </c>
      <c r="HY414" t="s">
        <v>421</v>
      </c>
      <c r="HZ414" t="s">
        <v>422</v>
      </c>
      <c r="IA414" t="s">
        <v>423</v>
      </c>
      <c r="IB414" t="s">
        <v>423</v>
      </c>
      <c r="IC414" t="s">
        <v>423</v>
      </c>
      <c r="ID414" t="s">
        <v>423</v>
      </c>
      <c r="IE414">
        <v>0</v>
      </c>
      <c r="IF414">
        <v>100</v>
      </c>
      <c r="IG414">
        <v>100</v>
      </c>
      <c r="IH414">
        <v>-2.146</v>
      </c>
      <c r="II414">
        <v>-0.08500000000000001</v>
      </c>
      <c r="IJ414">
        <v>-1.577111384215205</v>
      </c>
      <c r="IK414">
        <v>-0.002609718516926934</v>
      </c>
      <c r="IL414">
        <v>7.477057286243006E-07</v>
      </c>
      <c r="IM414">
        <v>-2.446628426827821E-10</v>
      </c>
      <c r="IN414">
        <v>-0.2036813970316619</v>
      </c>
      <c r="IO414">
        <v>-0.007460779758470672</v>
      </c>
      <c r="IP414">
        <v>0.0009378809001863145</v>
      </c>
      <c r="IQ414">
        <v>-1.681860573090938E-05</v>
      </c>
      <c r="IR414">
        <v>18</v>
      </c>
      <c r="IS414">
        <v>2242</v>
      </c>
      <c r="IT414">
        <v>1</v>
      </c>
      <c r="IU414">
        <v>24</v>
      </c>
      <c r="IV414">
        <v>2662.8</v>
      </c>
      <c r="IW414">
        <v>2662.8</v>
      </c>
      <c r="IX414">
        <v>0.60791</v>
      </c>
      <c r="IY414">
        <v>2.25464</v>
      </c>
      <c r="IZ414">
        <v>1.39648</v>
      </c>
      <c r="JA414">
        <v>2.33398</v>
      </c>
      <c r="JB414">
        <v>1.49536</v>
      </c>
      <c r="JC414">
        <v>2.32788</v>
      </c>
      <c r="JD414">
        <v>39.2422</v>
      </c>
      <c r="JE414">
        <v>23.9649</v>
      </c>
      <c r="JF414">
        <v>18</v>
      </c>
      <c r="JG414">
        <v>491.255</v>
      </c>
      <c r="JH414">
        <v>428.262</v>
      </c>
      <c r="JI414">
        <v>25</v>
      </c>
      <c r="JJ414">
        <v>26.282</v>
      </c>
      <c r="JK414">
        <v>30</v>
      </c>
      <c r="JL414">
        <v>26.259</v>
      </c>
      <c r="JM414">
        <v>26.2015</v>
      </c>
      <c r="JN414">
        <v>12.1274</v>
      </c>
      <c r="JO414">
        <v>26.414</v>
      </c>
      <c r="JP414">
        <v>30.8118</v>
      </c>
      <c r="JQ414">
        <v>25</v>
      </c>
      <c r="JR414">
        <v>199.513</v>
      </c>
      <c r="JS414">
        <v>16.2268</v>
      </c>
      <c r="JT414">
        <v>100.598</v>
      </c>
      <c r="JU414">
        <v>100.684</v>
      </c>
    </row>
    <row r="415" spans="1:281">
      <c r="A415">
        <v>399</v>
      </c>
      <c r="B415">
        <v>1659122332.5</v>
      </c>
      <c r="C415">
        <v>9974.400000095367</v>
      </c>
      <c r="D415" t="s">
        <v>1225</v>
      </c>
      <c r="E415" t="s">
        <v>1226</v>
      </c>
      <c r="F415">
        <v>5</v>
      </c>
      <c r="G415" t="s">
        <v>1198</v>
      </c>
      <c r="H415" t="s">
        <v>416</v>
      </c>
      <c r="I415">
        <v>1659122324.714286</v>
      </c>
      <c r="J415">
        <f>(K415)/1000</f>
        <v>0</v>
      </c>
      <c r="K415">
        <f>IF(CZ415, AN415, AH415)</f>
        <v>0</v>
      </c>
      <c r="L415">
        <f>IF(CZ415, AI415, AG415)</f>
        <v>0</v>
      </c>
      <c r="M415">
        <f>DB415 - IF(AU415&gt;1, L415*CV415*100.0/(AW415*DP415), 0)</f>
        <v>0</v>
      </c>
      <c r="N415">
        <f>((T415-J415/2)*M415-L415)/(T415+J415/2)</f>
        <v>0</v>
      </c>
      <c r="O415">
        <f>N415*(DI415+DJ415)/1000.0</f>
        <v>0</v>
      </c>
      <c r="P415">
        <f>(DB415 - IF(AU415&gt;1, L415*CV415*100.0/(AW415*DP415), 0))*(DI415+DJ415)/1000.0</f>
        <v>0</v>
      </c>
      <c r="Q415">
        <f>2.0/((1/S415-1/R415)+SIGN(S415)*SQRT((1/S415-1/R415)*(1/S415-1/R415) + 4*CW415/((CW415+1)*(CW415+1))*(2*1/S415*1/R415-1/R415*1/R415)))</f>
        <v>0</v>
      </c>
      <c r="R415">
        <f>IF(LEFT(CX415,1)&lt;&gt;"0",IF(LEFT(CX415,1)="1",3.0,CY415),$D$5+$E$5*(DP415*DI415/($K$5*1000))+$F$5*(DP415*DI415/($K$5*1000))*MAX(MIN(CV415,$J$5),$I$5)*MAX(MIN(CV415,$J$5),$I$5)+$G$5*MAX(MIN(CV415,$J$5),$I$5)*(DP415*DI415/($K$5*1000))+$H$5*(DP415*DI415/($K$5*1000))*(DP415*DI415/($K$5*1000)))</f>
        <v>0</v>
      </c>
      <c r="S415">
        <f>J415*(1000-(1000*0.61365*exp(17.502*W415/(240.97+W415))/(DI415+DJ415)+DD415)/2)/(1000*0.61365*exp(17.502*W415/(240.97+W415))/(DI415+DJ415)-DD415)</f>
        <v>0</v>
      </c>
      <c r="T415">
        <f>1/((CW415+1)/(Q415/1.6)+1/(R415/1.37)) + CW415/((CW415+1)/(Q415/1.6) + CW415/(R415/1.37))</f>
        <v>0</v>
      </c>
      <c r="U415">
        <f>(CR415*CU415)</f>
        <v>0</v>
      </c>
      <c r="V415">
        <f>(DK415+(U415+2*0.95*5.67E-8*(((DK415+$B$7)+273)^4-(DK415+273)^4)-44100*J415)/(1.84*29.3*R415+8*0.95*5.67E-8*(DK415+273)^3))</f>
        <v>0</v>
      </c>
      <c r="W415">
        <f>($C$7*DL415+$D$7*DM415+$E$7*V415)</f>
        <v>0</v>
      </c>
      <c r="X415">
        <f>0.61365*exp(17.502*W415/(240.97+W415))</f>
        <v>0</v>
      </c>
      <c r="Y415">
        <f>(Z415/AA415*100)</f>
        <v>0</v>
      </c>
      <c r="Z415">
        <f>DD415*(DI415+DJ415)/1000</f>
        <v>0</v>
      </c>
      <c r="AA415">
        <f>0.61365*exp(17.502*DK415/(240.97+DK415))</f>
        <v>0</v>
      </c>
      <c r="AB415">
        <f>(X415-DD415*(DI415+DJ415)/1000)</f>
        <v>0</v>
      </c>
      <c r="AC415">
        <f>(-J415*44100)</f>
        <v>0</v>
      </c>
      <c r="AD415">
        <f>2*29.3*R415*0.92*(DK415-W415)</f>
        <v>0</v>
      </c>
      <c r="AE415">
        <f>2*0.95*5.67E-8*(((DK415+$B$7)+273)^4-(W415+273)^4)</f>
        <v>0</v>
      </c>
      <c r="AF415">
        <f>U415+AE415+AC415+AD415</f>
        <v>0</v>
      </c>
      <c r="AG415">
        <f>DH415*AU415*(DC415-DB415*(1000-AU415*DE415)/(1000-AU415*DD415))/(100*CV415)</f>
        <v>0</v>
      </c>
      <c r="AH415">
        <f>1000*DH415*AU415*(DD415-DE415)/(100*CV415*(1000-AU415*DD415))</f>
        <v>0</v>
      </c>
      <c r="AI415">
        <f>(AJ415 - AK415 - DI415*1E3/(8.314*(DK415+273.15)) * AM415/DH415 * AL415) * DH415/(100*CV415) * (1000 - DE415)/1000</f>
        <v>0</v>
      </c>
      <c r="AJ415">
        <v>217.9924762934916</v>
      </c>
      <c r="AK415">
        <v>221.5844969696969</v>
      </c>
      <c r="AL415">
        <v>-3.171272023154309</v>
      </c>
      <c r="AM415">
        <v>65.16908035105153</v>
      </c>
      <c r="AN415">
        <f>(AP415 - AO415 + DI415*1E3/(8.314*(DK415+273.15)) * AR415/DH415 * AQ415) * DH415/(100*CV415) * 1000/(1000 - AP415)</f>
        <v>0</v>
      </c>
      <c r="AO415">
        <v>16.16494812679701</v>
      </c>
      <c r="AP415">
        <v>22.78075818181819</v>
      </c>
      <c r="AQ415">
        <v>1.470420421010136E-05</v>
      </c>
      <c r="AR415">
        <v>87.25363279170026</v>
      </c>
      <c r="AS415">
        <v>16</v>
      </c>
      <c r="AT415">
        <v>3</v>
      </c>
      <c r="AU415">
        <f>IF(AS415*$H$13&gt;=AW415,1.0,(AW415/(AW415-AS415*$H$13)))</f>
        <v>0</v>
      </c>
      <c r="AV415">
        <f>(AU415-1)*100</f>
        <v>0</v>
      </c>
      <c r="AW415">
        <f>MAX(0,($B$13+$C$13*DP415)/(1+$D$13*DP415)*DI415/(DK415+273)*$E$13)</f>
        <v>0</v>
      </c>
      <c r="AX415" t="s">
        <v>417</v>
      </c>
      <c r="AY415" t="s">
        <v>417</v>
      </c>
      <c r="AZ415">
        <v>0</v>
      </c>
      <c r="BA415">
        <v>0</v>
      </c>
      <c r="BB415">
        <f>1-AZ415/BA415</f>
        <v>0</v>
      </c>
      <c r="BC415">
        <v>0</v>
      </c>
      <c r="BD415" t="s">
        <v>417</v>
      </c>
      <c r="BE415" t="s">
        <v>417</v>
      </c>
      <c r="BF415">
        <v>0</v>
      </c>
      <c r="BG415">
        <v>0</v>
      </c>
      <c r="BH415">
        <f>1-BF415/BG415</f>
        <v>0</v>
      </c>
      <c r="BI415">
        <v>0.5</v>
      </c>
      <c r="BJ415">
        <f>CS415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417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f>$B$11*DQ415+$C$11*DR415+$F$11*EC415*(1-EF415)</f>
        <v>0</v>
      </c>
      <c r="CS415">
        <f>CR415*CT415</f>
        <v>0</v>
      </c>
      <c r="CT415">
        <f>($B$11*$D$9+$C$11*$D$9+$F$11*((EP415+EH415)/MAX(EP415+EH415+EQ415, 0.1)*$I$9+EQ415/MAX(EP415+EH415+EQ415, 0.1)*$J$9))/($B$11+$C$11+$F$11)</f>
        <v>0</v>
      </c>
      <c r="CU415">
        <f>($B$11*$K$9+$C$11*$K$9+$F$11*((EP415+EH415)/MAX(EP415+EH415+EQ415, 0.1)*$P$9+EQ415/MAX(EP415+EH415+EQ415, 0.1)*$Q$9))/($B$11+$C$11+$F$11)</f>
        <v>0</v>
      </c>
      <c r="CV415">
        <v>6</v>
      </c>
      <c r="CW415">
        <v>0.5</v>
      </c>
      <c r="CX415" t="s">
        <v>418</v>
      </c>
      <c r="CY415">
        <v>2</v>
      </c>
      <c r="CZ415" t="b">
        <v>1</v>
      </c>
      <c r="DA415">
        <v>1659122324.714286</v>
      </c>
      <c r="DB415">
        <v>239.1032857142857</v>
      </c>
      <c r="DC415">
        <v>231.4315714285714</v>
      </c>
      <c r="DD415">
        <v>22.77114285714286</v>
      </c>
      <c r="DE415">
        <v>16.16515</v>
      </c>
      <c r="DF415">
        <v>241.2698571428571</v>
      </c>
      <c r="DG415">
        <v>22.8562</v>
      </c>
      <c r="DH415">
        <v>500.0675357142856</v>
      </c>
      <c r="DI415">
        <v>90.63321428571429</v>
      </c>
      <c r="DJ415">
        <v>0.1000012428571429</v>
      </c>
      <c r="DK415">
        <v>27.2069</v>
      </c>
      <c r="DL415">
        <v>26.98289285714285</v>
      </c>
      <c r="DM415">
        <v>999.9000000000002</v>
      </c>
      <c r="DN415">
        <v>0</v>
      </c>
      <c r="DO415">
        <v>0</v>
      </c>
      <c r="DP415">
        <v>10000.82142857143</v>
      </c>
      <c r="DQ415">
        <v>0</v>
      </c>
      <c r="DR415">
        <v>7.95678142857143</v>
      </c>
      <c r="DS415">
        <v>7.671629285714284</v>
      </c>
      <c r="DT415">
        <v>244.6747857142857</v>
      </c>
      <c r="DU415">
        <v>235.23425</v>
      </c>
      <c r="DV415">
        <v>6.605997857142858</v>
      </c>
      <c r="DW415">
        <v>231.4315714285714</v>
      </c>
      <c r="DX415">
        <v>16.16515</v>
      </c>
      <c r="DY415">
        <v>2.063820714285714</v>
      </c>
      <c r="DZ415">
        <v>1.465098571428572</v>
      </c>
      <c r="EA415">
        <v>17.94265714285714</v>
      </c>
      <c r="EB415">
        <v>12.60871071428572</v>
      </c>
      <c r="EC415">
        <v>2000.013214285714</v>
      </c>
      <c r="ED415">
        <v>0.9800049999999997</v>
      </c>
      <c r="EE415">
        <v>0.0199948</v>
      </c>
      <c r="EF415">
        <v>0</v>
      </c>
      <c r="EG415">
        <v>702.3977142857144</v>
      </c>
      <c r="EH415">
        <v>5.00097</v>
      </c>
      <c r="EI415">
        <v>14064.775</v>
      </c>
      <c r="EJ415">
        <v>16707.71071428571</v>
      </c>
      <c r="EK415">
        <v>39.98196428571428</v>
      </c>
      <c r="EL415">
        <v>39.86585714285713</v>
      </c>
      <c r="EM415">
        <v>39.80321428571428</v>
      </c>
      <c r="EN415">
        <v>39.97075</v>
      </c>
      <c r="EO415">
        <v>40.49085714285713</v>
      </c>
      <c r="EP415">
        <v>1955.123214285715</v>
      </c>
      <c r="EQ415">
        <v>39.89000000000001</v>
      </c>
      <c r="ER415">
        <v>0</v>
      </c>
      <c r="ES415">
        <v>1659122333</v>
      </c>
      <c r="ET415">
        <v>0</v>
      </c>
      <c r="EU415">
        <v>702.30172</v>
      </c>
      <c r="EV415">
        <v>-5.835615365265098</v>
      </c>
      <c r="EW415">
        <v>-126.8230767445733</v>
      </c>
      <c r="EX415">
        <v>14062.544</v>
      </c>
      <c r="EY415">
        <v>15</v>
      </c>
      <c r="EZ415">
        <v>0</v>
      </c>
      <c r="FA415" t="s">
        <v>419</v>
      </c>
      <c r="FB415">
        <v>1658962562</v>
      </c>
      <c r="FC415">
        <v>1658962559</v>
      </c>
      <c r="FD415">
        <v>0</v>
      </c>
      <c r="FE415">
        <v>0.025</v>
      </c>
      <c r="FF415">
        <v>-0.013</v>
      </c>
      <c r="FG415">
        <v>-1.97</v>
      </c>
      <c r="FH415">
        <v>-0.111</v>
      </c>
      <c r="FI415">
        <v>420</v>
      </c>
      <c r="FJ415">
        <v>18</v>
      </c>
      <c r="FK415">
        <v>0.6899999999999999</v>
      </c>
      <c r="FL415">
        <v>0.5</v>
      </c>
      <c r="FM415">
        <v>6.910298499999999</v>
      </c>
      <c r="FN415">
        <v>13.2480833020638</v>
      </c>
      <c r="FO415">
        <v>1.275608231334272</v>
      </c>
      <c r="FP415">
        <v>0</v>
      </c>
      <c r="FQ415">
        <v>703.0646764705882</v>
      </c>
      <c r="FR415">
        <v>-10.86507257300774</v>
      </c>
      <c r="FS415">
        <v>1.128757951456276</v>
      </c>
      <c r="FT415">
        <v>0</v>
      </c>
      <c r="FU415">
        <v>6.600602</v>
      </c>
      <c r="FV415">
        <v>0.09388097560977074</v>
      </c>
      <c r="FW415">
        <v>0.009182109833801811</v>
      </c>
      <c r="FX415">
        <v>1</v>
      </c>
      <c r="FY415">
        <v>1</v>
      </c>
      <c r="FZ415">
        <v>3</v>
      </c>
      <c r="GA415" t="s">
        <v>426</v>
      </c>
      <c r="GB415">
        <v>2.98347</v>
      </c>
      <c r="GC415">
        <v>2.71546</v>
      </c>
      <c r="GD415">
        <v>0.0551592</v>
      </c>
      <c r="GE415">
        <v>0.0520747</v>
      </c>
      <c r="GF415">
        <v>0.103938</v>
      </c>
      <c r="GG415">
        <v>0.0799902</v>
      </c>
      <c r="GH415">
        <v>29911.3</v>
      </c>
      <c r="GI415">
        <v>30154.5</v>
      </c>
      <c r="GJ415">
        <v>29421</v>
      </c>
      <c r="GK415">
        <v>29418.5</v>
      </c>
      <c r="GL415">
        <v>34911.5</v>
      </c>
      <c r="GM415">
        <v>35987.2</v>
      </c>
      <c r="GN415">
        <v>41431.9</v>
      </c>
      <c r="GO415">
        <v>41923.2</v>
      </c>
      <c r="GP415">
        <v>1.9171</v>
      </c>
      <c r="GQ415">
        <v>1.88595</v>
      </c>
      <c r="GR415">
        <v>0.105835</v>
      </c>
      <c r="GS415">
        <v>0</v>
      </c>
      <c r="GT415">
        <v>25.2572</v>
      </c>
      <c r="GU415">
        <v>999.9</v>
      </c>
      <c r="GV415">
        <v>38.2</v>
      </c>
      <c r="GW415">
        <v>33.6</v>
      </c>
      <c r="GX415">
        <v>22.023</v>
      </c>
      <c r="GY415">
        <v>63.4916</v>
      </c>
      <c r="GZ415">
        <v>33.8902</v>
      </c>
      <c r="HA415">
        <v>1</v>
      </c>
      <c r="HB415">
        <v>-0.0858689</v>
      </c>
      <c r="HC415">
        <v>0.280793</v>
      </c>
      <c r="HD415">
        <v>20.3307</v>
      </c>
      <c r="HE415">
        <v>5.21549</v>
      </c>
      <c r="HF415">
        <v>12.0099</v>
      </c>
      <c r="HG415">
        <v>4.9892</v>
      </c>
      <c r="HH415">
        <v>3.28845</v>
      </c>
      <c r="HI415">
        <v>9999</v>
      </c>
      <c r="HJ415">
        <v>9999</v>
      </c>
      <c r="HK415">
        <v>9999</v>
      </c>
      <c r="HL415">
        <v>175.1</v>
      </c>
      <c r="HM415">
        <v>1.86784</v>
      </c>
      <c r="HN415">
        <v>1.86691</v>
      </c>
      <c r="HO415">
        <v>1.8663</v>
      </c>
      <c r="HP415">
        <v>1.86617</v>
      </c>
      <c r="HQ415">
        <v>1.86804</v>
      </c>
      <c r="HR415">
        <v>1.87051</v>
      </c>
      <c r="HS415">
        <v>1.86919</v>
      </c>
      <c r="HT415">
        <v>1.87057</v>
      </c>
      <c r="HU415">
        <v>0</v>
      </c>
      <c r="HV415">
        <v>0</v>
      </c>
      <c r="HW415">
        <v>0</v>
      </c>
      <c r="HX415">
        <v>0</v>
      </c>
      <c r="HY415" t="s">
        <v>421</v>
      </c>
      <c r="HZ415" t="s">
        <v>422</v>
      </c>
      <c r="IA415" t="s">
        <v>423</v>
      </c>
      <c r="IB415" t="s">
        <v>423</v>
      </c>
      <c r="IC415" t="s">
        <v>423</v>
      </c>
      <c r="ID415" t="s">
        <v>423</v>
      </c>
      <c r="IE415">
        <v>0</v>
      </c>
      <c r="IF415">
        <v>100</v>
      </c>
      <c r="IG415">
        <v>100</v>
      </c>
      <c r="IH415">
        <v>-2.111</v>
      </c>
      <c r="II415">
        <v>-0.08500000000000001</v>
      </c>
      <c r="IJ415">
        <v>-1.577111384215205</v>
      </c>
      <c r="IK415">
        <v>-0.002609718516926934</v>
      </c>
      <c r="IL415">
        <v>7.477057286243006E-07</v>
      </c>
      <c r="IM415">
        <v>-2.446628426827821E-10</v>
      </c>
      <c r="IN415">
        <v>-0.2036813970316619</v>
      </c>
      <c r="IO415">
        <v>-0.007460779758470672</v>
      </c>
      <c r="IP415">
        <v>0.0009378809001863145</v>
      </c>
      <c r="IQ415">
        <v>-1.681860573090938E-05</v>
      </c>
      <c r="IR415">
        <v>18</v>
      </c>
      <c r="IS415">
        <v>2242</v>
      </c>
      <c r="IT415">
        <v>1</v>
      </c>
      <c r="IU415">
        <v>24</v>
      </c>
      <c r="IV415">
        <v>2662.8</v>
      </c>
      <c r="IW415">
        <v>2662.9</v>
      </c>
      <c r="IX415">
        <v>0.574951</v>
      </c>
      <c r="IY415">
        <v>2.25464</v>
      </c>
      <c r="IZ415">
        <v>1.39648</v>
      </c>
      <c r="JA415">
        <v>2.33398</v>
      </c>
      <c r="JB415">
        <v>1.49536</v>
      </c>
      <c r="JC415">
        <v>2.41089</v>
      </c>
      <c r="JD415">
        <v>39.2422</v>
      </c>
      <c r="JE415">
        <v>23.9649</v>
      </c>
      <c r="JF415">
        <v>18</v>
      </c>
      <c r="JG415">
        <v>491.104</v>
      </c>
      <c r="JH415">
        <v>428.173</v>
      </c>
      <c r="JI415">
        <v>25</v>
      </c>
      <c r="JJ415">
        <v>26.282</v>
      </c>
      <c r="JK415">
        <v>30</v>
      </c>
      <c r="JL415">
        <v>26.2577</v>
      </c>
      <c r="JM415">
        <v>26.2015</v>
      </c>
      <c r="JN415">
        <v>11.3713</v>
      </c>
      <c r="JO415">
        <v>26.414</v>
      </c>
      <c r="JP415">
        <v>30.4413</v>
      </c>
      <c r="JQ415">
        <v>25</v>
      </c>
      <c r="JR415">
        <v>179.474</v>
      </c>
      <c r="JS415">
        <v>16.2347</v>
      </c>
      <c r="JT415">
        <v>100.596</v>
      </c>
      <c r="JU415">
        <v>100.684</v>
      </c>
    </row>
    <row r="416" spans="1:281">
      <c r="A416">
        <v>400</v>
      </c>
      <c r="B416">
        <v>1659122337.5</v>
      </c>
      <c r="C416">
        <v>9979.400000095367</v>
      </c>
      <c r="D416" t="s">
        <v>1227</v>
      </c>
      <c r="E416" t="s">
        <v>1228</v>
      </c>
      <c r="F416">
        <v>5</v>
      </c>
      <c r="G416" t="s">
        <v>1198</v>
      </c>
      <c r="H416" t="s">
        <v>416</v>
      </c>
      <c r="I416">
        <v>1659122330</v>
      </c>
      <c r="J416">
        <f>(K416)/1000</f>
        <v>0</v>
      </c>
      <c r="K416">
        <f>IF(CZ416, AN416, AH416)</f>
        <v>0</v>
      </c>
      <c r="L416">
        <f>IF(CZ416, AI416, AG416)</f>
        <v>0</v>
      </c>
      <c r="M416">
        <f>DB416 - IF(AU416&gt;1, L416*CV416*100.0/(AW416*DP416), 0)</f>
        <v>0</v>
      </c>
      <c r="N416">
        <f>((T416-J416/2)*M416-L416)/(T416+J416/2)</f>
        <v>0</v>
      </c>
      <c r="O416">
        <f>N416*(DI416+DJ416)/1000.0</f>
        <v>0</v>
      </c>
      <c r="P416">
        <f>(DB416 - IF(AU416&gt;1, L416*CV416*100.0/(AW416*DP416), 0))*(DI416+DJ416)/1000.0</f>
        <v>0</v>
      </c>
      <c r="Q416">
        <f>2.0/((1/S416-1/R416)+SIGN(S416)*SQRT((1/S416-1/R416)*(1/S416-1/R416) + 4*CW416/((CW416+1)*(CW416+1))*(2*1/S416*1/R416-1/R416*1/R416)))</f>
        <v>0</v>
      </c>
      <c r="R416">
        <f>IF(LEFT(CX416,1)&lt;&gt;"0",IF(LEFT(CX416,1)="1",3.0,CY416),$D$5+$E$5*(DP416*DI416/($K$5*1000))+$F$5*(DP416*DI416/($K$5*1000))*MAX(MIN(CV416,$J$5),$I$5)*MAX(MIN(CV416,$J$5),$I$5)+$G$5*MAX(MIN(CV416,$J$5),$I$5)*(DP416*DI416/($K$5*1000))+$H$5*(DP416*DI416/($K$5*1000))*(DP416*DI416/($K$5*1000)))</f>
        <v>0</v>
      </c>
      <c r="S416">
        <f>J416*(1000-(1000*0.61365*exp(17.502*W416/(240.97+W416))/(DI416+DJ416)+DD416)/2)/(1000*0.61365*exp(17.502*W416/(240.97+W416))/(DI416+DJ416)-DD416)</f>
        <v>0</v>
      </c>
      <c r="T416">
        <f>1/((CW416+1)/(Q416/1.6)+1/(R416/1.37)) + CW416/((CW416+1)/(Q416/1.6) + CW416/(R416/1.37))</f>
        <v>0</v>
      </c>
      <c r="U416">
        <f>(CR416*CU416)</f>
        <v>0</v>
      </c>
      <c r="V416">
        <f>(DK416+(U416+2*0.95*5.67E-8*(((DK416+$B$7)+273)^4-(DK416+273)^4)-44100*J416)/(1.84*29.3*R416+8*0.95*5.67E-8*(DK416+273)^3))</f>
        <v>0</v>
      </c>
      <c r="W416">
        <f>($C$7*DL416+$D$7*DM416+$E$7*V416)</f>
        <v>0</v>
      </c>
      <c r="X416">
        <f>0.61365*exp(17.502*W416/(240.97+W416))</f>
        <v>0</v>
      </c>
      <c r="Y416">
        <f>(Z416/AA416*100)</f>
        <v>0</v>
      </c>
      <c r="Z416">
        <f>DD416*(DI416+DJ416)/1000</f>
        <v>0</v>
      </c>
      <c r="AA416">
        <f>0.61365*exp(17.502*DK416/(240.97+DK416))</f>
        <v>0</v>
      </c>
      <c r="AB416">
        <f>(X416-DD416*(DI416+DJ416)/1000)</f>
        <v>0</v>
      </c>
      <c r="AC416">
        <f>(-J416*44100)</f>
        <v>0</v>
      </c>
      <c r="AD416">
        <f>2*29.3*R416*0.92*(DK416-W416)</f>
        <v>0</v>
      </c>
      <c r="AE416">
        <f>2*0.95*5.67E-8*(((DK416+$B$7)+273)^4-(W416+273)^4)</f>
        <v>0</v>
      </c>
      <c r="AF416">
        <f>U416+AE416+AC416+AD416</f>
        <v>0</v>
      </c>
      <c r="AG416">
        <f>DH416*AU416*(DC416-DB416*(1000-AU416*DE416)/(1000-AU416*DD416))/(100*CV416)</f>
        <v>0</v>
      </c>
      <c r="AH416">
        <f>1000*DH416*AU416*(DD416-DE416)/(100*CV416*(1000-AU416*DD416))</f>
        <v>0</v>
      </c>
      <c r="AI416">
        <f>(AJ416 - AK416 - DI416*1E3/(8.314*(DK416+273.15)) * AM416/DH416 * AL416) * DH416/(100*CV416) * (1000 - DE416)/1000</f>
        <v>0</v>
      </c>
      <c r="AJ416">
        <v>201.120404046845</v>
      </c>
      <c r="AK416">
        <v>205.7428</v>
      </c>
      <c r="AL416">
        <v>-3.172919704587271</v>
      </c>
      <c r="AM416">
        <v>65.16908035105153</v>
      </c>
      <c r="AN416">
        <f>(AP416 - AO416 + DI416*1E3/(8.314*(DK416+273.15)) * AR416/DH416 * AQ416) * DH416/(100*CV416) * 1000/(1000 - AP416)</f>
        <v>0</v>
      </c>
      <c r="AO416">
        <v>16.14158675338392</v>
      </c>
      <c r="AP416">
        <v>22.78008121212122</v>
      </c>
      <c r="AQ416">
        <v>4.677974954626695E-06</v>
      </c>
      <c r="AR416">
        <v>87.25363279170026</v>
      </c>
      <c r="AS416">
        <v>16</v>
      </c>
      <c r="AT416">
        <v>3</v>
      </c>
      <c r="AU416">
        <f>IF(AS416*$H$13&gt;=AW416,1.0,(AW416/(AW416-AS416*$H$13)))</f>
        <v>0</v>
      </c>
      <c r="AV416">
        <f>(AU416-1)*100</f>
        <v>0</v>
      </c>
      <c r="AW416">
        <f>MAX(0,($B$13+$C$13*DP416)/(1+$D$13*DP416)*DI416/(DK416+273)*$E$13)</f>
        <v>0</v>
      </c>
      <c r="AX416" t="s">
        <v>417</v>
      </c>
      <c r="AY416" t="s">
        <v>417</v>
      </c>
      <c r="AZ416">
        <v>0</v>
      </c>
      <c r="BA416">
        <v>0</v>
      </c>
      <c r="BB416">
        <f>1-AZ416/BA416</f>
        <v>0</v>
      </c>
      <c r="BC416">
        <v>0</v>
      </c>
      <c r="BD416" t="s">
        <v>417</v>
      </c>
      <c r="BE416" t="s">
        <v>417</v>
      </c>
      <c r="BF416">
        <v>0</v>
      </c>
      <c r="BG416">
        <v>0</v>
      </c>
      <c r="BH416">
        <f>1-BF416/BG416</f>
        <v>0</v>
      </c>
      <c r="BI416">
        <v>0.5</v>
      </c>
      <c r="BJ416">
        <f>CS416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417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f>$B$11*DQ416+$C$11*DR416+$F$11*EC416*(1-EF416)</f>
        <v>0</v>
      </c>
      <c r="CS416">
        <f>CR416*CT416</f>
        <v>0</v>
      </c>
      <c r="CT416">
        <f>($B$11*$D$9+$C$11*$D$9+$F$11*((EP416+EH416)/MAX(EP416+EH416+EQ416, 0.1)*$I$9+EQ416/MAX(EP416+EH416+EQ416, 0.1)*$J$9))/($B$11+$C$11+$F$11)</f>
        <v>0</v>
      </c>
      <c r="CU416">
        <f>($B$11*$K$9+$C$11*$K$9+$F$11*((EP416+EH416)/MAX(EP416+EH416+EQ416, 0.1)*$P$9+EQ416/MAX(EP416+EH416+EQ416, 0.1)*$Q$9))/($B$11+$C$11+$F$11)</f>
        <v>0</v>
      </c>
      <c r="CV416">
        <v>6</v>
      </c>
      <c r="CW416">
        <v>0.5</v>
      </c>
      <c r="CX416" t="s">
        <v>418</v>
      </c>
      <c r="CY416">
        <v>2</v>
      </c>
      <c r="CZ416" t="b">
        <v>1</v>
      </c>
      <c r="DA416">
        <v>1659122330</v>
      </c>
      <c r="DB416">
        <v>222.7364074074074</v>
      </c>
      <c r="DC416">
        <v>213.8960740740741</v>
      </c>
      <c r="DD416">
        <v>22.77743333333333</v>
      </c>
      <c r="DE416">
        <v>16.15638888888889</v>
      </c>
      <c r="DF416">
        <v>224.8652592592593</v>
      </c>
      <c r="DG416">
        <v>22.86244814814815</v>
      </c>
      <c r="DH416">
        <v>500.067074074074</v>
      </c>
      <c r="DI416">
        <v>90.63267037037038</v>
      </c>
      <c r="DJ416">
        <v>0.09997841851851852</v>
      </c>
      <c r="DK416">
        <v>27.21114444444444</v>
      </c>
      <c r="DL416">
        <v>26.98637037037037</v>
      </c>
      <c r="DM416">
        <v>999.9000000000001</v>
      </c>
      <c r="DN416">
        <v>0</v>
      </c>
      <c r="DO416">
        <v>0</v>
      </c>
      <c r="DP416">
        <v>10001.34481481481</v>
      </c>
      <c r="DQ416">
        <v>0</v>
      </c>
      <c r="DR416">
        <v>7.952641111111112</v>
      </c>
      <c r="DS416">
        <v>8.840399999999999</v>
      </c>
      <c r="DT416">
        <v>227.9279629629629</v>
      </c>
      <c r="DU416">
        <v>217.4087407407407</v>
      </c>
      <c r="DV416">
        <v>6.621061481481482</v>
      </c>
      <c r="DW416">
        <v>213.8960740740741</v>
      </c>
      <c r="DX416">
        <v>16.15638888888889</v>
      </c>
      <c r="DY416">
        <v>2.064380740740741</v>
      </c>
      <c r="DZ416">
        <v>1.464295925925926</v>
      </c>
      <c r="EA416">
        <v>17.94696666666667</v>
      </c>
      <c r="EB416">
        <v>12.60035185185185</v>
      </c>
      <c r="EC416">
        <v>2000.025925925926</v>
      </c>
      <c r="ED416">
        <v>0.9800046666666665</v>
      </c>
      <c r="EE416">
        <v>0.01999513333333333</v>
      </c>
      <c r="EF416">
        <v>0</v>
      </c>
      <c r="EG416">
        <v>702.0913703703706</v>
      </c>
      <c r="EH416">
        <v>5.00097</v>
      </c>
      <c r="EI416">
        <v>14056.17777777778</v>
      </c>
      <c r="EJ416">
        <v>16707.81481481481</v>
      </c>
      <c r="EK416">
        <v>39.95799999999999</v>
      </c>
      <c r="EL416">
        <v>39.83533333333333</v>
      </c>
      <c r="EM416">
        <v>39.78214814814815</v>
      </c>
      <c r="EN416">
        <v>39.91881481481482</v>
      </c>
      <c r="EO416">
        <v>40.46033333333333</v>
      </c>
      <c r="EP416">
        <v>1955.135555555556</v>
      </c>
      <c r="EQ416">
        <v>39.89037037037038</v>
      </c>
      <c r="ER416">
        <v>0</v>
      </c>
      <c r="ES416">
        <v>1659122337.8</v>
      </c>
      <c r="ET416">
        <v>0</v>
      </c>
      <c r="EU416">
        <v>702.08784</v>
      </c>
      <c r="EV416">
        <v>0.03246153873892169</v>
      </c>
      <c r="EW416">
        <v>-34.27692314620447</v>
      </c>
      <c r="EX416">
        <v>14055.988</v>
      </c>
      <c r="EY416">
        <v>15</v>
      </c>
      <c r="EZ416">
        <v>0</v>
      </c>
      <c r="FA416" t="s">
        <v>419</v>
      </c>
      <c r="FB416">
        <v>1658962562</v>
      </c>
      <c r="FC416">
        <v>1658962559</v>
      </c>
      <c r="FD416">
        <v>0</v>
      </c>
      <c r="FE416">
        <v>0.025</v>
      </c>
      <c r="FF416">
        <v>-0.013</v>
      </c>
      <c r="FG416">
        <v>-1.97</v>
      </c>
      <c r="FH416">
        <v>-0.111</v>
      </c>
      <c r="FI416">
        <v>420</v>
      </c>
      <c r="FJ416">
        <v>18</v>
      </c>
      <c r="FK416">
        <v>0.6899999999999999</v>
      </c>
      <c r="FL416">
        <v>0.5</v>
      </c>
      <c r="FM416">
        <v>8.064271707317072</v>
      </c>
      <c r="FN416">
        <v>13.3181236933798</v>
      </c>
      <c r="FO416">
        <v>1.31432473360853</v>
      </c>
      <c r="FP416">
        <v>0</v>
      </c>
      <c r="FQ416">
        <v>702.3731470588236</v>
      </c>
      <c r="FR416">
        <v>-4.755523302147491</v>
      </c>
      <c r="FS416">
        <v>0.5930755894860985</v>
      </c>
      <c r="FT416">
        <v>0</v>
      </c>
      <c r="FU416">
        <v>6.612882195121951</v>
      </c>
      <c r="FV416">
        <v>0.1491698257839747</v>
      </c>
      <c r="FW416">
        <v>0.0163958685325766</v>
      </c>
      <c r="FX416">
        <v>0</v>
      </c>
      <c r="FY416">
        <v>0</v>
      </c>
      <c r="FZ416">
        <v>3</v>
      </c>
      <c r="GA416" t="s">
        <v>462</v>
      </c>
      <c r="GB416">
        <v>2.98347</v>
      </c>
      <c r="GC416">
        <v>2.71556</v>
      </c>
      <c r="GD416">
        <v>0.0516542</v>
      </c>
      <c r="GE416">
        <v>0.0483158</v>
      </c>
      <c r="GF416">
        <v>0.103927</v>
      </c>
      <c r="GG416">
        <v>0.0799106</v>
      </c>
      <c r="GH416">
        <v>30022.7</v>
      </c>
      <c r="GI416">
        <v>30274.1</v>
      </c>
      <c r="GJ416">
        <v>29421.4</v>
      </c>
      <c r="GK416">
        <v>29418.6</v>
      </c>
      <c r="GL416">
        <v>34912.3</v>
      </c>
      <c r="GM416">
        <v>35990.4</v>
      </c>
      <c r="GN416">
        <v>41432.4</v>
      </c>
      <c r="GO416">
        <v>41923.4</v>
      </c>
      <c r="GP416">
        <v>1.9171</v>
      </c>
      <c r="GQ416">
        <v>1.8863</v>
      </c>
      <c r="GR416">
        <v>0.105843</v>
      </c>
      <c r="GS416">
        <v>0</v>
      </c>
      <c r="GT416">
        <v>25.2605</v>
      </c>
      <c r="GU416">
        <v>999.9</v>
      </c>
      <c r="GV416">
        <v>38.2</v>
      </c>
      <c r="GW416">
        <v>33.6</v>
      </c>
      <c r="GX416">
        <v>22.0216</v>
      </c>
      <c r="GY416">
        <v>63.4716</v>
      </c>
      <c r="GZ416">
        <v>34.0024</v>
      </c>
      <c r="HA416">
        <v>1</v>
      </c>
      <c r="HB416">
        <v>-0.0858384</v>
      </c>
      <c r="HC416">
        <v>0.280743</v>
      </c>
      <c r="HD416">
        <v>20.3308</v>
      </c>
      <c r="HE416">
        <v>5.21564</v>
      </c>
      <c r="HF416">
        <v>12.0099</v>
      </c>
      <c r="HG416">
        <v>4.989</v>
      </c>
      <c r="HH416">
        <v>3.28848</v>
      </c>
      <c r="HI416">
        <v>9999</v>
      </c>
      <c r="HJ416">
        <v>9999</v>
      </c>
      <c r="HK416">
        <v>9999</v>
      </c>
      <c r="HL416">
        <v>175.1</v>
      </c>
      <c r="HM416">
        <v>1.86783</v>
      </c>
      <c r="HN416">
        <v>1.86691</v>
      </c>
      <c r="HO416">
        <v>1.8663</v>
      </c>
      <c r="HP416">
        <v>1.86616</v>
      </c>
      <c r="HQ416">
        <v>1.86804</v>
      </c>
      <c r="HR416">
        <v>1.87053</v>
      </c>
      <c r="HS416">
        <v>1.8692</v>
      </c>
      <c r="HT416">
        <v>1.87058</v>
      </c>
      <c r="HU416">
        <v>0</v>
      </c>
      <c r="HV416">
        <v>0</v>
      </c>
      <c r="HW416">
        <v>0</v>
      </c>
      <c r="HX416">
        <v>0</v>
      </c>
      <c r="HY416" t="s">
        <v>421</v>
      </c>
      <c r="HZ416" t="s">
        <v>422</v>
      </c>
      <c r="IA416" t="s">
        <v>423</v>
      </c>
      <c r="IB416" t="s">
        <v>423</v>
      </c>
      <c r="IC416" t="s">
        <v>423</v>
      </c>
      <c r="ID416" t="s">
        <v>423</v>
      </c>
      <c r="IE416">
        <v>0</v>
      </c>
      <c r="IF416">
        <v>100</v>
      </c>
      <c r="IG416">
        <v>100</v>
      </c>
      <c r="IH416">
        <v>-2.075</v>
      </c>
      <c r="II416">
        <v>-0.08500000000000001</v>
      </c>
      <c r="IJ416">
        <v>-1.577111384215205</v>
      </c>
      <c r="IK416">
        <v>-0.002609718516926934</v>
      </c>
      <c r="IL416">
        <v>7.477057286243006E-07</v>
      </c>
      <c r="IM416">
        <v>-2.446628426827821E-10</v>
      </c>
      <c r="IN416">
        <v>-0.2036813970316619</v>
      </c>
      <c r="IO416">
        <v>-0.007460779758470672</v>
      </c>
      <c r="IP416">
        <v>0.0009378809001863145</v>
      </c>
      <c r="IQ416">
        <v>-1.681860573090938E-05</v>
      </c>
      <c r="IR416">
        <v>18</v>
      </c>
      <c r="IS416">
        <v>2242</v>
      </c>
      <c r="IT416">
        <v>1</v>
      </c>
      <c r="IU416">
        <v>24</v>
      </c>
      <c r="IV416">
        <v>2662.9</v>
      </c>
      <c r="IW416">
        <v>2663</v>
      </c>
      <c r="IX416">
        <v>0.534668</v>
      </c>
      <c r="IY416">
        <v>2.25708</v>
      </c>
      <c r="IZ416">
        <v>1.39648</v>
      </c>
      <c r="JA416">
        <v>2.33398</v>
      </c>
      <c r="JB416">
        <v>1.49536</v>
      </c>
      <c r="JC416">
        <v>2.43164</v>
      </c>
      <c r="JD416">
        <v>39.2422</v>
      </c>
      <c r="JE416">
        <v>23.9737</v>
      </c>
      <c r="JF416">
        <v>18</v>
      </c>
      <c r="JG416">
        <v>491.104</v>
      </c>
      <c r="JH416">
        <v>428.363</v>
      </c>
      <c r="JI416">
        <v>25</v>
      </c>
      <c r="JJ416">
        <v>26.282</v>
      </c>
      <c r="JK416">
        <v>30.0001</v>
      </c>
      <c r="JL416">
        <v>26.2577</v>
      </c>
      <c r="JM416">
        <v>26.1993</v>
      </c>
      <c r="JN416">
        <v>10.6941</v>
      </c>
      <c r="JO416">
        <v>26.1284</v>
      </c>
      <c r="JP416">
        <v>30.4413</v>
      </c>
      <c r="JQ416">
        <v>25</v>
      </c>
      <c r="JR416">
        <v>166.109</v>
      </c>
      <c r="JS416">
        <v>16.2523</v>
      </c>
      <c r="JT416">
        <v>100.598</v>
      </c>
      <c r="JU416">
        <v>100.684</v>
      </c>
    </row>
    <row r="417" spans="1:281">
      <c r="A417">
        <v>401</v>
      </c>
      <c r="B417">
        <v>1659122342.5</v>
      </c>
      <c r="C417">
        <v>9984.400000095367</v>
      </c>
      <c r="D417" t="s">
        <v>1229</v>
      </c>
      <c r="E417" t="s">
        <v>1230</v>
      </c>
      <c r="F417">
        <v>5</v>
      </c>
      <c r="G417" t="s">
        <v>1198</v>
      </c>
      <c r="H417" t="s">
        <v>416</v>
      </c>
      <c r="I417">
        <v>1659122334.714286</v>
      </c>
      <c r="J417">
        <f>(K417)/1000</f>
        <v>0</v>
      </c>
      <c r="K417">
        <f>IF(CZ417, AN417, AH417)</f>
        <v>0</v>
      </c>
      <c r="L417">
        <f>IF(CZ417, AI417, AG417)</f>
        <v>0</v>
      </c>
      <c r="M417">
        <f>DB417 - IF(AU417&gt;1, L417*CV417*100.0/(AW417*DP417), 0)</f>
        <v>0</v>
      </c>
      <c r="N417">
        <f>((T417-J417/2)*M417-L417)/(T417+J417/2)</f>
        <v>0</v>
      </c>
      <c r="O417">
        <f>N417*(DI417+DJ417)/1000.0</f>
        <v>0</v>
      </c>
      <c r="P417">
        <f>(DB417 - IF(AU417&gt;1, L417*CV417*100.0/(AW417*DP417), 0))*(DI417+DJ417)/1000.0</f>
        <v>0</v>
      </c>
      <c r="Q417">
        <f>2.0/((1/S417-1/R417)+SIGN(S417)*SQRT((1/S417-1/R417)*(1/S417-1/R417) + 4*CW417/((CW417+1)*(CW417+1))*(2*1/S417*1/R417-1/R417*1/R417)))</f>
        <v>0</v>
      </c>
      <c r="R417">
        <f>IF(LEFT(CX417,1)&lt;&gt;"0",IF(LEFT(CX417,1)="1",3.0,CY417),$D$5+$E$5*(DP417*DI417/($K$5*1000))+$F$5*(DP417*DI417/($K$5*1000))*MAX(MIN(CV417,$J$5),$I$5)*MAX(MIN(CV417,$J$5),$I$5)+$G$5*MAX(MIN(CV417,$J$5),$I$5)*(DP417*DI417/($K$5*1000))+$H$5*(DP417*DI417/($K$5*1000))*(DP417*DI417/($K$5*1000)))</f>
        <v>0</v>
      </c>
      <c r="S417">
        <f>J417*(1000-(1000*0.61365*exp(17.502*W417/(240.97+W417))/(DI417+DJ417)+DD417)/2)/(1000*0.61365*exp(17.502*W417/(240.97+W417))/(DI417+DJ417)-DD417)</f>
        <v>0</v>
      </c>
      <c r="T417">
        <f>1/((CW417+1)/(Q417/1.6)+1/(R417/1.37)) + CW417/((CW417+1)/(Q417/1.6) + CW417/(R417/1.37))</f>
        <v>0</v>
      </c>
      <c r="U417">
        <f>(CR417*CU417)</f>
        <v>0</v>
      </c>
      <c r="V417">
        <f>(DK417+(U417+2*0.95*5.67E-8*(((DK417+$B$7)+273)^4-(DK417+273)^4)-44100*J417)/(1.84*29.3*R417+8*0.95*5.67E-8*(DK417+273)^3))</f>
        <v>0</v>
      </c>
      <c r="W417">
        <f>($C$7*DL417+$D$7*DM417+$E$7*V417)</f>
        <v>0</v>
      </c>
      <c r="X417">
        <f>0.61365*exp(17.502*W417/(240.97+W417))</f>
        <v>0</v>
      </c>
      <c r="Y417">
        <f>(Z417/AA417*100)</f>
        <v>0</v>
      </c>
      <c r="Z417">
        <f>DD417*(DI417+DJ417)/1000</f>
        <v>0</v>
      </c>
      <c r="AA417">
        <f>0.61365*exp(17.502*DK417/(240.97+DK417))</f>
        <v>0</v>
      </c>
      <c r="AB417">
        <f>(X417-DD417*(DI417+DJ417)/1000)</f>
        <v>0</v>
      </c>
      <c r="AC417">
        <f>(-J417*44100)</f>
        <v>0</v>
      </c>
      <c r="AD417">
        <f>2*29.3*R417*0.92*(DK417-W417)</f>
        <v>0</v>
      </c>
      <c r="AE417">
        <f>2*0.95*5.67E-8*(((DK417+$B$7)+273)^4-(W417+273)^4)</f>
        <v>0</v>
      </c>
      <c r="AF417">
        <f>U417+AE417+AC417+AD417</f>
        <v>0</v>
      </c>
      <c r="AG417">
        <f>DH417*AU417*(DC417-DB417*(1000-AU417*DE417)/(1000-AU417*DD417))/(100*CV417)</f>
        <v>0</v>
      </c>
      <c r="AH417">
        <f>1000*DH417*AU417*(DD417-DE417)/(100*CV417*(1000-AU417*DD417))</f>
        <v>0</v>
      </c>
      <c r="AI417">
        <f>(AJ417 - AK417 - DI417*1E3/(8.314*(DK417+273.15)) * AM417/DH417 * AL417) * DH417/(100*CV417) * (1000 - DE417)/1000</f>
        <v>0</v>
      </c>
      <c r="AJ417">
        <v>184.6538280626655</v>
      </c>
      <c r="AK417">
        <v>190.100909090909</v>
      </c>
      <c r="AL417">
        <v>-3.10420731537792</v>
      </c>
      <c r="AM417">
        <v>65.16908035105153</v>
      </c>
      <c r="AN417">
        <f>(AP417 - AO417 + DI417*1E3/(8.314*(DK417+273.15)) * AR417/DH417 * AQ417) * DH417/(100*CV417) * 1000/(1000 - AP417)</f>
        <v>0</v>
      </c>
      <c r="AO417">
        <v>16.17369127611379</v>
      </c>
      <c r="AP417">
        <v>22.79041272727272</v>
      </c>
      <c r="AQ417">
        <v>2.45595472457238E-06</v>
      </c>
      <c r="AR417">
        <v>87.25363279170026</v>
      </c>
      <c r="AS417">
        <v>16</v>
      </c>
      <c r="AT417">
        <v>3</v>
      </c>
      <c r="AU417">
        <f>IF(AS417*$H$13&gt;=AW417,1.0,(AW417/(AW417-AS417*$H$13)))</f>
        <v>0</v>
      </c>
      <c r="AV417">
        <f>(AU417-1)*100</f>
        <v>0</v>
      </c>
      <c r="AW417">
        <f>MAX(0,($B$13+$C$13*DP417)/(1+$D$13*DP417)*DI417/(DK417+273)*$E$13)</f>
        <v>0</v>
      </c>
      <c r="AX417" t="s">
        <v>417</v>
      </c>
      <c r="AY417" t="s">
        <v>417</v>
      </c>
      <c r="AZ417">
        <v>0</v>
      </c>
      <c r="BA417">
        <v>0</v>
      </c>
      <c r="BB417">
        <f>1-AZ417/BA417</f>
        <v>0</v>
      </c>
      <c r="BC417">
        <v>0</v>
      </c>
      <c r="BD417" t="s">
        <v>417</v>
      </c>
      <c r="BE417" t="s">
        <v>417</v>
      </c>
      <c r="BF417">
        <v>0</v>
      </c>
      <c r="BG417">
        <v>0</v>
      </c>
      <c r="BH417">
        <f>1-BF417/BG417</f>
        <v>0</v>
      </c>
      <c r="BI417">
        <v>0.5</v>
      </c>
      <c r="BJ417">
        <f>CS417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417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f>$B$11*DQ417+$C$11*DR417+$F$11*EC417*(1-EF417)</f>
        <v>0</v>
      </c>
      <c r="CS417">
        <f>CR417*CT417</f>
        <v>0</v>
      </c>
      <c r="CT417">
        <f>($B$11*$D$9+$C$11*$D$9+$F$11*((EP417+EH417)/MAX(EP417+EH417+EQ417, 0.1)*$I$9+EQ417/MAX(EP417+EH417+EQ417, 0.1)*$J$9))/($B$11+$C$11+$F$11)</f>
        <v>0</v>
      </c>
      <c r="CU417">
        <f>($B$11*$K$9+$C$11*$K$9+$F$11*((EP417+EH417)/MAX(EP417+EH417+EQ417, 0.1)*$P$9+EQ417/MAX(EP417+EH417+EQ417, 0.1)*$Q$9))/($B$11+$C$11+$F$11)</f>
        <v>0</v>
      </c>
      <c r="CV417">
        <v>6</v>
      </c>
      <c r="CW417">
        <v>0.5</v>
      </c>
      <c r="CX417" t="s">
        <v>418</v>
      </c>
      <c r="CY417">
        <v>2</v>
      </c>
      <c r="CZ417" t="b">
        <v>1</v>
      </c>
      <c r="DA417">
        <v>1659122334.714286</v>
      </c>
      <c r="DB417">
        <v>208.1585714285714</v>
      </c>
      <c r="DC417">
        <v>198.3814642857143</v>
      </c>
      <c r="DD417">
        <v>22.78033214285714</v>
      </c>
      <c r="DE417">
        <v>16.16093928571429</v>
      </c>
      <c r="DF417">
        <v>210.2536071428572</v>
      </c>
      <c r="DG417">
        <v>22.865325</v>
      </c>
      <c r="DH417">
        <v>500.0804285714285</v>
      </c>
      <c r="DI417">
        <v>90.63288928571428</v>
      </c>
      <c r="DJ417">
        <v>0.09999451785714285</v>
      </c>
      <c r="DK417">
        <v>27.2133</v>
      </c>
      <c r="DL417">
        <v>26.99250714285714</v>
      </c>
      <c r="DM417">
        <v>999.9000000000002</v>
      </c>
      <c r="DN417">
        <v>0</v>
      </c>
      <c r="DO417">
        <v>0</v>
      </c>
      <c r="DP417">
        <v>9994.132857142858</v>
      </c>
      <c r="DQ417">
        <v>0</v>
      </c>
      <c r="DR417">
        <v>7.957082857142858</v>
      </c>
      <c r="DS417">
        <v>9.777215714285717</v>
      </c>
      <c r="DT417">
        <v>213.0110714285715</v>
      </c>
      <c r="DU417">
        <v>201.6400357142857</v>
      </c>
      <c r="DV417">
        <v>6.619413214285714</v>
      </c>
      <c r="DW417">
        <v>198.3814642857143</v>
      </c>
      <c r="DX417">
        <v>16.16093928571429</v>
      </c>
      <c r="DY417">
        <v>2.064649285714286</v>
      </c>
      <c r="DZ417">
        <v>1.4647125</v>
      </c>
      <c r="EA417">
        <v>17.94903571428571</v>
      </c>
      <c r="EB417">
        <v>12.60468214285714</v>
      </c>
      <c r="EC417">
        <v>2000.046071428572</v>
      </c>
      <c r="ED417">
        <v>0.9800043571428569</v>
      </c>
      <c r="EE417">
        <v>0.01999544285714286</v>
      </c>
      <c r="EF417">
        <v>0</v>
      </c>
      <c r="EG417">
        <v>702.1839642857142</v>
      </c>
      <c r="EH417">
        <v>5.00097</v>
      </c>
      <c r="EI417">
        <v>14056.60357142857</v>
      </c>
      <c r="EJ417">
        <v>16707.98571428571</v>
      </c>
      <c r="EK417">
        <v>39.92596428571429</v>
      </c>
      <c r="EL417">
        <v>39.81874999999999</v>
      </c>
      <c r="EM417">
        <v>39.76328571428571</v>
      </c>
      <c r="EN417">
        <v>39.87028571428571</v>
      </c>
      <c r="EO417">
        <v>40.42821428571428</v>
      </c>
      <c r="EP417">
        <v>1955.155</v>
      </c>
      <c r="EQ417">
        <v>39.89107142857144</v>
      </c>
      <c r="ER417">
        <v>0</v>
      </c>
      <c r="ES417">
        <v>1659122342.6</v>
      </c>
      <c r="ET417">
        <v>0</v>
      </c>
      <c r="EU417">
        <v>702.2504399999999</v>
      </c>
      <c r="EV417">
        <v>4.898461531346208</v>
      </c>
      <c r="EW417">
        <v>49.69230774940922</v>
      </c>
      <c r="EX417">
        <v>14056.68</v>
      </c>
      <c r="EY417">
        <v>15</v>
      </c>
      <c r="EZ417">
        <v>0</v>
      </c>
      <c r="FA417" t="s">
        <v>419</v>
      </c>
      <c r="FB417">
        <v>1658962562</v>
      </c>
      <c r="FC417">
        <v>1658962559</v>
      </c>
      <c r="FD417">
        <v>0</v>
      </c>
      <c r="FE417">
        <v>0.025</v>
      </c>
      <c r="FF417">
        <v>-0.013</v>
      </c>
      <c r="FG417">
        <v>-1.97</v>
      </c>
      <c r="FH417">
        <v>-0.111</v>
      </c>
      <c r="FI417">
        <v>420</v>
      </c>
      <c r="FJ417">
        <v>18</v>
      </c>
      <c r="FK417">
        <v>0.6899999999999999</v>
      </c>
      <c r="FL417">
        <v>0.5</v>
      </c>
      <c r="FM417">
        <v>9.26559275</v>
      </c>
      <c r="FN417">
        <v>12.14249302063789</v>
      </c>
      <c r="FO417">
        <v>1.17130050138081</v>
      </c>
      <c r="FP417">
        <v>0</v>
      </c>
      <c r="FQ417">
        <v>702.2298235294118</v>
      </c>
      <c r="FR417">
        <v>0.9148663099796679</v>
      </c>
      <c r="FS417">
        <v>0.3738210857512529</v>
      </c>
      <c r="FT417">
        <v>1</v>
      </c>
      <c r="FU417">
        <v>6.61676325</v>
      </c>
      <c r="FV417">
        <v>0.03233009380862031</v>
      </c>
      <c r="FW417">
        <v>0.01720959316594957</v>
      </c>
      <c r="FX417">
        <v>1</v>
      </c>
      <c r="FY417">
        <v>2</v>
      </c>
      <c r="FZ417">
        <v>3</v>
      </c>
      <c r="GA417" t="s">
        <v>431</v>
      </c>
      <c r="GB417">
        <v>2.9835</v>
      </c>
      <c r="GC417">
        <v>2.71552</v>
      </c>
      <c r="GD417">
        <v>0.0481244</v>
      </c>
      <c r="GE417">
        <v>0.0445668</v>
      </c>
      <c r="GF417">
        <v>0.103971</v>
      </c>
      <c r="GG417">
        <v>0.0801138</v>
      </c>
      <c r="GH417">
        <v>30134.9</v>
      </c>
      <c r="GI417">
        <v>30393.3</v>
      </c>
      <c r="GJ417">
        <v>29421.9</v>
      </c>
      <c r="GK417">
        <v>29418.5</v>
      </c>
      <c r="GL417">
        <v>34911.3</v>
      </c>
      <c r="GM417">
        <v>35982.3</v>
      </c>
      <c r="GN417">
        <v>41433.3</v>
      </c>
      <c r="GO417">
        <v>41923.5</v>
      </c>
      <c r="GP417">
        <v>1.91702</v>
      </c>
      <c r="GQ417">
        <v>1.88605</v>
      </c>
      <c r="GR417">
        <v>0.106525</v>
      </c>
      <c r="GS417">
        <v>0</v>
      </c>
      <c r="GT417">
        <v>25.2626</v>
      </c>
      <c r="GU417">
        <v>999.9</v>
      </c>
      <c r="GV417">
        <v>38.2</v>
      </c>
      <c r="GW417">
        <v>33.6</v>
      </c>
      <c r="GX417">
        <v>22.0236</v>
      </c>
      <c r="GY417">
        <v>63.5716</v>
      </c>
      <c r="GZ417">
        <v>33.8862</v>
      </c>
      <c r="HA417">
        <v>1</v>
      </c>
      <c r="HB417">
        <v>-0.0858384</v>
      </c>
      <c r="HC417">
        <v>0.282116</v>
      </c>
      <c r="HD417">
        <v>20.3307</v>
      </c>
      <c r="HE417">
        <v>5.21609</v>
      </c>
      <c r="HF417">
        <v>12.0099</v>
      </c>
      <c r="HG417">
        <v>4.9886</v>
      </c>
      <c r="HH417">
        <v>3.2885</v>
      </c>
      <c r="HI417">
        <v>9999</v>
      </c>
      <c r="HJ417">
        <v>9999</v>
      </c>
      <c r="HK417">
        <v>9999</v>
      </c>
      <c r="HL417">
        <v>175.1</v>
      </c>
      <c r="HM417">
        <v>1.86784</v>
      </c>
      <c r="HN417">
        <v>1.8669</v>
      </c>
      <c r="HO417">
        <v>1.8663</v>
      </c>
      <c r="HP417">
        <v>1.86616</v>
      </c>
      <c r="HQ417">
        <v>1.86807</v>
      </c>
      <c r="HR417">
        <v>1.87052</v>
      </c>
      <c r="HS417">
        <v>1.86919</v>
      </c>
      <c r="HT417">
        <v>1.87057</v>
      </c>
      <c r="HU417">
        <v>0</v>
      </c>
      <c r="HV417">
        <v>0</v>
      </c>
      <c r="HW417">
        <v>0</v>
      </c>
      <c r="HX417">
        <v>0</v>
      </c>
      <c r="HY417" t="s">
        <v>421</v>
      </c>
      <c r="HZ417" t="s">
        <v>422</v>
      </c>
      <c r="IA417" t="s">
        <v>423</v>
      </c>
      <c r="IB417" t="s">
        <v>423</v>
      </c>
      <c r="IC417" t="s">
        <v>423</v>
      </c>
      <c r="ID417" t="s">
        <v>423</v>
      </c>
      <c r="IE417">
        <v>0</v>
      </c>
      <c r="IF417">
        <v>100</v>
      </c>
      <c r="IG417">
        <v>100</v>
      </c>
      <c r="IH417">
        <v>-2.039</v>
      </c>
      <c r="II417">
        <v>-0.0848</v>
      </c>
      <c r="IJ417">
        <v>-1.577111384215205</v>
      </c>
      <c r="IK417">
        <v>-0.002609718516926934</v>
      </c>
      <c r="IL417">
        <v>7.477057286243006E-07</v>
      </c>
      <c r="IM417">
        <v>-2.446628426827821E-10</v>
      </c>
      <c r="IN417">
        <v>-0.2036813970316619</v>
      </c>
      <c r="IO417">
        <v>-0.007460779758470672</v>
      </c>
      <c r="IP417">
        <v>0.0009378809001863145</v>
      </c>
      <c r="IQ417">
        <v>-1.681860573090938E-05</v>
      </c>
      <c r="IR417">
        <v>18</v>
      </c>
      <c r="IS417">
        <v>2242</v>
      </c>
      <c r="IT417">
        <v>1</v>
      </c>
      <c r="IU417">
        <v>24</v>
      </c>
      <c r="IV417">
        <v>2663</v>
      </c>
      <c r="IW417">
        <v>2663.1</v>
      </c>
      <c r="IX417">
        <v>0.501709</v>
      </c>
      <c r="IY417">
        <v>2.26685</v>
      </c>
      <c r="IZ417">
        <v>1.39648</v>
      </c>
      <c r="JA417">
        <v>2.33521</v>
      </c>
      <c r="JB417">
        <v>1.49536</v>
      </c>
      <c r="JC417">
        <v>2.40234</v>
      </c>
      <c r="JD417">
        <v>39.2422</v>
      </c>
      <c r="JE417">
        <v>23.9649</v>
      </c>
      <c r="JF417">
        <v>18</v>
      </c>
      <c r="JG417">
        <v>491.057</v>
      </c>
      <c r="JH417">
        <v>428.215</v>
      </c>
      <c r="JI417">
        <v>25.0001</v>
      </c>
      <c r="JJ417">
        <v>26.282</v>
      </c>
      <c r="JK417">
        <v>30.0001</v>
      </c>
      <c r="JL417">
        <v>26.2577</v>
      </c>
      <c r="JM417">
        <v>26.1993</v>
      </c>
      <c r="JN417">
        <v>10.0397</v>
      </c>
      <c r="JO417">
        <v>26.1284</v>
      </c>
      <c r="JP417">
        <v>30.4413</v>
      </c>
      <c r="JQ417">
        <v>25</v>
      </c>
      <c r="JR417">
        <v>146.072</v>
      </c>
      <c r="JS417">
        <v>16.246</v>
      </c>
      <c r="JT417">
        <v>100.599</v>
      </c>
      <c r="JU417">
        <v>100.684</v>
      </c>
    </row>
    <row r="418" spans="1:281">
      <c r="A418">
        <v>402</v>
      </c>
      <c r="B418">
        <v>1659122347.5</v>
      </c>
      <c r="C418">
        <v>9989.400000095367</v>
      </c>
      <c r="D418" t="s">
        <v>1231</v>
      </c>
      <c r="E418" t="s">
        <v>1232</v>
      </c>
      <c r="F418">
        <v>5</v>
      </c>
      <c r="G418" t="s">
        <v>1198</v>
      </c>
      <c r="H418" t="s">
        <v>416</v>
      </c>
      <c r="I418">
        <v>1659122340</v>
      </c>
      <c r="J418">
        <f>(K418)/1000</f>
        <v>0</v>
      </c>
      <c r="K418">
        <f>IF(CZ418, AN418, AH418)</f>
        <v>0</v>
      </c>
      <c r="L418">
        <f>IF(CZ418, AI418, AG418)</f>
        <v>0</v>
      </c>
      <c r="M418">
        <f>DB418 - IF(AU418&gt;1, L418*CV418*100.0/(AW418*DP418), 0)</f>
        <v>0</v>
      </c>
      <c r="N418">
        <f>((T418-J418/2)*M418-L418)/(T418+J418/2)</f>
        <v>0</v>
      </c>
      <c r="O418">
        <f>N418*(DI418+DJ418)/1000.0</f>
        <v>0</v>
      </c>
      <c r="P418">
        <f>(DB418 - IF(AU418&gt;1, L418*CV418*100.0/(AW418*DP418), 0))*(DI418+DJ418)/1000.0</f>
        <v>0</v>
      </c>
      <c r="Q418">
        <f>2.0/((1/S418-1/R418)+SIGN(S418)*SQRT((1/S418-1/R418)*(1/S418-1/R418) + 4*CW418/((CW418+1)*(CW418+1))*(2*1/S418*1/R418-1/R418*1/R418)))</f>
        <v>0</v>
      </c>
      <c r="R418">
        <f>IF(LEFT(CX418,1)&lt;&gt;"0",IF(LEFT(CX418,1)="1",3.0,CY418),$D$5+$E$5*(DP418*DI418/($K$5*1000))+$F$5*(DP418*DI418/($K$5*1000))*MAX(MIN(CV418,$J$5),$I$5)*MAX(MIN(CV418,$J$5),$I$5)+$G$5*MAX(MIN(CV418,$J$5),$I$5)*(DP418*DI418/($K$5*1000))+$H$5*(DP418*DI418/($K$5*1000))*(DP418*DI418/($K$5*1000)))</f>
        <v>0</v>
      </c>
      <c r="S418">
        <f>J418*(1000-(1000*0.61365*exp(17.502*W418/(240.97+W418))/(DI418+DJ418)+DD418)/2)/(1000*0.61365*exp(17.502*W418/(240.97+W418))/(DI418+DJ418)-DD418)</f>
        <v>0</v>
      </c>
      <c r="T418">
        <f>1/((CW418+1)/(Q418/1.6)+1/(R418/1.37)) + CW418/((CW418+1)/(Q418/1.6) + CW418/(R418/1.37))</f>
        <v>0</v>
      </c>
      <c r="U418">
        <f>(CR418*CU418)</f>
        <v>0</v>
      </c>
      <c r="V418">
        <f>(DK418+(U418+2*0.95*5.67E-8*(((DK418+$B$7)+273)^4-(DK418+273)^4)-44100*J418)/(1.84*29.3*R418+8*0.95*5.67E-8*(DK418+273)^3))</f>
        <v>0</v>
      </c>
      <c r="W418">
        <f>($C$7*DL418+$D$7*DM418+$E$7*V418)</f>
        <v>0</v>
      </c>
      <c r="X418">
        <f>0.61365*exp(17.502*W418/(240.97+W418))</f>
        <v>0</v>
      </c>
      <c r="Y418">
        <f>(Z418/AA418*100)</f>
        <v>0</v>
      </c>
      <c r="Z418">
        <f>DD418*(DI418+DJ418)/1000</f>
        <v>0</v>
      </c>
      <c r="AA418">
        <f>0.61365*exp(17.502*DK418/(240.97+DK418))</f>
        <v>0</v>
      </c>
      <c r="AB418">
        <f>(X418-DD418*(DI418+DJ418)/1000)</f>
        <v>0</v>
      </c>
      <c r="AC418">
        <f>(-J418*44100)</f>
        <v>0</v>
      </c>
      <c r="AD418">
        <f>2*29.3*R418*0.92*(DK418-W418)</f>
        <v>0</v>
      </c>
      <c r="AE418">
        <f>2*0.95*5.67E-8*(((DK418+$B$7)+273)^4-(W418+273)^4)</f>
        <v>0</v>
      </c>
      <c r="AF418">
        <f>U418+AE418+AC418+AD418</f>
        <v>0</v>
      </c>
      <c r="AG418">
        <f>DH418*AU418*(DC418-DB418*(1000-AU418*DE418)/(1000-AU418*DD418))/(100*CV418)</f>
        <v>0</v>
      </c>
      <c r="AH418">
        <f>1000*DH418*AU418*(DD418-DE418)/(100*CV418*(1000-AU418*DD418))</f>
        <v>0</v>
      </c>
      <c r="AI418">
        <f>(AJ418 - AK418 - DI418*1E3/(8.314*(DK418+273.15)) * AM418/DH418 * AL418) * DH418/(100*CV418) * (1000 - DE418)/1000</f>
        <v>0</v>
      </c>
      <c r="AJ418">
        <v>168.3553840617896</v>
      </c>
      <c r="AK418">
        <v>174.6290303030303</v>
      </c>
      <c r="AL418">
        <v>-3.083586973814206</v>
      </c>
      <c r="AM418">
        <v>65.16908035105153</v>
      </c>
      <c r="AN418">
        <f>(AP418 - AO418 + DI418*1E3/(8.314*(DK418+273.15)) * AR418/DH418 * AQ418) * DH418/(100*CV418) * 1000/(1000 - AP418)</f>
        <v>0</v>
      </c>
      <c r="AO418">
        <v>16.19864771690711</v>
      </c>
      <c r="AP418">
        <v>22.81163818181817</v>
      </c>
      <c r="AQ418">
        <v>0.002215844025695522</v>
      </c>
      <c r="AR418">
        <v>87.25363279170026</v>
      </c>
      <c r="AS418">
        <v>16</v>
      </c>
      <c r="AT418">
        <v>3</v>
      </c>
      <c r="AU418">
        <f>IF(AS418*$H$13&gt;=AW418,1.0,(AW418/(AW418-AS418*$H$13)))</f>
        <v>0</v>
      </c>
      <c r="AV418">
        <f>(AU418-1)*100</f>
        <v>0</v>
      </c>
      <c r="AW418">
        <f>MAX(0,($B$13+$C$13*DP418)/(1+$D$13*DP418)*DI418/(DK418+273)*$E$13)</f>
        <v>0</v>
      </c>
      <c r="AX418" t="s">
        <v>417</v>
      </c>
      <c r="AY418" t="s">
        <v>417</v>
      </c>
      <c r="AZ418">
        <v>0</v>
      </c>
      <c r="BA418">
        <v>0</v>
      </c>
      <c r="BB418">
        <f>1-AZ418/BA418</f>
        <v>0</v>
      </c>
      <c r="BC418">
        <v>0</v>
      </c>
      <c r="BD418" t="s">
        <v>417</v>
      </c>
      <c r="BE418" t="s">
        <v>417</v>
      </c>
      <c r="BF418">
        <v>0</v>
      </c>
      <c r="BG418">
        <v>0</v>
      </c>
      <c r="BH418">
        <f>1-BF418/BG418</f>
        <v>0</v>
      </c>
      <c r="BI418">
        <v>0.5</v>
      </c>
      <c r="BJ418">
        <f>CS418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417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f>$B$11*DQ418+$C$11*DR418+$F$11*EC418*(1-EF418)</f>
        <v>0</v>
      </c>
      <c r="CS418">
        <f>CR418*CT418</f>
        <v>0</v>
      </c>
      <c r="CT418">
        <f>($B$11*$D$9+$C$11*$D$9+$F$11*((EP418+EH418)/MAX(EP418+EH418+EQ418, 0.1)*$I$9+EQ418/MAX(EP418+EH418+EQ418, 0.1)*$J$9))/($B$11+$C$11+$F$11)</f>
        <v>0</v>
      </c>
      <c r="CU418">
        <f>($B$11*$K$9+$C$11*$K$9+$F$11*((EP418+EH418)/MAX(EP418+EH418+EQ418, 0.1)*$P$9+EQ418/MAX(EP418+EH418+EQ418, 0.1)*$Q$9))/($B$11+$C$11+$F$11)</f>
        <v>0</v>
      </c>
      <c r="CV418">
        <v>6</v>
      </c>
      <c r="CW418">
        <v>0.5</v>
      </c>
      <c r="CX418" t="s">
        <v>418</v>
      </c>
      <c r="CY418">
        <v>2</v>
      </c>
      <c r="CZ418" t="b">
        <v>1</v>
      </c>
      <c r="DA418">
        <v>1659122340</v>
      </c>
      <c r="DB418">
        <v>191.9194074074074</v>
      </c>
      <c r="DC418">
        <v>181.1604444444445</v>
      </c>
      <c r="DD418">
        <v>22.78905185185185</v>
      </c>
      <c r="DE418">
        <v>16.17213333333333</v>
      </c>
      <c r="DF418">
        <v>193.9763703703703</v>
      </c>
      <c r="DG418">
        <v>22.87397407407407</v>
      </c>
      <c r="DH418">
        <v>500.07</v>
      </c>
      <c r="DI418">
        <v>90.63297777777778</v>
      </c>
      <c r="DJ418">
        <v>0.1000035703703704</v>
      </c>
      <c r="DK418">
        <v>27.21643703703704</v>
      </c>
      <c r="DL418">
        <v>26.99898518518518</v>
      </c>
      <c r="DM418">
        <v>999.9000000000001</v>
      </c>
      <c r="DN418">
        <v>0</v>
      </c>
      <c r="DO418">
        <v>0</v>
      </c>
      <c r="DP418">
        <v>9995.399629629632</v>
      </c>
      <c r="DQ418">
        <v>0</v>
      </c>
      <c r="DR418">
        <v>7.957220370370372</v>
      </c>
      <c r="DS418">
        <v>10.7590862962963</v>
      </c>
      <c r="DT418">
        <v>196.3950370370371</v>
      </c>
      <c r="DU418">
        <v>184.138037037037</v>
      </c>
      <c r="DV418">
        <v>6.616927037037038</v>
      </c>
      <c r="DW418">
        <v>181.1604444444445</v>
      </c>
      <c r="DX418">
        <v>16.17213333333333</v>
      </c>
      <c r="DY418">
        <v>2.065441851851852</v>
      </c>
      <c r="DZ418">
        <v>1.46572962962963</v>
      </c>
      <c r="EA418">
        <v>17.95514074074074</v>
      </c>
      <c r="EB418">
        <v>12.61525185185185</v>
      </c>
      <c r="EC418">
        <v>2000.031481481481</v>
      </c>
      <c r="ED418">
        <v>0.9800037777777776</v>
      </c>
      <c r="EE418">
        <v>0.01999602222222222</v>
      </c>
      <c r="EF418">
        <v>0</v>
      </c>
      <c r="EG418">
        <v>702.7555925925926</v>
      </c>
      <c r="EH418">
        <v>5.00097</v>
      </c>
      <c r="EI418">
        <v>14063.66296296296</v>
      </c>
      <c r="EJ418">
        <v>16707.85925925926</v>
      </c>
      <c r="EK418">
        <v>39.90255555555555</v>
      </c>
      <c r="EL418">
        <v>39.81199999999999</v>
      </c>
      <c r="EM418">
        <v>39.73592592592592</v>
      </c>
      <c r="EN418">
        <v>39.82614814814815</v>
      </c>
      <c r="EO418">
        <v>40.40255555555555</v>
      </c>
      <c r="EP418">
        <v>1955.14</v>
      </c>
      <c r="EQ418">
        <v>39.89148148148148</v>
      </c>
      <c r="ER418">
        <v>0</v>
      </c>
      <c r="ES418">
        <v>1659122347.4</v>
      </c>
      <c r="ET418">
        <v>0</v>
      </c>
      <c r="EU418">
        <v>702.7913199999999</v>
      </c>
      <c r="EV418">
        <v>8.561615358606458</v>
      </c>
      <c r="EW418">
        <v>121.9076920843138</v>
      </c>
      <c r="EX418">
        <v>14063.5</v>
      </c>
      <c r="EY418">
        <v>15</v>
      </c>
      <c r="EZ418">
        <v>0</v>
      </c>
      <c r="FA418" t="s">
        <v>419</v>
      </c>
      <c r="FB418">
        <v>1658962562</v>
      </c>
      <c r="FC418">
        <v>1658962559</v>
      </c>
      <c r="FD418">
        <v>0</v>
      </c>
      <c r="FE418">
        <v>0.025</v>
      </c>
      <c r="FF418">
        <v>-0.013</v>
      </c>
      <c r="FG418">
        <v>-1.97</v>
      </c>
      <c r="FH418">
        <v>-0.111</v>
      </c>
      <c r="FI418">
        <v>420</v>
      </c>
      <c r="FJ418">
        <v>18</v>
      </c>
      <c r="FK418">
        <v>0.6899999999999999</v>
      </c>
      <c r="FL418">
        <v>0.5</v>
      </c>
      <c r="FM418">
        <v>10.23116725</v>
      </c>
      <c r="FN418">
        <v>11.0317194371482</v>
      </c>
      <c r="FO418">
        <v>1.065538301653177</v>
      </c>
      <c r="FP418">
        <v>0</v>
      </c>
      <c r="FQ418">
        <v>702.5490882352942</v>
      </c>
      <c r="FR418">
        <v>6.571382725679612</v>
      </c>
      <c r="FS418">
        <v>0.7092699381446406</v>
      </c>
      <c r="FT418">
        <v>0</v>
      </c>
      <c r="FU418">
        <v>6.61605275</v>
      </c>
      <c r="FV418">
        <v>-0.0654737335835025</v>
      </c>
      <c r="FW418">
        <v>0.0178294741912794</v>
      </c>
      <c r="FX418">
        <v>1</v>
      </c>
      <c r="FY418">
        <v>1</v>
      </c>
      <c r="FZ418">
        <v>3</v>
      </c>
      <c r="GA418" t="s">
        <v>426</v>
      </c>
      <c r="GB418">
        <v>2.98346</v>
      </c>
      <c r="GC418">
        <v>2.71577</v>
      </c>
      <c r="GD418">
        <v>0.0445603</v>
      </c>
      <c r="GE418">
        <v>0.0407977</v>
      </c>
      <c r="GF418">
        <v>0.104041</v>
      </c>
      <c r="GG418">
        <v>0.08012569999999999</v>
      </c>
      <c r="GH418">
        <v>30247.3</v>
      </c>
      <c r="GI418">
        <v>30513.1</v>
      </c>
      <c r="GJ418">
        <v>29421.4</v>
      </c>
      <c r="GK418">
        <v>29418.4</v>
      </c>
      <c r="GL418">
        <v>34907.6</v>
      </c>
      <c r="GM418">
        <v>35981.7</v>
      </c>
      <c r="GN418">
        <v>41432.3</v>
      </c>
      <c r="GO418">
        <v>41923.4</v>
      </c>
      <c r="GP418">
        <v>1.91747</v>
      </c>
      <c r="GQ418">
        <v>1.88615</v>
      </c>
      <c r="GR418">
        <v>0.106297</v>
      </c>
      <c r="GS418">
        <v>0</v>
      </c>
      <c r="GT418">
        <v>25.2642</v>
      </c>
      <c r="GU418">
        <v>999.9</v>
      </c>
      <c r="GV418">
        <v>38.2</v>
      </c>
      <c r="GW418">
        <v>33.6</v>
      </c>
      <c r="GX418">
        <v>22.0203</v>
      </c>
      <c r="GY418">
        <v>63.5516</v>
      </c>
      <c r="GZ418">
        <v>34.4191</v>
      </c>
      <c r="HA418">
        <v>1</v>
      </c>
      <c r="HB418">
        <v>-0.0858638</v>
      </c>
      <c r="HC418">
        <v>0.283412</v>
      </c>
      <c r="HD418">
        <v>20.3307</v>
      </c>
      <c r="HE418">
        <v>5.21639</v>
      </c>
      <c r="HF418">
        <v>12.0099</v>
      </c>
      <c r="HG418">
        <v>4.98895</v>
      </c>
      <c r="HH418">
        <v>3.28845</v>
      </c>
      <c r="HI418">
        <v>9999</v>
      </c>
      <c r="HJ418">
        <v>9999</v>
      </c>
      <c r="HK418">
        <v>9999</v>
      </c>
      <c r="HL418">
        <v>175.1</v>
      </c>
      <c r="HM418">
        <v>1.86783</v>
      </c>
      <c r="HN418">
        <v>1.8669</v>
      </c>
      <c r="HO418">
        <v>1.8663</v>
      </c>
      <c r="HP418">
        <v>1.86617</v>
      </c>
      <c r="HQ418">
        <v>1.86807</v>
      </c>
      <c r="HR418">
        <v>1.8705</v>
      </c>
      <c r="HS418">
        <v>1.86917</v>
      </c>
      <c r="HT418">
        <v>1.87059</v>
      </c>
      <c r="HU418">
        <v>0</v>
      </c>
      <c r="HV418">
        <v>0</v>
      </c>
      <c r="HW418">
        <v>0</v>
      </c>
      <c r="HX418">
        <v>0</v>
      </c>
      <c r="HY418" t="s">
        <v>421</v>
      </c>
      <c r="HZ418" t="s">
        <v>422</v>
      </c>
      <c r="IA418" t="s">
        <v>423</v>
      </c>
      <c r="IB418" t="s">
        <v>423</v>
      </c>
      <c r="IC418" t="s">
        <v>423</v>
      </c>
      <c r="ID418" t="s">
        <v>423</v>
      </c>
      <c r="IE418">
        <v>0</v>
      </c>
      <c r="IF418">
        <v>100</v>
      </c>
      <c r="IG418">
        <v>100</v>
      </c>
      <c r="IH418">
        <v>-2.003</v>
      </c>
      <c r="II418">
        <v>-0.0847</v>
      </c>
      <c r="IJ418">
        <v>-1.577111384215205</v>
      </c>
      <c r="IK418">
        <v>-0.002609718516926934</v>
      </c>
      <c r="IL418">
        <v>7.477057286243006E-07</v>
      </c>
      <c r="IM418">
        <v>-2.446628426827821E-10</v>
      </c>
      <c r="IN418">
        <v>-0.2036813970316619</v>
      </c>
      <c r="IO418">
        <v>-0.007460779758470672</v>
      </c>
      <c r="IP418">
        <v>0.0009378809001863145</v>
      </c>
      <c r="IQ418">
        <v>-1.681860573090938E-05</v>
      </c>
      <c r="IR418">
        <v>18</v>
      </c>
      <c r="IS418">
        <v>2242</v>
      </c>
      <c r="IT418">
        <v>1</v>
      </c>
      <c r="IU418">
        <v>24</v>
      </c>
      <c r="IV418">
        <v>2663.1</v>
      </c>
      <c r="IW418">
        <v>2663.1</v>
      </c>
      <c r="IX418">
        <v>0.467529</v>
      </c>
      <c r="IY418">
        <v>2.28027</v>
      </c>
      <c r="IZ418">
        <v>1.39648</v>
      </c>
      <c r="JA418">
        <v>2.33398</v>
      </c>
      <c r="JB418">
        <v>1.49536</v>
      </c>
      <c r="JC418">
        <v>2.31689</v>
      </c>
      <c r="JD418">
        <v>39.2422</v>
      </c>
      <c r="JE418">
        <v>23.9649</v>
      </c>
      <c r="JF418">
        <v>18</v>
      </c>
      <c r="JG418">
        <v>491.338</v>
      </c>
      <c r="JH418">
        <v>428.274</v>
      </c>
      <c r="JI418">
        <v>25.0002</v>
      </c>
      <c r="JJ418">
        <v>26.282</v>
      </c>
      <c r="JK418">
        <v>30</v>
      </c>
      <c r="JL418">
        <v>26.2577</v>
      </c>
      <c r="JM418">
        <v>26.1993</v>
      </c>
      <c r="JN418">
        <v>9.275130000000001</v>
      </c>
      <c r="JO418">
        <v>26.1284</v>
      </c>
      <c r="JP418">
        <v>30.4413</v>
      </c>
      <c r="JQ418">
        <v>25</v>
      </c>
      <c r="JR418">
        <v>132.698</v>
      </c>
      <c r="JS418">
        <v>16.236</v>
      </c>
      <c r="JT418">
        <v>100.597</v>
      </c>
      <c r="JU418">
        <v>100.684</v>
      </c>
    </row>
    <row r="419" spans="1:281">
      <c r="A419">
        <v>403</v>
      </c>
      <c r="B419">
        <v>1659122352.5</v>
      </c>
      <c r="C419">
        <v>9994.400000095367</v>
      </c>
      <c r="D419" t="s">
        <v>1233</v>
      </c>
      <c r="E419" t="s">
        <v>1234</v>
      </c>
      <c r="F419">
        <v>5</v>
      </c>
      <c r="G419" t="s">
        <v>1198</v>
      </c>
      <c r="H419" t="s">
        <v>416</v>
      </c>
      <c r="I419">
        <v>1659122344.714286</v>
      </c>
      <c r="J419">
        <f>(K419)/1000</f>
        <v>0</v>
      </c>
      <c r="K419">
        <f>IF(CZ419, AN419, AH419)</f>
        <v>0</v>
      </c>
      <c r="L419">
        <f>IF(CZ419, AI419, AG419)</f>
        <v>0</v>
      </c>
      <c r="M419">
        <f>DB419 - IF(AU419&gt;1, L419*CV419*100.0/(AW419*DP419), 0)</f>
        <v>0</v>
      </c>
      <c r="N419">
        <f>((T419-J419/2)*M419-L419)/(T419+J419/2)</f>
        <v>0</v>
      </c>
      <c r="O419">
        <f>N419*(DI419+DJ419)/1000.0</f>
        <v>0</v>
      </c>
      <c r="P419">
        <f>(DB419 - IF(AU419&gt;1, L419*CV419*100.0/(AW419*DP419), 0))*(DI419+DJ419)/1000.0</f>
        <v>0</v>
      </c>
      <c r="Q419">
        <f>2.0/((1/S419-1/R419)+SIGN(S419)*SQRT((1/S419-1/R419)*(1/S419-1/R419) + 4*CW419/((CW419+1)*(CW419+1))*(2*1/S419*1/R419-1/R419*1/R419)))</f>
        <v>0</v>
      </c>
      <c r="R419">
        <f>IF(LEFT(CX419,1)&lt;&gt;"0",IF(LEFT(CX419,1)="1",3.0,CY419),$D$5+$E$5*(DP419*DI419/($K$5*1000))+$F$5*(DP419*DI419/($K$5*1000))*MAX(MIN(CV419,$J$5),$I$5)*MAX(MIN(CV419,$J$5),$I$5)+$G$5*MAX(MIN(CV419,$J$5),$I$5)*(DP419*DI419/($K$5*1000))+$H$5*(DP419*DI419/($K$5*1000))*(DP419*DI419/($K$5*1000)))</f>
        <v>0</v>
      </c>
      <c r="S419">
        <f>J419*(1000-(1000*0.61365*exp(17.502*W419/(240.97+W419))/(DI419+DJ419)+DD419)/2)/(1000*0.61365*exp(17.502*W419/(240.97+W419))/(DI419+DJ419)-DD419)</f>
        <v>0</v>
      </c>
      <c r="T419">
        <f>1/((CW419+1)/(Q419/1.6)+1/(R419/1.37)) + CW419/((CW419+1)/(Q419/1.6) + CW419/(R419/1.37))</f>
        <v>0</v>
      </c>
      <c r="U419">
        <f>(CR419*CU419)</f>
        <v>0</v>
      </c>
      <c r="V419">
        <f>(DK419+(U419+2*0.95*5.67E-8*(((DK419+$B$7)+273)^4-(DK419+273)^4)-44100*J419)/(1.84*29.3*R419+8*0.95*5.67E-8*(DK419+273)^3))</f>
        <v>0</v>
      </c>
      <c r="W419">
        <f>($C$7*DL419+$D$7*DM419+$E$7*V419)</f>
        <v>0</v>
      </c>
      <c r="X419">
        <f>0.61365*exp(17.502*W419/(240.97+W419))</f>
        <v>0</v>
      </c>
      <c r="Y419">
        <f>(Z419/AA419*100)</f>
        <v>0</v>
      </c>
      <c r="Z419">
        <f>DD419*(DI419+DJ419)/1000</f>
        <v>0</v>
      </c>
      <c r="AA419">
        <f>0.61365*exp(17.502*DK419/(240.97+DK419))</f>
        <v>0</v>
      </c>
      <c r="AB419">
        <f>(X419-DD419*(DI419+DJ419)/1000)</f>
        <v>0</v>
      </c>
      <c r="AC419">
        <f>(-J419*44100)</f>
        <v>0</v>
      </c>
      <c r="AD419">
        <f>2*29.3*R419*0.92*(DK419-W419)</f>
        <v>0</v>
      </c>
      <c r="AE419">
        <f>2*0.95*5.67E-8*(((DK419+$B$7)+273)^4-(W419+273)^4)</f>
        <v>0</v>
      </c>
      <c r="AF419">
        <f>U419+AE419+AC419+AD419</f>
        <v>0</v>
      </c>
      <c r="AG419">
        <f>DH419*AU419*(DC419-DB419*(1000-AU419*DE419)/(1000-AU419*DD419))/(100*CV419)</f>
        <v>0</v>
      </c>
      <c r="AH419">
        <f>1000*DH419*AU419*(DD419-DE419)/(100*CV419*(1000-AU419*DD419))</f>
        <v>0</v>
      </c>
      <c r="AI419">
        <f>(AJ419 - AK419 - DI419*1E3/(8.314*(DK419+273.15)) * AM419/DH419 * AL419) * DH419/(100*CV419) * (1000 - DE419)/1000</f>
        <v>0</v>
      </c>
      <c r="AJ419">
        <v>152.069864251959</v>
      </c>
      <c r="AK419">
        <v>159.3501212121213</v>
      </c>
      <c r="AL419">
        <v>-3.056534080330683</v>
      </c>
      <c r="AM419">
        <v>65.16908035105153</v>
      </c>
      <c r="AN419">
        <f>(AP419 - AO419 + DI419*1E3/(8.314*(DK419+273.15)) * AR419/DH419 * AQ419) * DH419/(100*CV419) * 1000/(1000 - AP419)</f>
        <v>0</v>
      </c>
      <c r="AO419">
        <v>16.19939062161968</v>
      </c>
      <c r="AP419">
        <v>22.82551939393938</v>
      </c>
      <c r="AQ419">
        <v>0.0006478910781424914</v>
      </c>
      <c r="AR419">
        <v>87.25363279170026</v>
      </c>
      <c r="AS419">
        <v>16</v>
      </c>
      <c r="AT419">
        <v>3</v>
      </c>
      <c r="AU419">
        <f>IF(AS419*$H$13&gt;=AW419,1.0,(AW419/(AW419-AS419*$H$13)))</f>
        <v>0</v>
      </c>
      <c r="AV419">
        <f>(AU419-1)*100</f>
        <v>0</v>
      </c>
      <c r="AW419">
        <f>MAX(0,($B$13+$C$13*DP419)/(1+$D$13*DP419)*DI419/(DK419+273)*$E$13)</f>
        <v>0</v>
      </c>
      <c r="AX419" t="s">
        <v>417</v>
      </c>
      <c r="AY419" t="s">
        <v>417</v>
      </c>
      <c r="AZ419">
        <v>0</v>
      </c>
      <c r="BA419">
        <v>0</v>
      </c>
      <c r="BB419">
        <f>1-AZ419/BA419</f>
        <v>0</v>
      </c>
      <c r="BC419">
        <v>0</v>
      </c>
      <c r="BD419" t="s">
        <v>417</v>
      </c>
      <c r="BE419" t="s">
        <v>417</v>
      </c>
      <c r="BF419">
        <v>0</v>
      </c>
      <c r="BG419">
        <v>0</v>
      </c>
      <c r="BH419">
        <f>1-BF419/BG419</f>
        <v>0</v>
      </c>
      <c r="BI419">
        <v>0.5</v>
      </c>
      <c r="BJ419">
        <f>CS419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417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f>$B$11*DQ419+$C$11*DR419+$F$11*EC419*(1-EF419)</f>
        <v>0</v>
      </c>
      <c r="CS419">
        <f>CR419*CT419</f>
        <v>0</v>
      </c>
      <c r="CT419">
        <f>($B$11*$D$9+$C$11*$D$9+$F$11*((EP419+EH419)/MAX(EP419+EH419+EQ419, 0.1)*$I$9+EQ419/MAX(EP419+EH419+EQ419, 0.1)*$J$9))/($B$11+$C$11+$F$11)</f>
        <v>0</v>
      </c>
      <c r="CU419">
        <f>($B$11*$K$9+$C$11*$K$9+$F$11*((EP419+EH419)/MAX(EP419+EH419+EQ419, 0.1)*$P$9+EQ419/MAX(EP419+EH419+EQ419, 0.1)*$Q$9))/($B$11+$C$11+$F$11)</f>
        <v>0</v>
      </c>
      <c r="CV419">
        <v>6</v>
      </c>
      <c r="CW419">
        <v>0.5</v>
      </c>
      <c r="CX419" t="s">
        <v>418</v>
      </c>
      <c r="CY419">
        <v>2</v>
      </c>
      <c r="CZ419" t="b">
        <v>1</v>
      </c>
      <c r="DA419">
        <v>1659122344.714286</v>
      </c>
      <c r="DB419">
        <v>177.5976785714286</v>
      </c>
      <c r="DC419">
        <v>165.9818571428571</v>
      </c>
      <c r="DD419">
        <v>22.80123928571428</v>
      </c>
      <c r="DE419">
        <v>16.18995</v>
      </c>
      <c r="DF419">
        <v>179.6208214285714</v>
      </c>
      <c r="DG419">
        <v>22.88605357142858</v>
      </c>
      <c r="DH419">
        <v>500.0651785714286</v>
      </c>
      <c r="DI419">
        <v>90.63307857142856</v>
      </c>
      <c r="DJ419">
        <v>0.1000322</v>
      </c>
      <c r="DK419">
        <v>27.21879999999999</v>
      </c>
      <c r="DL419">
        <v>27.00340000000001</v>
      </c>
      <c r="DM419">
        <v>999.9000000000002</v>
      </c>
      <c r="DN419">
        <v>0</v>
      </c>
      <c r="DO419">
        <v>0</v>
      </c>
      <c r="DP419">
        <v>9992.5</v>
      </c>
      <c r="DQ419">
        <v>0</v>
      </c>
      <c r="DR419">
        <v>7.956229285714286</v>
      </c>
      <c r="DS419">
        <v>11.61588928571429</v>
      </c>
      <c r="DT419">
        <v>181.7415</v>
      </c>
      <c r="DU419">
        <v>168.7131428571429</v>
      </c>
      <c r="DV419">
        <v>6.611299642857143</v>
      </c>
      <c r="DW419">
        <v>165.9818571428571</v>
      </c>
      <c r="DX419">
        <v>16.18995</v>
      </c>
      <c r="DY419">
        <v>2.066548214285715</v>
      </c>
      <c r="DZ419">
        <v>1.467345</v>
      </c>
      <c r="EA419">
        <v>17.96366071428572</v>
      </c>
      <c r="EB419">
        <v>12.63207142857143</v>
      </c>
      <c r="EC419">
        <v>2000.031785714286</v>
      </c>
      <c r="ED419">
        <v>0.9800034999999999</v>
      </c>
      <c r="EE419">
        <v>0.0199963</v>
      </c>
      <c r="EF419">
        <v>0</v>
      </c>
      <c r="EG419">
        <v>703.5542142857141</v>
      </c>
      <c r="EH419">
        <v>5.00097</v>
      </c>
      <c r="EI419">
        <v>14075.9</v>
      </c>
      <c r="EJ419">
        <v>16707.86428571428</v>
      </c>
      <c r="EK419">
        <v>39.88385714285715</v>
      </c>
      <c r="EL419">
        <v>39.79207142857143</v>
      </c>
      <c r="EM419">
        <v>39.71174999999999</v>
      </c>
      <c r="EN419">
        <v>39.78771428571429</v>
      </c>
      <c r="EO419">
        <v>40.38385714285715</v>
      </c>
      <c r="EP419">
        <v>1955.140357142858</v>
      </c>
      <c r="EQ419">
        <v>39.89142857142858</v>
      </c>
      <c r="ER419">
        <v>0</v>
      </c>
      <c r="ES419">
        <v>1659122352.8</v>
      </c>
      <c r="ET419">
        <v>0</v>
      </c>
      <c r="EU419">
        <v>703.6455769230768</v>
      </c>
      <c r="EV419">
        <v>11.68256410292213</v>
      </c>
      <c r="EW419">
        <v>189.8427350746916</v>
      </c>
      <c r="EX419">
        <v>14076.92692307692</v>
      </c>
      <c r="EY419">
        <v>15</v>
      </c>
      <c r="EZ419">
        <v>0</v>
      </c>
      <c r="FA419" t="s">
        <v>419</v>
      </c>
      <c r="FB419">
        <v>1658962562</v>
      </c>
      <c r="FC419">
        <v>1658962559</v>
      </c>
      <c r="FD419">
        <v>0</v>
      </c>
      <c r="FE419">
        <v>0.025</v>
      </c>
      <c r="FF419">
        <v>-0.013</v>
      </c>
      <c r="FG419">
        <v>-1.97</v>
      </c>
      <c r="FH419">
        <v>-0.111</v>
      </c>
      <c r="FI419">
        <v>420</v>
      </c>
      <c r="FJ419">
        <v>18</v>
      </c>
      <c r="FK419">
        <v>0.6899999999999999</v>
      </c>
      <c r="FL419">
        <v>0.5</v>
      </c>
      <c r="FM419">
        <v>11.0398556097561</v>
      </c>
      <c r="FN419">
        <v>10.79901219512197</v>
      </c>
      <c r="FO419">
        <v>1.068769434041646</v>
      </c>
      <c r="FP419">
        <v>0</v>
      </c>
      <c r="FQ419">
        <v>703.0904117647058</v>
      </c>
      <c r="FR419">
        <v>9.350893811051984</v>
      </c>
      <c r="FS419">
        <v>0.9556968236240587</v>
      </c>
      <c r="FT419">
        <v>0</v>
      </c>
      <c r="FU419">
        <v>6.617716585365853</v>
      </c>
      <c r="FV419">
        <v>-0.06253777003484411</v>
      </c>
      <c r="FW419">
        <v>0.01762783962383611</v>
      </c>
      <c r="FX419">
        <v>1</v>
      </c>
      <c r="FY419">
        <v>1</v>
      </c>
      <c r="FZ419">
        <v>3</v>
      </c>
      <c r="GA419" t="s">
        <v>426</v>
      </c>
      <c r="GB419">
        <v>2.98353</v>
      </c>
      <c r="GC419">
        <v>2.71555</v>
      </c>
      <c r="GD419">
        <v>0.0409495</v>
      </c>
      <c r="GE419">
        <v>0.0368355</v>
      </c>
      <c r="GF419">
        <v>0.104078</v>
      </c>
      <c r="GG419">
        <v>0.0801217</v>
      </c>
      <c r="GH419">
        <v>30361.5</v>
      </c>
      <c r="GI419">
        <v>30639.2</v>
      </c>
      <c r="GJ419">
        <v>29421.4</v>
      </c>
      <c r="GK419">
        <v>29418.5</v>
      </c>
      <c r="GL419">
        <v>34905.9</v>
      </c>
      <c r="GM419">
        <v>35981.7</v>
      </c>
      <c r="GN419">
        <v>41432.1</v>
      </c>
      <c r="GO419">
        <v>41923.3</v>
      </c>
      <c r="GP419">
        <v>1.91737</v>
      </c>
      <c r="GQ419">
        <v>1.88585</v>
      </c>
      <c r="GR419">
        <v>0.106588</v>
      </c>
      <c r="GS419">
        <v>0</v>
      </c>
      <c r="GT419">
        <v>25.2663</v>
      </c>
      <c r="GU419">
        <v>999.9</v>
      </c>
      <c r="GV419">
        <v>38.2</v>
      </c>
      <c r="GW419">
        <v>33.6</v>
      </c>
      <c r="GX419">
        <v>22.0225</v>
      </c>
      <c r="GY419">
        <v>63.6816</v>
      </c>
      <c r="GZ419">
        <v>33.8502</v>
      </c>
      <c r="HA419">
        <v>1</v>
      </c>
      <c r="HB419">
        <v>-0.0858791</v>
      </c>
      <c r="HC419">
        <v>0.284101</v>
      </c>
      <c r="HD419">
        <v>20.3306</v>
      </c>
      <c r="HE419">
        <v>5.21549</v>
      </c>
      <c r="HF419">
        <v>12.0099</v>
      </c>
      <c r="HG419">
        <v>4.98875</v>
      </c>
      <c r="HH419">
        <v>3.2884</v>
      </c>
      <c r="HI419">
        <v>9999</v>
      </c>
      <c r="HJ419">
        <v>9999</v>
      </c>
      <c r="HK419">
        <v>9999</v>
      </c>
      <c r="HL419">
        <v>175.1</v>
      </c>
      <c r="HM419">
        <v>1.86783</v>
      </c>
      <c r="HN419">
        <v>1.8669</v>
      </c>
      <c r="HO419">
        <v>1.8663</v>
      </c>
      <c r="HP419">
        <v>1.86616</v>
      </c>
      <c r="HQ419">
        <v>1.86807</v>
      </c>
      <c r="HR419">
        <v>1.87054</v>
      </c>
      <c r="HS419">
        <v>1.86918</v>
      </c>
      <c r="HT419">
        <v>1.87057</v>
      </c>
      <c r="HU419">
        <v>0</v>
      </c>
      <c r="HV419">
        <v>0</v>
      </c>
      <c r="HW419">
        <v>0</v>
      </c>
      <c r="HX419">
        <v>0</v>
      </c>
      <c r="HY419" t="s">
        <v>421</v>
      </c>
      <c r="HZ419" t="s">
        <v>422</v>
      </c>
      <c r="IA419" t="s">
        <v>423</v>
      </c>
      <c r="IB419" t="s">
        <v>423</v>
      </c>
      <c r="IC419" t="s">
        <v>423</v>
      </c>
      <c r="ID419" t="s">
        <v>423</v>
      </c>
      <c r="IE419">
        <v>0</v>
      </c>
      <c r="IF419">
        <v>100</v>
      </c>
      <c r="IG419">
        <v>100</v>
      </c>
      <c r="IH419">
        <v>-1.968</v>
      </c>
      <c r="II419">
        <v>-0.08459999999999999</v>
      </c>
      <c r="IJ419">
        <v>-1.577111384215205</v>
      </c>
      <c r="IK419">
        <v>-0.002609718516926934</v>
      </c>
      <c r="IL419">
        <v>7.477057286243006E-07</v>
      </c>
      <c r="IM419">
        <v>-2.446628426827821E-10</v>
      </c>
      <c r="IN419">
        <v>-0.2036813970316619</v>
      </c>
      <c r="IO419">
        <v>-0.007460779758470672</v>
      </c>
      <c r="IP419">
        <v>0.0009378809001863145</v>
      </c>
      <c r="IQ419">
        <v>-1.681860573090938E-05</v>
      </c>
      <c r="IR419">
        <v>18</v>
      </c>
      <c r="IS419">
        <v>2242</v>
      </c>
      <c r="IT419">
        <v>1</v>
      </c>
      <c r="IU419">
        <v>24</v>
      </c>
      <c r="IV419">
        <v>2663.2</v>
      </c>
      <c r="IW419">
        <v>2663.2</v>
      </c>
      <c r="IX419">
        <v>0.428467</v>
      </c>
      <c r="IY419">
        <v>2.26807</v>
      </c>
      <c r="IZ419">
        <v>1.39648</v>
      </c>
      <c r="JA419">
        <v>2.33521</v>
      </c>
      <c r="JB419">
        <v>1.49536</v>
      </c>
      <c r="JC419">
        <v>2.37671</v>
      </c>
      <c r="JD419">
        <v>39.2422</v>
      </c>
      <c r="JE419">
        <v>23.9649</v>
      </c>
      <c r="JF419">
        <v>18</v>
      </c>
      <c r="JG419">
        <v>491.276</v>
      </c>
      <c r="JH419">
        <v>428.097</v>
      </c>
      <c r="JI419">
        <v>25.0001</v>
      </c>
      <c r="JJ419">
        <v>26.282</v>
      </c>
      <c r="JK419">
        <v>30</v>
      </c>
      <c r="JL419">
        <v>26.2577</v>
      </c>
      <c r="JM419">
        <v>26.1993</v>
      </c>
      <c r="JN419">
        <v>8.572929999999999</v>
      </c>
      <c r="JO419">
        <v>26.1284</v>
      </c>
      <c r="JP419">
        <v>30.0626</v>
      </c>
      <c r="JQ419">
        <v>25</v>
      </c>
      <c r="JR419">
        <v>112.663</v>
      </c>
      <c r="JS419">
        <v>16.236</v>
      </c>
      <c r="JT419">
        <v>100.597</v>
      </c>
      <c r="JU419">
        <v>100.684</v>
      </c>
    </row>
    <row r="420" spans="1:281">
      <c r="A420">
        <v>404</v>
      </c>
      <c r="B420">
        <v>1659122357.5</v>
      </c>
      <c r="C420">
        <v>9999.400000095367</v>
      </c>
      <c r="D420" t="s">
        <v>1235</v>
      </c>
      <c r="E420" t="s">
        <v>1236</v>
      </c>
      <c r="F420">
        <v>5</v>
      </c>
      <c r="G420" t="s">
        <v>1198</v>
      </c>
      <c r="H420" t="s">
        <v>416</v>
      </c>
      <c r="I420">
        <v>1659122350</v>
      </c>
      <c r="J420">
        <f>(K420)/1000</f>
        <v>0</v>
      </c>
      <c r="K420">
        <f>IF(CZ420, AN420, AH420)</f>
        <v>0</v>
      </c>
      <c r="L420">
        <f>IF(CZ420, AI420, AG420)</f>
        <v>0</v>
      </c>
      <c r="M420">
        <f>DB420 - IF(AU420&gt;1, L420*CV420*100.0/(AW420*DP420), 0)</f>
        <v>0</v>
      </c>
      <c r="N420">
        <f>((T420-J420/2)*M420-L420)/(T420+J420/2)</f>
        <v>0</v>
      </c>
      <c r="O420">
        <f>N420*(DI420+DJ420)/1000.0</f>
        <v>0</v>
      </c>
      <c r="P420">
        <f>(DB420 - IF(AU420&gt;1, L420*CV420*100.0/(AW420*DP420), 0))*(DI420+DJ420)/1000.0</f>
        <v>0</v>
      </c>
      <c r="Q420">
        <f>2.0/((1/S420-1/R420)+SIGN(S420)*SQRT((1/S420-1/R420)*(1/S420-1/R420) + 4*CW420/((CW420+1)*(CW420+1))*(2*1/S420*1/R420-1/R420*1/R420)))</f>
        <v>0</v>
      </c>
      <c r="R420">
        <f>IF(LEFT(CX420,1)&lt;&gt;"0",IF(LEFT(CX420,1)="1",3.0,CY420),$D$5+$E$5*(DP420*DI420/($K$5*1000))+$F$5*(DP420*DI420/($K$5*1000))*MAX(MIN(CV420,$J$5),$I$5)*MAX(MIN(CV420,$J$5),$I$5)+$G$5*MAX(MIN(CV420,$J$5),$I$5)*(DP420*DI420/($K$5*1000))+$H$5*(DP420*DI420/($K$5*1000))*(DP420*DI420/($K$5*1000)))</f>
        <v>0</v>
      </c>
      <c r="S420">
        <f>J420*(1000-(1000*0.61365*exp(17.502*W420/(240.97+W420))/(DI420+DJ420)+DD420)/2)/(1000*0.61365*exp(17.502*W420/(240.97+W420))/(DI420+DJ420)-DD420)</f>
        <v>0</v>
      </c>
      <c r="T420">
        <f>1/((CW420+1)/(Q420/1.6)+1/(R420/1.37)) + CW420/((CW420+1)/(Q420/1.6) + CW420/(R420/1.37))</f>
        <v>0</v>
      </c>
      <c r="U420">
        <f>(CR420*CU420)</f>
        <v>0</v>
      </c>
      <c r="V420">
        <f>(DK420+(U420+2*0.95*5.67E-8*(((DK420+$B$7)+273)^4-(DK420+273)^4)-44100*J420)/(1.84*29.3*R420+8*0.95*5.67E-8*(DK420+273)^3))</f>
        <v>0</v>
      </c>
      <c r="W420">
        <f>($C$7*DL420+$D$7*DM420+$E$7*V420)</f>
        <v>0</v>
      </c>
      <c r="X420">
        <f>0.61365*exp(17.502*W420/(240.97+W420))</f>
        <v>0</v>
      </c>
      <c r="Y420">
        <f>(Z420/AA420*100)</f>
        <v>0</v>
      </c>
      <c r="Z420">
        <f>DD420*(DI420+DJ420)/1000</f>
        <v>0</v>
      </c>
      <c r="AA420">
        <f>0.61365*exp(17.502*DK420/(240.97+DK420))</f>
        <v>0</v>
      </c>
      <c r="AB420">
        <f>(X420-DD420*(DI420+DJ420)/1000)</f>
        <v>0</v>
      </c>
      <c r="AC420">
        <f>(-J420*44100)</f>
        <v>0</v>
      </c>
      <c r="AD420">
        <f>2*29.3*R420*0.92*(DK420-W420)</f>
        <v>0</v>
      </c>
      <c r="AE420">
        <f>2*0.95*5.67E-8*(((DK420+$B$7)+273)^4-(W420+273)^4)</f>
        <v>0</v>
      </c>
      <c r="AF420">
        <f>U420+AE420+AC420+AD420</f>
        <v>0</v>
      </c>
      <c r="AG420">
        <f>DH420*AU420*(DC420-DB420*(1000-AU420*DE420)/(1000-AU420*DD420))/(100*CV420)</f>
        <v>0</v>
      </c>
      <c r="AH420">
        <f>1000*DH420*AU420*(DD420-DE420)/(100*CV420*(1000-AU420*DD420))</f>
        <v>0</v>
      </c>
      <c r="AI420">
        <f>(AJ420 - AK420 - DI420*1E3/(8.314*(DK420+273.15)) * AM420/DH420 * AL420) * DH420/(100*CV420) * (1000 - DE420)/1000</f>
        <v>0</v>
      </c>
      <c r="AJ420">
        <v>135.2979797793518</v>
      </c>
      <c r="AK420">
        <v>143.8617151515152</v>
      </c>
      <c r="AL420">
        <v>-3.101856156802317</v>
      </c>
      <c r="AM420">
        <v>65.16908035105153</v>
      </c>
      <c r="AN420">
        <f>(AP420 - AO420 + DI420*1E3/(8.314*(DK420+273.15)) * AR420/DH420 * AQ420) * DH420/(100*CV420) * 1000/(1000 - AP420)</f>
        <v>0</v>
      </c>
      <c r="AO420">
        <v>16.19033005476195</v>
      </c>
      <c r="AP420">
        <v>22.83290424242423</v>
      </c>
      <c r="AQ420">
        <v>0.0002843368033698852</v>
      </c>
      <c r="AR420">
        <v>87.25363279170026</v>
      </c>
      <c r="AS420">
        <v>16</v>
      </c>
      <c r="AT420">
        <v>3</v>
      </c>
      <c r="AU420">
        <f>IF(AS420*$H$13&gt;=AW420,1.0,(AW420/(AW420-AS420*$H$13)))</f>
        <v>0</v>
      </c>
      <c r="AV420">
        <f>(AU420-1)*100</f>
        <v>0</v>
      </c>
      <c r="AW420">
        <f>MAX(0,($B$13+$C$13*DP420)/(1+$D$13*DP420)*DI420/(DK420+273)*$E$13)</f>
        <v>0</v>
      </c>
      <c r="AX420" t="s">
        <v>417</v>
      </c>
      <c r="AY420" t="s">
        <v>417</v>
      </c>
      <c r="AZ420">
        <v>0</v>
      </c>
      <c r="BA420">
        <v>0</v>
      </c>
      <c r="BB420">
        <f>1-AZ420/BA420</f>
        <v>0</v>
      </c>
      <c r="BC420">
        <v>0</v>
      </c>
      <c r="BD420" t="s">
        <v>417</v>
      </c>
      <c r="BE420" t="s">
        <v>417</v>
      </c>
      <c r="BF420">
        <v>0</v>
      </c>
      <c r="BG420">
        <v>0</v>
      </c>
      <c r="BH420">
        <f>1-BF420/BG420</f>
        <v>0</v>
      </c>
      <c r="BI420">
        <v>0.5</v>
      </c>
      <c r="BJ420">
        <f>CS420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417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f>$B$11*DQ420+$C$11*DR420+$F$11*EC420*(1-EF420)</f>
        <v>0</v>
      </c>
      <c r="CS420">
        <f>CR420*CT420</f>
        <v>0</v>
      </c>
      <c r="CT420">
        <f>($B$11*$D$9+$C$11*$D$9+$F$11*((EP420+EH420)/MAX(EP420+EH420+EQ420, 0.1)*$I$9+EQ420/MAX(EP420+EH420+EQ420, 0.1)*$J$9))/($B$11+$C$11+$F$11)</f>
        <v>0</v>
      </c>
      <c r="CU420">
        <f>($B$11*$K$9+$C$11*$K$9+$F$11*((EP420+EH420)/MAX(EP420+EH420+EQ420, 0.1)*$P$9+EQ420/MAX(EP420+EH420+EQ420, 0.1)*$Q$9))/($B$11+$C$11+$F$11)</f>
        <v>0</v>
      </c>
      <c r="CV420">
        <v>6</v>
      </c>
      <c r="CW420">
        <v>0.5</v>
      </c>
      <c r="CX420" t="s">
        <v>418</v>
      </c>
      <c r="CY420">
        <v>2</v>
      </c>
      <c r="CZ420" t="b">
        <v>1</v>
      </c>
      <c r="DA420">
        <v>1659122350</v>
      </c>
      <c r="DB420">
        <v>161.6661481481482</v>
      </c>
      <c r="DC420">
        <v>148.8815555555556</v>
      </c>
      <c r="DD420">
        <v>22.81828148148148</v>
      </c>
      <c r="DE420">
        <v>16.19369259259259</v>
      </c>
      <c r="DF420">
        <v>163.6514074074074</v>
      </c>
      <c r="DG420">
        <v>22.90293703703703</v>
      </c>
      <c r="DH420">
        <v>500.0652222222221</v>
      </c>
      <c r="DI420">
        <v>90.63265925925926</v>
      </c>
      <c r="DJ420">
        <v>0.100008462962963</v>
      </c>
      <c r="DK420">
        <v>27.22088518518519</v>
      </c>
      <c r="DL420">
        <v>27.00805185185185</v>
      </c>
      <c r="DM420">
        <v>999.9000000000001</v>
      </c>
      <c r="DN420">
        <v>0</v>
      </c>
      <c r="DO420">
        <v>0</v>
      </c>
      <c r="DP420">
        <v>10005.50222222222</v>
      </c>
      <c r="DQ420">
        <v>0</v>
      </c>
      <c r="DR420">
        <v>7.949725185185185</v>
      </c>
      <c r="DS420">
        <v>12.78472962962963</v>
      </c>
      <c r="DT420">
        <v>165.4411481481482</v>
      </c>
      <c r="DU420">
        <v>151.3322962962963</v>
      </c>
      <c r="DV420">
        <v>6.624591481481481</v>
      </c>
      <c r="DW420">
        <v>148.8815555555556</v>
      </c>
      <c r="DX420">
        <v>16.19369259259259</v>
      </c>
      <c r="DY420">
        <v>2.068082222222222</v>
      </c>
      <c r="DZ420">
        <v>1.467677777777778</v>
      </c>
      <c r="EA420">
        <v>17.97545925925926</v>
      </c>
      <c r="EB420">
        <v>12.63552592592593</v>
      </c>
      <c r="EC420">
        <v>2000.011851851852</v>
      </c>
      <c r="ED420">
        <v>0.980003111111111</v>
      </c>
      <c r="EE420">
        <v>0.01999668888888888</v>
      </c>
      <c r="EF420">
        <v>0</v>
      </c>
      <c r="EG420">
        <v>704.7032592592592</v>
      </c>
      <c r="EH420">
        <v>5.00097</v>
      </c>
      <c r="EI420">
        <v>14094.67037037037</v>
      </c>
      <c r="EJ420">
        <v>16707.7</v>
      </c>
      <c r="EK420">
        <v>39.85633333333333</v>
      </c>
      <c r="EL420">
        <v>39.77066666666666</v>
      </c>
      <c r="EM420">
        <v>39.68933333333333</v>
      </c>
      <c r="EN420">
        <v>39.74514814814815</v>
      </c>
      <c r="EO420">
        <v>40.35633333333333</v>
      </c>
      <c r="EP420">
        <v>1955.120740740741</v>
      </c>
      <c r="EQ420">
        <v>39.89111111111112</v>
      </c>
      <c r="ER420">
        <v>0</v>
      </c>
      <c r="ES420">
        <v>1659122357.6</v>
      </c>
      <c r="ET420">
        <v>0</v>
      </c>
      <c r="EU420">
        <v>704.7003846153846</v>
      </c>
      <c r="EV420">
        <v>14.06235897339031</v>
      </c>
      <c r="EW420">
        <v>248.1948716692085</v>
      </c>
      <c r="EX420">
        <v>14094.38846153846</v>
      </c>
      <c r="EY420">
        <v>15</v>
      </c>
      <c r="EZ420">
        <v>0</v>
      </c>
      <c r="FA420" t="s">
        <v>419</v>
      </c>
      <c r="FB420">
        <v>1658962562</v>
      </c>
      <c r="FC420">
        <v>1658962559</v>
      </c>
      <c r="FD420">
        <v>0</v>
      </c>
      <c r="FE420">
        <v>0.025</v>
      </c>
      <c r="FF420">
        <v>-0.013</v>
      </c>
      <c r="FG420">
        <v>-1.97</v>
      </c>
      <c r="FH420">
        <v>-0.111</v>
      </c>
      <c r="FI420">
        <v>420</v>
      </c>
      <c r="FJ420">
        <v>18</v>
      </c>
      <c r="FK420">
        <v>0.6899999999999999</v>
      </c>
      <c r="FL420">
        <v>0.5</v>
      </c>
      <c r="FM420">
        <v>12.06921707317073</v>
      </c>
      <c r="FN420">
        <v>12.70880696864111</v>
      </c>
      <c r="FO420">
        <v>1.26682616415841</v>
      </c>
      <c r="FP420">
        <v>0</v>
      </c>
      <c r="FQ420">
        <v>704.0869411764705</v>
      </c>
      <c r="FR420">
        <v>12.53255920430575</v>
      </c>
      <c r="FS420">
        <v>1.25807151534253</v>
      </c>
      <c r="FT420">
        <v>0</v>
      </c>
      <c r="FU420">
        <v>6.619561463414634</v>
      </c>
      <c r="FV420">
        <v>0.09617205574914439</v>
      </c>
      <c r="FW420">
        <v>0.01927936323219481</v>
      </c>
      <c r="FX420">
        <v>1</v>
      </c>
      <c r="FY420">
        <v>1</v>
      </c>
      <c r="FZ420">
        <v>3</v>
      </c>
      <c r="GA420" t="s">
        <v>426</v>
      </c>
      <c r="GB420">
        <v>2.98371</v>
      </c>
      <c r="GC420">
        <v>2.71587</v>
      </c>
      <c r="GD420">
        <v>0.0372193</v>
      </c>
      <c r="GE420">
        <v>0.0327073</v>
      </c>
      <c r="GF420">
        <v>0.104098</v>
      </c>
      <c r="GG420">
        <v>0.0799807</v>
      </c>
      <c r="GH420">
        <v>30479.9</v>
      </c>
      <c r="GI420">
        <v>30770.6</v>
      </c>
      <c r="GJ420">
        <v>29421.7</v>
      </c>
      <c r="GK420">
        <v>29418.5</v>
      </c>
      <c r="GL420">
        <v>34905.2</v>
      </c>
      <c r="GM420">
        <v>35987.4</v>
      </c>
      <c r="GN420">
        <v>41432.4</v>
      </c>
      <c r="GO420">
        <v>41923.5</v>
      </c>
      <c r="GP420">
        <v>1.91745</v>
      </c>
      <c r="GQ420">
        <v>1.88577</v>
      </c>
      <c r="GR420">
        <v>0.106268</v>
      </c>
      <c r="GS420">
        <v>0</v>
      </c>
      <c r="GT420">
        <v>25.2685</v>
      </c>
      <c r="GU420">
        <v>999.9</v>
      </c>
      <c r="GV420">
        <v>38.1</v>
      </c>
      <c r="GW420">
        <v>33.6</v>
      </c>
      <c r="GX420">
        <v>21.9643</v>
      </c>
      <c r="GY420">
        <v>63.7216</v>
      </c>
      <c r="GZ420">
        <v>34.1787</v>
      </c>
      <c r="HA420">
        <v>1</v>
      </c>
      <c r="HB420">
        <v>-0.085907</v>
      </c>
      <c r="HC420">
        <v>0.285321</v>
      </c>
      <c r="HD420">
        <v>20.3308</v>
      </c>
      <c r="HE420">
        <v>5.21579</v>
      </c>
      <c r="HF420">
        <v>12.0099</v>
      </c>
      <c r="HG420">
        <v>4.9889</v>
      </c>
      <c r="HH420">
        <v>3.28848</v>
      </c>
      <c r="HI420">
        <v>9999</v>
      </c>
      <c r="HJ420">
        <v>9999</v>
      </c>
      <c r="HK420">
        <v>9999</v>
      </c>
      <c r="HL420">
        <v>175.1</v>
      </c>
      <c r="HM420">
        <v>1.86784</v>
      </c>
      <c r="HN420">
        <v>1.8669</v>
      </c>
      <c r="HO420">
        <v>1.8663</v>
      </c>
      <c r="HP420">
        <v>1.86618</v>
      </c>
      <c r="HQ420">
        <v>1.86806</v>
      </c>
      <c r="HR420">
        <v>1.87053</v>
      </c>
      <c r="HS420">
        <v>1.86919</v>
      </c>
      <c r="HT420">
        <v>1.87058</v>
      </c>
      <c r="HU420">
        <v>0</v>
      </c>
      <c r="HV420">
        <v>0</v>
      </c>
      <c r="HW420">
        <v>0</v>
      </c>
      <c r="HX420">
        <v>0</v>
      </c>
      <c r="HY420" t="s">
        <v>421</v>
      </c>
      <c r="HZ420" t="s">
        <v>422</v>
      </c>
      <c r="IA420" t="s">
        <v>423</v>
      </c>
      <c r="IB420" t="s">
        <v>423</v>
      </c>
      <c r="IC420" t="s">
        <v>423</v>
      </c>
      <c r="ID420" t="s">
        <v>423</v>
      </c>
      <c r="IE420">
        <v>0</v>
      </c>
      <c r="IF420">
        <v>100</v>
      </c>
      <c r="IG420">
        <v>100</v>
      </c>
      <c r="IH420">
        <v>-1.931</v>
      </c>
      <c r="II420">
        <v>-0.08450000000000001</v>
      </c>
      <c r="IJ420">
        <v>-1.577111384215205</v>
      </c>
      <c r="IK420">
        <v>-0.002609718516926934</v>
      </c>
      <c r="IL420">
        <v>7.477057286243006E-07</v>
      </c>
      <c r="IM420">
        <v>-2.446628426827821E-10</v>
      </c>
      <c r="IN420">
        <v>-0.2036813970316619</v>
      </c>
      <c r="IO420">
        <v>-0.007460779758470672</v>
      </c>
      <c r="IP420">
        <v>0.0009378809001863145</v>
      </c>
      <c r="IQ420">
        <v>-1.681860573090938E-05</v>
      </c>
      <c r="IR420">
        <v>18</v>
      </c>
      <c r="IS420">
        <v>2242</v>
      </c>
      <c r="IT420">
        <v>1</v>
      </c>
      <c r="IU420">
        <v>24</v>
      </c>
      <c r="IV420">
        <v>2663.3</v>
      </c>
      <c r="IW420">
        <v>2663.3</v>
      </c>
      <c r="IX420">
        <v>0.393066</v>
      </c>
      <c r="IY420">
        <v>2.27417</v>
      </c>
      <c r="IZ420">
        <v>1.39648</v>
      </c>
      <c r="JA420">
        <v>2.33398</v>
      </c>
      <c r="JB420">
        <v>1.49536</v>
      </c>
      <c r="JC420">
        <v>2.42065</v>
      </c>
      <c r="JD420">
        <v>39.2422</v>
      </c>
      <c r="JE420">
        <v>23.9649</v>
      </c>
      <c r="JF420">
        <v>18</v>
      </c>
      <c r="JG420">
        <v>491.323</v>
      </c>
      <c r="JH420">
        <v>428.053</v>
      </c>
      <c r="JI420">
        <v>25.0002</v>
      </c>
      <c r="JJ420">
        <v>26.282</v>
      </c>
      <c r="JK420">
        <v>30</v>
      </c>
      <c r="JL420">
        <v>26.2577</v>
      </c>
      <c r="JM420">
        <v>26.1993</v>
      </c>
      <c r="JN420">
        <v>7.79151</v>
      </c>
      <c r="JO420">
        <v>25.8419</v>
      </c>
      <c r="JP420">
        <v>30.0626</v>
      </c>
      <c r="JQ420">
        <v>25</v>
      </c>
      <c r="JR420">
        <v>99.2997</v>
      </c>
      <c r="JS420">
        <v>16.236</v>
      </c>
      <c r="JT420">
        <v>100.598</v>
      </c>
      <c r="JU420">
        <v>100.685</v>
      </c>
    </row>
    <row r="421" spans="1:281">
      <c r="A421">
        <v>405</v>
      </c>
      <c r="B421">
        <v>1659122362.5</v>
      </c>
      <c r="C421">
        <v>10004.40000009537</v>
      </c>
      <c r="D421" t="s">
        <v>1237</v>
      </c>
      <c r="E421" t="s">
        <v>1238</v>
      </c>
      <c r="F421">
        <v>5</v>
      </c>
      <c r="G421" t="s">
        <v>1198</v>
      </c>
      <c r="H421" t="s">
        <v>416</v>
      </c>
      <c r="I421">
        <v>1659122354.714286</v>
      </c>
      <c r="J421">
        <f>(K421)/1000</f>
        <v>0</v>
      </c>
      <c r="K421">
        <f>IF(CZ421, AN421, AH421)</f>
        <v>0</v>
      </c>
      <c r="L421">
        <f>IF(CZ421, AI421, AG421)</f>
        <v>0</v>
      </c>
      <c r="M421">
        <f>DB421 - IF(AU421&gt;1, L421*CV421*100.0/(AW421*DP421), 0)</f>
        <v>0</v>
      </c>
      <c r="N421">
        <f>((T421-J421/2)*M421-L421)/(T421+J421/2)</f>
        <v>0</v>
      </c>
      <c r="O421">
        <f>N421*(DI421+DJ421)/1000.0</f>
        <v>0</v>
      </c>
      <c r="P421">
        <f>(DB421 - IF(AU421&gt;1, L421*CV421*100.0/(AW421*DP421), 0))*(DI421+DJ421)/1000.0</f>
        <v>0</v>
      </c>
      <c r="Q421">
        <f>2.0/((1/S421-1/R421)+SIGN(S421)*SQRT((1/S421-1/R421)*(1/S421-1/R421) + 4*CW421/((CW421+1)*(CW421+1))*(2*1/S421*1/R421-1/R421*1/R421)))</f>
        <v>0</v>
      </c>
      <c r="R421">
        <f>IF(LEFT(CX421,1)&lt;&gt;"0",IF(LEFT(CX421,1)="1",3.0,CY421),$D$5+$E$5*(DP421*DI421/($K$5*1000))+$F$5*(DP421*DI421/($K$5*1000))*MAX(MIN(CV421,$J$5),$I$5)*MAX(MIN(CV421,$J$5),$I$5)+$G$5*MAX(MIN(CV421,$J$5),$I$5)*(DP421*DI421/($K$5*1000))+$H$5*(DP421*DI421/($K$5*1000))*(DP421*DI421/($K$5*1000)))</f>
        <v>0</v>
      </c>
      <c r="S421">
        <f>J421*(1000-(1000*0.61365*exp(17.502*W421/(240.97+W421))/(DI421+DJ421)+DD421)/2)/(1000*0.61365*exp(17.502*W421/(240.97+W421))/(DI421+DJ421)-DD421)</f>
        <v>0</v>
      </c>
      <c r="T421">
        <f>1/((CW421+1)/(Q421/1.6)+1/(R421/1.37)) + CW421/((CW421+1)/(Q421/1.6) + CW421/(R421/1.37))</f>
        <v>0</v>
      </c>
      <c r="U421">
        <f>(CR421*CU421)</f>
        <v>0</v>
      </c>
      <c r="V421">
        <f>(DK421+(U421+2*0.95*5.67E-8*(((DK421+$B$7)+273)^4-(DK421+273)^4)-44100*J421)/(1.84*29.3*R421+8*0.95*5.67E-8*(DK421+273)^3))</f>
        <v>0</v>
      </c>
      <c r="W421">
        <f>($C$7*DL421+$D$7*DM421+$E$7*V421)</f>
        <v>0</v>
      </c>
      <c r="X421">
        <f>0.61365*exp(17.502*W421/(240.97+W421))</f>
        <v>0</v>
      </c>
      <c r="Y421">
        <f>(Z421/AA421*100)</f>
        <v>0</v>
      </c>
      <c r="Z421">
        <f>DD421*(DI421+DJ421)/1000</f>
        <v>0</v>
      </c>
      <c r="AA421">
        <f>0.61365*exp(17.502*DK421/(240.97+DK421))</f>
        <v>0</v>
      </c>
      <c r="AB421">
        <f>(X421-DD421*(DI421+DJ421)/1000)</f>
        <v>0</v>
      </c>
      <c r="AC421">
        <f>(-J421*44100)</f>
        <v>0</v>
      </c>
      <c r="AD421">
        <f>2*29.3*R421*0.92*(DK421-W421)</f>
        <v>0</v>
      </c>
      <c r="AE421">
        <f>2*0.95*5.67E-8*(((DK421+$B$7)+273)^4-(W421+273)^4)</f>
        <v>0</v>
      </c>
      <c r="AF421">
        <f>U421+AE421+AC421+AD421</f>
        <v>0</v>
      </c>
      <c r="AG421">
        <f>DH421*AU421*(DC421-DB421*(1000-AU421*DE421)/(1000-AU421*DD421))/(100*CV421)</f>
        <v>0</v>
      </c>
      <c r="AH421">
        <f>1000*DH421*AU421*(DD421-DE421)/(100*CV421*(1000-AU421*DD421))</f>
        <v>0</v>
      </c>
      <c r="AI421">
        <f>(AJ421 - AK421 - DI421*1E3/(8.314*(DK421+273.15)) * AM421/DH421 * AL421) * DH421/(100*CV421) * (1000 - DE421)/1000</f>
        <v>0</v>
      </c>
      <c r="AJ421">
        <v>118.3418347204654</v>
      </c>
      <c r="AK421">
        <v>128.1934666666666</v>
      </c>
      <c r="AL421">
        <v>-3.13845480047235</v>
      </c>
      <c r="AM421">
        <v>65.16908035105153</v>
      </c>
      <c r="AN421">
        <f>(AP421 - AO421 + DI421*1E3/(8.314*(DK421+273.15)) * AR421/DH421 * AQ421) * DH421/(100*CV421) * 1000/(1000 - AP421)</f>
        <v>0</v>
      </c>
      <c r="AO421">
        <v>16.15364035586923</v>
      </c>
      <c r="AP421">
        <v>22.82571636363636</v>
      </c>
      <c r="AQ421">
        <v>-0.000155498258596712</v>
      </c>
      <c r="AR421">
        <v>87.25363279170026</v>
      </c>
      <c r="AS421">
        <v>15</v>
      </c>
      <c r="AT421">
        <v>3</v>
      </c>
      <c r="AU421">
        <f>IF(AS421*$H$13&gt;=AW421,1.0,(AW421/(AW421-AS421*$H$13)))</f>
        <v>0</v>
      </c>
      <c r="AV421">
        <f>(AU421-1)*100</f>
        <v>0</v>
      </c>
      <c r="AW421">
        <f>MAX(0,($B$13+$C$13*DP421)/(1+$D$13*DP421)*DI421/(DK421+273)*$E$13)</f>
        <v>0</v>
      </c>
      <c r="AX421" t="s">
        <v>417</v>
      </c>
      <c r="AY421" t="s">
        <v>417</v>
      </c>
      <c r="AZ421">
        <v>0</v>
      </c>
      <c r="BA421">
        <v>0</v>
      </c>
      <c r="BB421">
        <f>1-AZ421/BA421</f>
        <v>0</v>
      </c>
      <c r="BC421">
        <v>0</v>
      </c>
      <c r="BD421" t="s">
        <v>417</v>
      </c>
      <c r="BE421" t="s">
        <v>417</v>
      </c>
      <c r="BF421">
        <v>0</v>
      </c>
      <c r="BG421">
        <v>0</v>
      </c>
      <c r="BH421">
        <f>1-BF421/BG421</f>
        <v>0</v>
      </c>
      <c r="BI421">
        <v>0.5</v>
      </c>
      <c r="BJ421">
        <f>CS421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417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f>$B$11*DQ421+$C$11*DR421+$F$11*EC421*(1-EF421)</f>
        <v>0</v>
      </c>
      <c r="CS421">
        <f>CR421*CT421</f>
        <v>0</v>
      </c>
      <c r="CT421">
        <f>($B$11*$D$9+$C$11*$D$9+$F$11*((EP421+EH421)/MAX(EP421+EH421+EQ421, 0.1)*$I$9+EQ421/MAX(EP421+EH421+EQ421, 0.1)*$J$9))/($B$11+$C$11+$F$11)</f>
        <v>0</v>
      </c>
      <c r="CU421">
        <f>($B$11*$K$9+$C$11*$K$9+$F$11*((EP421+EH421)/MAX(EP421+EH421+EQ421, 0.1)*$P$9+EQ421/MAX(EP421+EH421+EQ421, 0.1)*$Q$9))/($B$11+$C$11+$F$11)</f>
        <v>0</v>
      </c>
      <c r="CV421">
        <v>6</v>
      </c>
      <c r="CW421">
        <v>0.5</v>
      </c>
      <c r="CX421" t="s">
        <v>418</v>
      </c>
      <c r="CY421">
        <v>2</v>
      </c>
      <c r="CZ421" t="b">
        <v>1</v>
      </c>
      <c r="DA421">
        <v>1659122354.714286</v>
      </c>
      <c r="DB421">
        <v>147.4366785714285</v>
      </c>
      <c r="DC421">
        <v>133.4134642857143</v>
      </c>
      <c r="DD421">
        <v>22.82608214285714</v>
      </c>
      <c r="DE421">
        <v>16.18098928571429</v>
      </c>
      <c r="DF421">
        <v>149.3877142857143</v>
      </c>
      <c r="DG421">
        <v>22.91066785714285</v>
      </c>
      <c r="DH421">
        <v>500.0800357142857</v>
      </c>
      <c r="DI421">
        <v>90.63277500000001</v>
      </c>
      <c r="DJ421">
        <v>0.1000253678571428</v>
      </c>
      <c r="DK421">
        <v>27.22280357142857</v>
      </c>
      <c r="DL421">
        <v>27.01159642857143</v>
      </c>
      <c r="DM421">
        <v>999.9000000000002</v>
      </c>
      <c r="DN421">
        <v>0</v>
      </c>
      <c r="DO421">
        <v>0</v>
      </c>
      <c r="DP421">
        <v>10001.73285714286</v>
      </c>
      <c r="DQ421">
        <v>0</v>
      </c>
      <c r="DR421">
        <v>7.953618214285714</v>
      </c>
      <c r="DS421">
        <v>14.02323214285714</v>
      </c>
      <c r="DT421">
        <v>150.8806428571429</v>
      </c>
      <c r="DU421">
        <v>135.6079642857143</v>
      </c>
      <c r="DV421">
        <v>6.645099285714286</v>
      </c>
      <c r="DW421">
        <v>133.4134642857143</v>
      </c>
      <c r="DX421">
        <v>16.18098928571429</v>
      </c>
      <c r="DY421">
        <v>2.068792142857143</v>
      </c>
      <c r="DZ421">
        <v>1.466528214285715</v>
      </c>
      <c r="EA421">
        <v>17.98090357142857</v>
      </c>
      <c r="EB421">
        <v>12.62357142857143</v>
      </c>
      <c r="EC421">
        <v>2000.012857142857</v>
      </c>
      <c r="ED421">
        <v>0.980002857142857</v>
      </c>
      <c r="EE421">
        <v>0.01999694285714285</v>
      </c>
      <c r="EF421">
        <v>0</v>
      </c>
      <c r="EG421">
        <v>705.9031071428572</v>
      </c>
      <c r="EH421">
        <v>5.00097</v>
      </c>
      <c r="EI421">
        <v>14116.01785714286</v>
      </c>
      <c r="EJ421">
        <v>16707.71428571428</v>
      </c>
      <c r="EK421">
        <v>39.83674999999999</v>
      </c>
      <c r="EL421">
        <v>39.75221428571428</v>
      </c>
      <c r="EM421">
        <v>39.67371428571429</v>
      </c>
      <c r="EN421">
        <v>39.70957142857142</v>
      </c>
      <c r="EO421">
        <v>40.33674999999999</v>
      </c>
      <c r="EP421">
        <v>1955.118928571429</v>
      </c>
      <c r="EQ421">
        <v>39.89107142857144</v>
      </c>
      <c r="ER421">
        <v>0</v>
      </c>
      <c r="ES421">
        <v>1659122363</v>
      </c>
      <c r="ET421">
        <v>0</v>
      </c>
      <c r="EU421">
        <v>706.1610800000001</v>
      </c>
      <c r="EV421">
        <v>17.18069226877545</v>
      </c>
      <c r="EW421">
        <v>304.2999994255874</v>
      </c>
      <c r="EX421">
        <v>14120.46</v>
      </c>
      <c r="EY421">
        <v>15</v>
      </c>
      <c r="EZ421">
        <v>0</v>
      </c>
      <c r="FA421" t="s">
        <v>419</v>
      </c>
      <c r="FB421">
        <v>1658962562</v>
      </c>
      <c r="FC421">
        <v>1658962559</v>
      </c>
      <c r="FD421">
        <v>0</v>
      </c>
      <c r="FE421">
        <v>0.025</v>
      </c>
      <c r="FF421">
        <v>-0.013</v>
      </c>
      <c r="FG421">
        <v>-1.97</v>
      </c>
      <c r="FH421">
        <v>-0.111</v>
      </c>
      <c r="FI421">
        <v>420</v>
      </c>
      <c r="FJ421">
        <v>18</v>
      </c>
      <c r="FK421">
        <v>0.6899999999999999</v>
      </c>
      <c r="FL421">
        <v>0.5</v>
      </c>
      <c r="FM421">
        <v>13.4143425</v>
      </c>
      <c r="FN421">
        <v>15.74416998123826</v>
      </c>
      <c r="FO421">
        <v>1.52178760063412</v>
      </c>
      <c r="FP421">
        <v>0</v>
      </c>
      <c r="FQ421">
        <v>705.3432647058825</v>
      </c>
      <c r="FR421">
        <v>15.15680670542757</v>
      </c>
      <c r="FS421">
        <v>1.50534536410251</v>
      </c>
      <c r="FT421">
        <v>0</v>
      </c>
      <c r="FU421">
        <v>6.635092</v>
      </c>
      <c r="FV421">
        <v>0.2632543339586974</v>
      </c>
      <c r="FW421">
        <v>0.02653795952970012</v>
      </c>
      <c r="FX421">
        <v>0</v>
      </c>
      <c r="FY421">
        <v>0</v>
      </c>
      <c r="FZ421">
        <v>3</v>
      </c>
      <c r="GA421" t="s">
        <v>462</v>
      </c>
      <c r="GB421">
        <v>2.9834</v>
      </c>
      <c r="GC421">
        <v>2.71553</v>
      </c>
      <c r="GD421">
        <v>0.0333673</v>
      </c>
      <c r="GE421">
        <v>0.0284693</v>
      </c>
      <c r="GF421">
        <v>0.10408</v>
      </c>
      <c r="GG421">
        <v>0.0800391</v>
      </c>
      <c r="GH421">
        <v>30601.9</v>
      </c>
      <c r="GI421">
        <v>30905.6</v>
      </c>
      <c r="GJ421">
        <v>29421.7</v>
      </c>
      <c r="GK421">
        <v>29418.6</v>
      </c>
      <c r="GL421">
        <v>34906.1</v>
      </c>
      <c r="GM421">
        <v>35985</v>
      </c>
      <c r="GN421">
        <v>41432.6</v>
      </c>
      <c r="GO421">
        <v>41923.5</v>
      </c>
      <c r="GP421">
        <v>1.91765</v>
      </c>
      <c r="GQ421">
        <v>1.88573</v>
      </c>
      <c r="GR421">
        <v>0.106715</v>
      </c>
      <c r="GS421">
        <v>0</v>
      </c>
      <c r="GT421">
        <v>25.27</v>
      </c>
      <c r="GU421">
        <v>999.9</v>
      </c>
      <c r="GV421">
        <v>38.1</v>
      </c>
      <c r="GW421">
        <v>33.6</v>
      </c>
      <c r="GX421">
        <v>21.966</v>
      </c>
      <c r="GY421">
        <v>63.5516</v>
      </c>
      <c r="GZ421">
        <v>34.2188</v>
      </c>
      <c r="HA421">
        <v>1</v>
      </c>
      <c r="HB421">
        <v>-0.0860163</v>
      </c>
      <c r="HC421">
        <v>0.285714</v>
      </c>
      <c r="HD421">
        <v>20.3308</v>
      </c>
      <c r="HE421">
        <v>5.21669</v>
      </c>
      <c r="HF421">
        <v>12.0099</v>
      </c>
      <c r="HG421">
        <v>4.9891</v>
      </c>
      <c r="HH421">
        <v>3.28865</v>
      </c>
      <c r="HI421">
        <v>9999</v>
      </c>
      <c r="HJ421">
        <v>9999</v>
      </c>
      <c r="HK421">
        <v>9999</v>
      </c>
      <c r="HL421">
        <v>175.1</v>
      </c>
      <c r="HM421">
        <v>1.86786</v>
      </c>
      <c r="HN421">
        <v>1.86691</v>
      </c>
      <c r="HO421">
        <v>1.8663</v>
      </c>
      <c r="HP421">
        <v>1.86616</v>
      </c>
      <c r="HQ421">
        <v>1.86804</v>
      </c>
      <c r="HR421">
        <v>1.87055</v>
      </c>
      <c r="HS421">
        <v>1.86919</v>
      </c>
      <c r="HT421">
        <v>1.87057</v>
      </c>
      <c r="HU421">
        <v>0</v>
      </c>
      <c r="HV421">
        <v>0</v>
      </c>
      <c r="HW421">
        <v>0</v>
      </c>
      <c r="HX421">
        <v>0</v>
      </c>
      <c r="HY421" t="s">
        <v>421</v>
      </c>
      <c r="HZ421" t="s">
        <v>422</v>
      </c>
      <c r="IA421" t="s">
        <v>423</v>
      </c>
      <c r="IB421" t="s">
        <v>423</v>
      </c>
      <c r="IC421" t="s">
        <v>423</v>
      </c>
      <c r="ID421" t="s">
        <v>423</v>
      </c>
      <c r="IE421">
        <v>0</v>
      </c>
      <c r="IF421">
        <v>100</v>
      </c>
      <c r="IG421">
        <v>100</v>
      </c>
      <c r="IH421">
        <v>-1.894</v>
      </c>
      <c r="II421">
        <v>-0.08459999999999999</v>
      </c>
      <c r="IJ421">
        <v>-1.577111384215205</v>
      </c>
      <c r="IK421">
        <v>-0.002609718516926934</v>
      </c>
      <c r="IL421">
        <v>7.477057286243006E-07</v>
      </c>
      <c r="IM421">
        <v>-2.446628426827821E-10</v>
      </c>
      <c r="IN421">
        <v>-0.2036813970316619</v>
      </c>
      <c r="IO421">
        <v>-0.007460779758470672</v>
      </c>
      <c r="IP421">
        <v>0.0009378809001863145</v>
      </c>
      <c r="IQ421">
        <v>-1.681860573090938E-05</v>
      </c>
      <c r="IR421">
        <v>18</v>
      </c>
      <c r="IS421">
        <v>2242</v>
      </c>
      <c r="IT421">
        <v>1</v>
      </c>
      <c r="IU421">
        <v>24</v>
      </c>
      <c r="IV421">
        <v>2663.3</v>
      </c>
      <c r="IW421">
        <v>2663.4</v>
      </c>
      <c r="IX421">
        <v>0.354004</v>
      </c>
      <c r="IY421">
        <v>2.28149</v>
      </c>
      <c r="IZ421">
        <v>1.39648</v>
      </c>
      <c r="JA421">
        <v>2.33521</v>
      </c>
      <c r="JB421">
        <v>1.49536</v>
      </c>
      <c r="JC421">
        <v>2.41821</v>
      </c>
      <c r="JD421">
        <v>39.2422</v>
      </c>
      <c r="JE421">
        <v>23.9649</v>
      </c>
      <c r="JF421">
        <v>18</v>
      </c>
      <c r="JG421">
        <v>491.429</v>
      </c>
      <c r="JH421">
        <v>428.023</v>
      </c>
      <c r="JI421">
        <v>25.0001</v>
      </c>
      <c r="JJ421">
        <v>26.282</v>
      </c>
      <c r="JK421">
        <v>30.0001</v>
      </c>
      <c r="JL421">
        <v>26.2555</v>
      </c>
      <c r="JM421">
        <v>26.1993</v>
      </c>
      <c r="JN421">
        <v>7.08877</v>
      </c>
      <c r="JO421">
        <v>25.8419</v>
      </c>
      <c r="JP421">
        <v>30.0626</v>
      </c>
      <c r="JQ421">
        <v>25</v>
      </c>
      <c r="JR421">
        <v>79.2641</v>
      </c>
      <c r="JS421">
        <v>16.236</v>
      </c>
      <c r="JT421">
        <v>100.598</v>
      </c>
      <c r="JU421">
        <v>100.685</v>
      </c>
    </row>
    <row r="422" spans="1:281">
      <c r="A422">
        <v>406</v>
      </c>
      <c r="B422">
        <v>1659122367.5</v>
      </c>
      <c r="C422">
        <v>10009.40000009537</v>
      </c>
      <c r="D422" t="s">
        <v>1239</v>
      </c>
      <c r="E422" t="s">
        <v>1240</v>
      </c>
      <c r="F422">
        <v>5</v>
      </c>
      <c r="G422" t="s">
        <v>1198</v>
      </c>
      <c r="H422" t="s">
        <v>416</v>
      </c>
      <c r="I422">
        <v>1659122360</v>
      </c>
      <c r="J422">
        <f>(K422)/1000</f>
        <v>0</v>
      </c>
      <c r="K422">
        <f>IF(CZ422, AN422, AH422)</f>
        <v>0</v>
      </c>
      <c r="L422">
        <f>IF(CZ422, AI422, AG422)</f>
        <v>0</v>
      </c>
      <c r="M422">
        <f>DB422 - IF(AU422&gt;1, L422*CV422*100.0/(AW422*DP422), 0)</f>
        <v>0</v>
      </c>
      <c r="N422">
        <f>((T422-J422/2)*M422-L422)/(T422+J422/2)</f>
        <v>0</v>
      </c>
      <c r="O422">
        <f>N422*(DI422+DJ422)/1000.0</f>
        <v>0</v>
      </c>
      <c r="P422">
        <f>(DB422 - IF(AU422&gt;1, L422*CV422*100.0/(AW422*DP422), 0))*(DI422+DJ422)/1000.0</f>
        <v>0</v>
      </c>
      <c r="Q422">
        <f>2.0/((1/S422-1/R422)+SIGN(S422)*SQRT((1/S422-1/R422)*(1/S422-1/R422) + 4*CW422/((CW422+1)*(CW422+1))*(2*1/S422*1/R422-1/R422*1/R422)))</f>
        <v>0</v>
      </c>
      <c r="R422">
        <f>IF(LEFT(CX422,1)&lt;&gt;"0",IF(LEFT(CX422,1)="1",3.0,CY422),$D$5+$E$5*(DP422*DI422/($K$5*1000))+$F$5*(DP422*DI422/($K$5*1000))*MAX(MIN(CV422,$J$5),$I$5)*MAX(MIN(CV422,$J$5),$I$5)+$G$5*MAX(MIN(CV422,$J$5),$I$5)*(DP422*DI422/($K$5*1000))+$H$5*(DP422*DI422/($K$5*1000))*(DP422*DI422/($K$5*1000)))</f>
        <v>0</v>
      </c>
      <c r="S422">
        <f>J422*(1000-(1000*0.61365*exp(17.502*W422/(240.97+W422))/(DI422+DJ422)+DD422)/2)/(1000*0.61365*exp(17.502*W422/(240.97+W422))/(DI422+DJ422)-DD422)</f>
        <v>0</v>
      </c>
      <c r="T422">
        <f>1/((CW422+1)/(Q422/1.6)+1/(R422/1.37)) + CW422/((CW422+1)/(Q422/1.6) + CW422/(R422/1.37))</f>
        <v>0</v>
      </c>
      <c r="U422">
        <f>(CR422*CU422)</f>
        <v>0</v>
      </c>
      <c r="V422">
        <f>(DK422+(U422+2*0.95*5.67E-8*(((DK422+$B$7)+273)^4-(DK422+273)^4)-44100*J422)/(1.84*29.3*R422+8*0.95*5.67E-8*(DK422+273)^3))</f>
        <v>0</v>
      </c>
      <c r="W422">
        <f>($C$7*DL422+$D$7*DM422+$E$7*V422)</f>
        <v>0</v>
      </c>
      <c r="X422">
        <f>0.61365*exp(17.502*W422/(240.97+W422))</f>
        <v>0</v>
      </c>
      <c r="Y422">
        <f>(Z422/AA422*100)</f>
        <v>0</v>
      </c>
      <c r="Z422">
        <f>DD422*(DI422+DJ422)/1000</f>
        <v>0</v>
      </c>
      <c r="AA422">
        <f>0.61365*exp(17.502*DK422/(240.97+DK422))</f>
        <v>0</v>
      </c>
      <c r="AB422">
        <f>(X422-DD422*(DI422+DJ422)/1000)</f>
        <v>0</v>
      </c>
      <c r="AC422">
        <f>(-J422*44100)</f>
        <v>0</v>
      </c>
      <c r="AD422">
        <f>2*29.3*R422*0.92*(DK422-W422)</f>
        <v>0</v>
      </c>
      <c r="AE422">
        <f>2*0.95*5.67E-8*(((DK422+$B$7)+273)^4-(W422+273)^4)</f>
        <v>0</v>
      </c>
      <c r="AF422">
        <f>U422+AE422+AC422+AD422</f>
        <v>0</v>
      </c>
      <c r="AG422">
        <f>DH422*AU422*(DC422-DB422*(1000-AU422*DE422)/(1000-AU422*DD422))/(100*CV422)</f>
        <v>0</v>
      </c>
      <c r="AH422">
        <f>1000*DH422*AU422*(DD422-DE422)/(100*CV422*(1000-AU422*DD422))</f>
        <v>0</v>
      </c>
      <c r="AI422">
        <f>(AJ422 - AK422 - DI422*1E3/(8.314*(DK422+273.15)) * AM422/DH422 * AL422) * DH422/(100*CV422) * (1000 - DE422)/1000</f>
        <v>0</v>
      </c>
      <c r="AJ422">
        <v>101.3128423996706</v>
      </c>
      <c r="AK422">
        <v>112.3828121212121</v>
      </c>
      <c r="AL422">
        <v>-3.170257988186436</v>
      </c>
      <c r="AM422">
        <v>65.16908035105153</v>
      </c>
      <c r="AN422">
        <f>(AP422 - AO422 + DI422*1E3/(8.314*(DK422+273.15)) * AR422/DH422 * AQ422) * DH422/(100*CV422) * 1000/(1000 - AP422)</f>
        <v>0</v>
      </c>
      <c r="AO422">
        <v>16.18972944364237</v>
      </c>
      <c r="AP422">
        <v>22.83807393939394</v>
      </c>
      <c r="AQ422">
        <v>0.0001435678795015033</v>
      </c>
      <c r="AR422">
        <v>87.25363279170026</v>
      </c>
      <c r="AS422">
        <v>15</v>
      </c>
      <c r="AT422">
        <v>3</v>
      </c>
      <c r="AU422">
        <f>IF(AS422*$H$13&gt;=AW422,1.0,(AW422/(AW422-AS422*$H$13)))</f>
        <v>0</v>
      </c>
      <c r="AV422">
        <f>(AU422-1)*100</f>
        <v>0</v>
      </c>
      <c r="AW422">
        <f>MAX(0,($B$13+$C$13*DP422)/(1+$D$13*DP422)*DI422/(DK422+273)*$E$13)</f>
        <v>0</v>
      </c>
      <c r="AX422" t="s">
        <v>417</v>
      </c>
      <c r="AY422" t="s">
        <v>417</v>
      </c>
      <c r="AZ422">
        <v>0</v>
      </c>
      <c r="BA422">
        <v>0</v>
      </c>
      <c r="BB422">
        <f>1-AZ422/BA422</f>
        <v>0</v>
      </c>
      <c r="BC422">
        <v>0</v>
      </c>
      <c r="BD422" t="s">
        <v>417</v>
      </c>
      <c r="BE422" t="s">
        <v>417</v>
      </c>
      <c r="BF422">
        <v>0</v>
      </c>
      <c r="BG422">
        <v>0</v>
      </c>
      <c r="BH422">
        <f>1-BF422/BG422</f>
        <v>0</v>
      </c>
      <c r="BI422">
        <v>0.5</v>
      </c>
      <c r="BJ422">
        <f>CS422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417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f>$B$11*DQ422+$C$11*DR422+$F$11*EC422*(1-EF422)</f>
        <v>0</v>
      </c>
      <c r="CS422">
        <f>CR422*CT422</f>
        <v>0</v>
      </c>
      <c r="CT422">
        <f>($B$11*$D$9+$C$11*$D$9+$F$11*((EP422+EH422)/MAX(EP422+EH422+EQ422, 0.1)*$I$9+EQ422/MAX(EP422+EH422+EQ422, 0.1)*$J$9))/($B$11+$C$11+$F$11)</f>
        <v>0</v>
      </c>
      <c r="CU422">
        <f>($B$11*$K$9+$C$11*$K$9+$F$11*((EP422+EH422)/MAX(EP422+EH422+EQ422, 0.1)*$P$9+EQ422/MAX(EP422+EH422+EQ422, 0.1)*$Q$9))/($B$11+$C$11+$F$11)</f>
        <v>0</v>
      </c>
      <c r="CV422">
        <v>6</v>
      </c>
      <c r="CW422">
        <v>0.5</v>
      </c>
      <c r="CX422" t="s">
        <v>418</v>
      </c>
      <c r="CY422">
        <v>2</v>
      </c>
      <c r="CZ422" t="b">
        <v>1</v>
      </c>
      <c r="DA422">
        <v>1659122360</v>
      </c>
      <c r="DB422">
        <v>131.3525925925926</v>
      </c>
      <c r="DC422">
        <v>115.8330148148148</v>
      </c>
      <c r="DD422">
        <v>22.83017037037037</v>
      </c>
      <c r="DE422">
        <v>16.1773037037037</v>
      </c>
      <c r="DF422">
        <v>133.2648518518519</v>
      </c>
      <c r="DG422">
        <v>22.91471111111111</v>
      </c>
      <c r="DH422">
        <v>500.0734814814815</v>
      </c>
      <c r="DI422">
        <v>90.63306296296297</v>
      </c>
      <c r="DJ422">
        <v>0.09995727037037037</v>
      </c>
      <c r="DK422">
        <v>27.22502962962963</v>
      </c>
      <c r="DL422">
        <v>27.01388888888889</v>
      </c>
      <c r="DM422">
        <v>999.9000000000001</v>
      </c>
      <c r="DN422">
        <v>0</v>
      </c>
      <c r="DO422">
        <v>0</v>
      </c>
      <c r="DP422">
        <v>10011.96148148148</v>
      </c>
      <c r="DQ422">
        <v>0</v>
      </c>
      <c r="DR422">
        <v>7.954512592592592</v>
      </c>
      <c r="DS422">
        <v>15.51971851851852</v>
      </c>
      <c r="DT422">
        <v>134.4215925925926</v>
      </c>
      <c r="DU422">
        <v>117.7376111111111</v>
      </c>
      <c r="DV422">
        <v>6.65287111111111</v>
      </c>
      <c r="DW422">
        <v>115.8330148148148</v>
      </c>
      <c r="DX422">
        <v>16.1773037037037</v>
      </c>
      <c r="DY422">
        <v>2.06916962962963</v>
      </c>
      <c r="DZ422">
        <v>1.46619962962963</v>
      </c>
      <c r="EA422">
        <v>17.9838</v>
      </c>
      <c r="EB422">
        <v>12.62014814814815</v>
      </c>
      <c r="EC422">
        <v>2000.017777777778</v>
      </c>
      <c r="ED422">
        <v>0.9800026666666666</v>
      </c>
      <c r="EE422">
        <v>0.01999713333333333</v>
      </c>
      <c r="EF422">
        <v>0</v>
      </c>
      <c r="EG422">
        <v>707.4647037037037</v>
      </c>
      <c r="EH422">
        <v>5.00097</v>
      </c>
      <c r="EI422">
        <v>14143.90740740741</v>
      </c>
      <c r="EJ422">
        <v>16707.75555555556</v>
      </c>
      <c r="EK422">
        <v>39.79366666666667</v>
      </c>
      <c r="EL422">
        <v>39.73833333333333</v>
      </c>
      <c r="EM422">
        <v>39.65255555555555</v>
      </c>
      <c r="EN422">
        <v>39.66640740740741</v>
      </c>
      <c r="EO422">
        <v>40.30514814814815</v>
      </c>
      <c r="EP422">
        <v>1955.120740740741</v>
      </c>
      <c r="EQ422">
        <v>39.89148148148148</v>
      </c>
      <c r="ER422">
        <v>0</v>
      </c>
      <c r="ES422">
        <v>1659122367.8</v>
      </c>
      <c r="ET422">
        <v>0</v>
      </c>
      <c r="EU422">
        <v>707.6018399999999</v>
      </c>
      <c r="EV422">
        <v>18.77015386464135</v>
      </c>
      <c r="EW422">
        <v>343.1230774375653</v>
      </c>
      <c r="EX422">
        <v>14146.444</v>
      </c>
      <c r="EY422">
        <v>15</v>
      </c>
      <c r="EZ422">
        <v>0</v>
      </c>
      <c r="FA422" t="s">
        <v>419</v>
      </c>
      <c r="FB422">
        <v>1658962562</v>
      </c>
      <c r="FC422">
        <v>1658962559</v>
      </c>
      <c r="FD422">
        <v>0</v>
      </c>
      <c r="FE422">
        <v>0.025</v>
      </c>
      <c r="FF422">
        <v>-0.013</v>
      </c>
      <c r="FG422">
        <v>-1.97</v>
      </c>
      <c r="FH422">
        <v>-0.111</v>
      </c>
      <c r="FI422">
        <v>420</v>
      </c>
      <c r="FJ422">
        <v>18</v>
      </c>
      <c r="FK422">
        <v>0.6899999999999999</v>
      </c>
      <c r="FL422">
        <v>0.5</v>
      </c>
      <c r="FM422">
        <v>14.459685</v>
      </c>
      <c r="FN422">
        <v>16.99721200750469</v>
      </c>
      <c r="FO422">
        <v>1.635400057562369</v>
      </c>
      <c r="FP422">
        <v>0</v>
      </c>
      <c r="FQ422">
        <v>706.3077352941176</v>
      </c>
      <c r="FR422">
        <v>17.00731855826466</v>
      </c>
      <c r="FS422">
        <v>1.681648776172183</v>
      </c>
      <c r="FT422">
        <v>0</v>
      </c>
      <c r="FU422">
        <v>6.6430925</v>
      </c>
      <c r="FV422">
        <v>0.137082326454012</v>
      </c>
      <c r="FW422">
        <v>0.02074483101280899</v>
      </c>
      <c r="FX422">
        <v>0</v>
      </c>
      <c r="FY422">
        <v>0</v>
      </c>
      <c r="FZ422">
        <v>3</v>
      </c>
      <c r="GA422" t="s">
        <v>462</v>
      </c>
      <c r="GB422">
        <v>2.98348</v>
      </c>
      <c r="GC422">
        <v>2.71569</v>
      </c>
      <c r="GD422">
        <v>0.0294132</v>
      </c>
      <c r="GE422">
        <v>0.0241458</v>
      </c>
      <c r="GF422">
        <v>0.104119</v>
      </c>
      <c r="GG422">
        <v>0.0801047</v>
      </c>
      <c r="GH422">
        <v>30727.4</v>
      </c>
      <c r="GI422">
        <v>31043.6</v>
      </c>
      <c r="GJ422">
        <v>29422.1</v>
      </c>
      <c r="GK422">
        <v>29419.1</v>
      </c>
      <c r="GL422">
        <v>34904.8</v>
      </c>
      <c r="GM422">
        <v>35982.7</v>
      </c>
      <c r="GN422">
        <v>41433</v>
      </c>
      <c r="GO422">
        <v>41923.9</v>
      </c>
      <c r="GP422">
        <v>1.9176</v>
      </c>
      <c r="GQ422">
        <v>1.88557</v>
      </c>
      <c r="GR422">
        <v>0.105932</v>
      </c>
      <c r="GS422">
        <v>0</v>
      </c>
      <c r="GT422">
        <v>25.2713</v>
      </c>
      <c r="GU422">
        <v>999.9</v>
      </c>
      <c r="GV422">
        <v>38.1</v>
      </c>
      <c r="GW422">
        <v>33.6</v>
      </c>
      <c r="GX422">
        <v>21.9669</v>
      </c>
      <c r="GY422">
        <v>63.1416</v>
      </c>
      <c r="GZ422">
        <v>34.0585</v>
      </c>
      <c r="HA422">
        <v>1</v>
      </c>
      <c r="HB422">
        <v>-0.0858232</v>
      </c>
      <c r="HC422">
        <v>0.286057</v>
      </c>
      <c r="HD422">
        <v>20.3308</v>
      </c>
      <c r="HE422">
        <v>5.21669</v>
      </c>
      <c r="HF422">
        <v>12.0099</v>
      </c>
      <c r="HG422">
        <v>4.98915</v>
      </c>
      <c r="HH422">
        <v>3.28865</v>
      </c>
      <c r="HI422">
        <v>9999</v>
      </c>
      <c r="HJ422">
        <v>9999</v>
      </c>
      <c r="HK422">
        <v>9999</v>
      </c>
      <c r="HL422">
        <v>175.1</v>
      </c>
      <c r="HM422">
        <v>1.86787</v>
      </c>
      <c r="HN422">
        <v>1.86691</v>
      </c>
      <c r="HO422">
        <v>1.8663</v>
      </c>
      <c r="HP422">
        <v>1.86619</v>
      </c>
      <c r="HQ422">
        <v>1.86804</v>
      </c>
      <c r="HR422">
        <v>1.87053</v>
      </c>
      <c r="HS422">
        <v>1.86919</v>
      </c>
      <c r="HT422">
        <v>1.87058</v>
      </c>
      <c r="HU422">
        <v>0</v>
      </c>
      <c r="HV422">
        <v>0</v>
      </c>
      <c r="HW422">
        <v>0</v>
      </c>
      <c r="HX422">
        <v>0</v>
      </c>
      <c r="HY422" t="s">
        <v>421</v>
      </c>
      <c r="HZ422" t="s">
        <v>422</v>
      </c>
      <c r="IA422" t="s">
        <v>423</v>
      </c>
      <c r="IB422" t="s">
        <v>423</v>
      </c>
      <c r="IC422" t="s">
        <v>423</v>
      </c>
      <c r="ID422" t="s">
        <v>423</v>
      </c>
      <c r="IE422">
        <v>0</v>
      </c>
      <c r="IF422">
        <v>100</v>
      </c>
      <c r="IG422">
        <v>100</v>
      </c>
      <c r="IH422">
        <v>-1.856</v>
      </c>
      <c r="II422">
        <v>-0.08450000000000001</v>
      </c>
      <c r="IJ422">
        <v>-1.577111384215205</v>
      </c>
      <c r="IK422">
        <v>-0.002609718516926934</v>
      </c>
      <c r="IL422">
        <v>7.477057286243006E-07</v>
      </c>
      <c r="IM422">
        <v>-2.446628426827821E-10</v>
      </c>
      <c r="IN422">
        <v>-0.2036813970316619</v>
      </c>
      <c r="IO422">
        <v>-0.007460779758470672</v>
      </c>
      <c r="IP422">
        <v>0.0009378809001863145</v>
      </c>
      <c r="IQ422">
        <v>-1.681860573090938E-05</v>
      </c>
      <c r="IR422">
        <v>18</v>
      </c>
      <c r="IS422">
        <v>2242</v>
      </c>
      <c r="IT422">
        <v>1</v>
      </c>
      <c r="IU422">
        <v>24</v>
      </c>
      <c r="IV422">
        <v>2663.4</v>
      </c>
      <c r="IW422">
        <v>2663.5</v>
      </c>
      <c r="IX422">
        <v>0.314941</v>
      </c>
      <c r="IY422">
        <v>2.29736</v>
      </c>
      <c r="IZ422">
        <v>1.39648</v>
      </c>
      <c r="JA422">
        <v>2.33398</v>
      </c>
      <c r="JB422">
        <v>1.49536</v>
      </c>
      <c r="JC422">
        <v>2.37915</v>
      </c>
      <c r="JD422">
        <v>39.2422</v>
      </c>
      <c r="JE422">
        <v>23.9649</v>
      </c>
      <c r="JF422">
        <v>18</v>
      </c>
      <c r="JG422">
        <v>491.398</v>
      </c>
      <c r="JH422">
        <v>427.935</v>
      </c>
      <c r="JI422">
        <v>25</v>
      </c>
      <c r="JJ422">
        <v>26.282</v>
      </c>
      <c r="JK422">
        <v>30.0001</v>
      </c>
      <c r="JL422">
        <v>26.2555</v>
      </c>
      <c r="JM422">
        <v>26.1993</v>
      </c>
      <c r="JN422">
        <v>6.31064</v>
      </c>
      <c r="JO422">
        <v>25.8419</v>
      </c>
      <c r="JP422">
        <v>30.0626</v>
      </c>
      <c r="JQ422">
        <v>25</v>
      </c>
      <c r="JR422">
        <v>65.8884</v>
      </c>
      <c r="JS422">
        <v>16.236</v>
      </c>
      <c r="JT422">
        <v>100.599</v>
      </c>
      <c r="JU422">
        <v>100.686</v>
      </c>
    </row>
    <row r="423" spans="1:281">
      <c r="A423">
        <v>407</v>
      </c>
      <c r="B423">
        <v>1659122372.5</v>
      </c>
      <c r="C423">
        <v>10014.40000009537</v>
      </c>
      <c r="D423" t="s">
        <v>1241</v>
      </c>
      <c r="E423" t="s">
        <v>1242</v>
      </c>
      <c r="F423">
        <v>5</v>
      </c>
      <c r="G423" t="s">
        <v>1198</v>
      </c>
      <c r="H423" t="s">
        <v>416</v>
      </c>
      <c r="I423">
        <v>1659122364.714286</v>
      </c>
      <c r="J423">
        <f>(K423)/1000</f>
        <v>0</v>
      </c>
      <c r="K423">
        <f>IF(CZ423, AN423, AH423)</f>
        <v>0</v>
      </c>
      <c r="L423">
        <f>IF(CZ423, AI423, AG423)</f>
        <v>0</v>
      </c>
      <c r="M423">
        <f>DB423 - IF(AU423&gt;1, L423*CV423*100.0/(AW423*DP423), 0)</f>
        <v>0</v>
      </c>
      <c r="N423">
        <f>((T423-J423/2)*M423-L423)/(T423+J423/2)</f>
        <v>0</v>
      </c>
      <c r="O423">
        <f>N423*(DI423+DJ423)/1000.0</f>
        <v>0</v>
      </c>
      <c r="P423">
        <f>(DB423 - IF(AU423&gt;1, L423*CV423*100.0/(AW423*DP423), 0))*(DI423+DJ423)/1000.0</f>
        <v>0</v>
      </c>
      <c r="Q423">
        <f>2.0/((1/S423-1/R423)+SIGN(S423)*SQRT((1/S423-1/R423)*(1/S423-1/R423) + 4*CW423/((CW423+1)*(CW423+1))*(2*1/S423*1/R423-1/R423*1/R423)))</f>
        <v>0</v>
      </c>
      <c r="R423">
        <f>IF(LEFT(CX423,1)&lt;&gt;"0",IF(LEFT(CX423,1)="1",3.0,CY423),$D$5+$E$5*(DP423*DI423/($K$5*1000))+$F$5*(DP423*DI423/($K$5*1000))*MAX(MIN(CV423,$J$5),$I$5)*MAX(MIN(CV423,$J$5),$I$5)+$G$5*MAX(MIN(CV423,$J$5),$I$5)*(DP423*DI423/($K$5*1000))+$H$5*(DP423*DI423/($K$5*1000))*(DP423*DI423/($K$5*1000)))</f>
        <v>0</v>
      </c>
      <c r="S423">
        <f>J423*(1000-(1000*0.61365*exp(17.502*W423/(240.97+W423))/(DI423+DJ423)+DD423)/2)/(1000*0.61365*exp(17.502*W423/(240.97+W423))/(DI423+DJ423)-DD423)</f>
        <v>0</v>
      </c>
      <c r="T423">
        <f>1/((CW423+1)/(Q423/1.6)+1/(R423/1.37)) + CW423/((CW423+1)/(Q423/1.6) + CW423/(R423/1.37))</f>
        <v>0</v>
      </c>
      <c r="U423">
        <f>(CR423*CU423)</f>
        <v>0</v>
      </c>
      <c r="V423">
        <f>(DK423+(U423+2*0.95*5.67E-8*(((DK423+$B$7)+273)^4-(DK423+273)^4)-44100*J423)/(1.84*29.3*R423+8*0.95*5.67E-8*(DK423+273)^3))</f>
        <v>0</v>
      </c>
      <c r="W423">
        <f>($C$7*DL423+$D$7*DM423+$E$7*V423)</f>
        <v>0</v>
      </c>
      <c r="X423">
        <f>0.61365*exp(17.502*W423/(240.97+W423))</f>
        <v>0</v>
      </c>
      <c r="Y423">
        <f>(Z423/AA423*100)</f>
        <v>0</v>
      </c>
      <c r="Z423">
        <f>DD423*(DI423+DJ423)/1000</f>
        <v>0</v>
      </c>
      <c r="AA423">
        <f>0.61365*exp(17.502*DK423/(240.97+DK423))</f>
        <v>0</v>
      </c>
      <c r="AB423">
        <f>(X423-DD423*(DI423+DJ423)/1000)</f>
        <v>0</v>
      </c>
      <c r="AC423">
        <f>(-J423*44100)</f>
        <v>0</v>
      </c>
      <c r="AD423">
        <f>2*29.3*R423*0.92*(DK423-W423)</f>
        <v>0</v>
      </c>
      <c r="AE423">
        <f>2*0.95*5.67E-8*(((DK423+$B$7)+273)^4-(W423+273)^4)</f>
        <v>0</v>
      </c>
      <c r="AF423">
        <f>U423+AE423+AC423+AD423</f>
        <v>0</v>
      </c>
      <c r="AG423">
        <f>DH423*AU423*(DC423-DB423*(1000-AU423*DE423)/(1000-AU423*DD423))/(100*CV423)</f>
        <v>0</v>
      </c>
      <c r="AH423">
        <f>1000*DH423*AU423*(DD423-DE423)/(100*CV423*(1000-AU423*DD423))</f>
        <v>0</v>
      </c>
      <c r="AI423">
        <f>(AJ423 - AK423 - DI423*1E3/(8.314*(DK423+273.15)) * AM423/DH423 * AL423) * DH423/(100*CV423) * (1000 - DE423)/1000</f>
        <v>0</v>
      </c>
      <c r="AJ423">
        <v>84.30782913175881</v>
      </c>
      <c r="AK423">
        <v>96.53755272727273</v>
      </c>
      <c r="AL423">
        <v>-3.168901628611848</v>
      </c>
      <c r="AM423">
        <v>65.16908035105153</v>
      </c>
      <c r="AN423">
        <f>(AP423 - AO423 + DI423*1E3/(8.314*(DK423+273.15)) * AR423/DH423 * AQ423) * DH423/(100*CV423) * 1000/(1000 - AP423)</f>
        <v>0</v>
      </c>
      <c r="AO423">
        <v>16.19414059097791</v>
      </c>
      <c r="AP423">
        <v>22.85116606060606</v>
      </c>
      <c r="AQ423">
        <v>0.0002151877612361372</v>
      </c>
      <c r="AR423">
        <v>87.25363279170026</v>
      </c>
      <c r="AS423">
        <v>16</v>
      </c>
      <c r="AT423">
        <v>3</v>
      </c>
      <c r="AU423">
        <f>IF(AS423*$H$13&gt;=AW423,1.0,(AW423/(AW423-AS423*$H$13)))</f>
        <v>0</v>
      </c>
      <c r="AV423">
        <f>(AU423-1)*100</f>
        <v>0</v>
      </c>
      <c r="AW423">
        <f>MAX(0,($B$13+$C$13*DP423)/(1+$D$13*DP423)*DI423/(DK423+273)*$E$13)</f>
        <v>0</v>
      </c>
      <c r="AX423" t="s">
        <v>417</v>
      </c>
      <c r="AY423" t="s">
        <v>417</v>
      </c>
      <c r="AZ423">
        <v>0</v>
      </c>
      <c r="BA423">
        <v>0</v>
      </c>
      <c r="BB423">
        <f>1-AZ423/BA423</f>
        <v>0</v>
      </c>
      <c r="BC423">
        <v>0</v>
      </c>
      <c r="BD423" t="s">
        <v>417</v>
      </c>
      <c r="BE423" t="s">
        <v>417</v>
      </c>
      <c r="BF423">
        <v>0</v>
      </c>
      <c r="BG423">
        <v>0</v>
      </c>
      <c r="BH423">
        <f>1-BF423/BG423</f>
        <v>0</v>
      </c>
      <c r="BI423">
        <v>0.5</v>
      </c>
      <c r="BJ423">
        <f>CS423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417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f>$B$11*DQ423+$C$11*DR423+$F$11*EC423*(1-EF423)</f>
        <v>0</v>
      </c>
      <c r="CS423">
        <f>CR423*CT423</f>
        <v>0</v>
      </c>
      <c r="CT423">
        <f>($B$11*$D$9+$C$11*$D$9+$F$11*((EP423+EH423)/MAX(EP423+EH423+EQ423, 0.1)*$I$9+EQ423/MAX(EP423+EH423+EQ423, 0.1)*$J$9))/($B$11+$C$11+$F$11)</f>
        <v>0</v>
      </c>
      <c r="CU423">
        <f>($B$11*$K$9+$C$11*$K$9+$F$11*((EP423+EH423)/MAX(EP423+EH423+EQ423, 0.1)*$P$9+EQ423/MAX(EP423+EH423+EQ423, 0.1)*$Q$9))/($B$11+$C$11+$F$11)</f>
        <v>0</v>
      </c>
      <c r="CV423">
        <v>6</v>
      </c>
      <c r="CW423">
        <v>0.5</v>
      </c>
      <c r="CX423" t="s">
        <v>418</v>
      </c>
      <c r="CY423">
        <v>2</v>
      </c>
      <c r="CZ423" t="b">
        <v>1</v>
      </c>
      <c r="DA423">
        <v>1659122364.714286</v>
      </c>
      <c r="DB423">
        <v>116.8592857142857</v>
      </c>
      <c r="DC423">
        <v>100.0668785714286</v>
      </c>
      <c r="DD423">
        <v>22.83538571428571</v>
      </c>
      <c r="DE423">
        <v>16.18033571428571</v>
      </c>
      <c r="DF423">
        <v>118.7361142857143</v>
      </c>
      <c r="DG423">
        <v>22.91988928571428</v>
      </c>
      <c r="DH423">
        <v>500.07025</v>
      </c>
      <c r="DI423">
        <v>90.63349642857143</v>
      </c>
      <c r="DJ423">
        <v>0.09996563928571429</v>
      </c>
      <c r="DK423">
        <v>27.228225</v>
      </c>
      <c r="DL423">
        <v>27.015175</v>
      </c>
      <c r="DM423">
        <v>999.9000000000002</v>
      </c>
      <c r="DN423">
        <v>0</v>
      </c>
      <c r="DO423">
        <v>0</v>
      </c>
      <c r="DP423">
        <v>9998.436071428572</v>
      </c>
      <c r="DQ423">
        <v>0</v>
      </c>
      <c r="DR423">
        <v>7.957132857142859</v>
      </c>
      <c r="DS423">
        <v>16.79251785714286</v>
      </c>
      <c r="DT423">
        <v>119.5902571428571</v>
      </c>
      <c r="DU423">
        <v>101.7123678571428</v>
      </c>
      <c r="DV423">
        <v>6.655059642857144</v>
      </c>
      <c r="DW423">
        <v>100.0668785714286</v>
      </c>
      <c r="DX423">
        <v>16.18033571428571</v>
      </c>
      <c r="DY423">
        <v>2.069652857142857</v>
      </c>
      <c r="DZ423">
        <v>1.466481071428571</v>
      </c>
      <c r="EA423">
        <v>17.98751428571429</v>
      </c>
      <c r="EB423">
        <v>12.62307142857143</v>
      </c>
      <c r="EC423">
        <v>2000.0075</v>
      </c>
      <c r="ED423">
        <v>0.9800023214285714</v>
      </c>
      <c r="EE423">
        <v>0.01999747857142857</v>
      </c>
      <c r="EF423">
        <v>0</v>
      </c>
      <c r="EG423">
        <v>708.999357142857</v>
      </c>
      <c r="EH423">
        <v>5.00097</v>
      </c>
      <c r="EI423">
        <v>14172.11785714286</v>
      </c>
      <c r="EJ423">
        <v>16707.67142857143</v>
      </c>
      <c r="EK423">
        <v>39.77214285714285</v>
      </c>
      <c r="EL423">
        <v>39.71849999999999</v>
      </c>
      <c r="EM423">
        <v>39.62935714285715</v>
      </c>
      <c r="EN423">
        <v>39.64271428571429</v>
      </c>
      <c r="EO423">
        <v>40.28321428571428</v>
      </c>
      <c r="EP423">
        <v>1955.107857142857</v>
      </c>
      <c r="EQ423">
        <v>39.89428571428572</v>
      </c>
      <c r="ER423">
        <v>0</v>
      </c>
      <c r="ES423">
        <v>1659122372.6</v>
      </c>
      <c r="ET423">
        <v>0</v>
      </c>
      <c r="EU423">
        <v>709.1599199999999</v>
      </c>
      <c r="EV423">
        <v>20.03892309882916</v>
      </c>
      <c r="EW423">
        <v>379.2692313373684</v>
      </c>
      <c r="EX423">
        <v>14175.376</v>
      </c>
      <c r="EY423">
        <v>15</v>
      </c>
      <c r="EZ423">
        <v>0</v>
      </c>
      <c r="FA423" t="s">
        <v>419</v>
      </c>
      <c r="FB423">
        <v>1658962562</v>
      </c>
      <c r="FC423">
        <v>1658962559</v>
      </c>
      <c r="FD423">
        <v>0</v>
      </c>
      <c r="FE423">
        <v>0.025</v>
      </c>
      <c r="FF423">
        <v>-0.013</v>
      </c>
      <c r="FG423">
        <v>-1.97</v>
      </c>
      <c r="FH423">
        <v>-0.111</v>
      </c>
      <c r="FI423">
        <v>420</v>
      </c>
      <c r="FJ423">
        <v>18</v>
      </c>
      <c r="FK423">
        <v>0.6899999999999999</v>
      </c>
      <c r="FL423">
        <v>0.5</v>
      </c>
      <c r="FM423">
        <v>16.1098775</v>
      </c>
      <c r="FN423">
        <v>16.27622251407127</v>
      </c>
      <c r="FO423">
        <v>1.566699659712655</v>
      </c>
      <c r="FP423">
        <v>0</v>
      </c>
      <c r="FQ423">
        <v>708.1285294117647</v>
      </c>
      <c r="FR423">
        <v>19.29017570221773</v>
      </c>
      <c r="FS423">
        <v>1.905743088593846</v>
      </c>
      <c r="FT423">
        <v>0</v>
      </c>
      <c r="FU423">
        <v>6.652357499999999</v>
      </c>
      <c r="FV423">
        <v>-0.003430243902455729</v>
      </c>
      <c r="FW423">
        <v>0.01374664845516901</v>
      </c>
      <c r="FX423">
        <v>1</v>
      </c>
      <c r="FY423">
        <v>1</v>
      </c>
      <c r="FZ423">
        <v>3</v>
      </c>
      <c r="GA423" t="s">
        <v>426</v>
      </c>
      <c r="GB423">
        <v>2.9832</v>
      </c>
      <c r="GC423">
        <v>2.71512</v>
      </c>
      <c r="GD423">
        <v>0.0253817</v>
      </c>
      <c r="GE423">
        <v>0.019769</v>
      </c>
      <c r="GF423">
        <v>0.10416</v>
      </c>
      <c r="GG423">
        <v>0.0801036</v>
      </c>
      <c r="GH423">
        <v>30854.6</v>
      </c>
      <c r="GI423">
        <v>31183</v>
      </c>
      <c r="GJ423">
        <v>29421.6</v>
      </c>
      <c r="GK423">
        <v>29419.2</v>
      </c>
      <c r="GL423">
        <v>34903</v>
      </c>
      <c r="GM423">
        <v>35982.5</v>
      </c>
      <c r="GN423">
        <v>41432.8</v>
      </c>
      <c r="GO423">
        <v>41923.8</v>
      </c>
      <c r="GP423">
        <v>1.91728</v>
      </c>
      <c r="GQ423">
        <v>1.88587</v>
      </c>
      <c r="GR423">
        <v>0.107177</v>
      </c>
      <c r="GS423">
        <v>0</v>
      </c>
      <c r="GT423">
        <v>25.2735</v>
      </c>
      <c r="GU423">
        <v>999.9</v>
      </c>
      <c r="GV423">
        <v>38.1</v>
      </c>
      <c r="GW423">
        <v>33.6</v>
      </c>
      <c r="GX423">
        <v>21.964</v>
      </c>
      <c r="GY423">
        <v>63.2716</v>
      </c>
      <c r="GZ423">
        <v>34.0224</v>
      </c>
      <c r="HA423">
        <v>1</v>
      </c>
      <c r="HB423">
        <v>-0.0861357</v>
      </c>
      <c r="HC423">
        <v>0.285594</v>
      </c>
      <c r="HD423">
        <v>20.3307</v>
      </c>
      <c r="HE423">
        <v>5.21684</v>
      </c>
      <c r="HF423">
        <v>12.0099</v>
      </c>
      <c r="HG423">
        <v>4.9875</v>
      </c>
      <c r="HH423">
        <v>3.28865</v>
      </c>
      <c r="HI423">
        <v>9999</v>
      </c>
      <c r="HJ423">
        <v>9999</v>
      </c>
      <c r="HK423">
        <v>9999</v>
      </c>
      <c r="HL423">
        <v>175.1</v>
      </c>
      <c r="HM423">
        <v>1.86786</v>
      </c>
      <c r="HN423">
        <v>1.8669</v>
      </c>
      <c r="HO423">
        <v>1.8663</v>
      </c>
      <c r="HP423">
        <v>1.86619</v>
      </c>
      <c r="HQ423">
        <v>1.86807</v>
      </c>
      <c r="HR423">
        <v>1.87056</v>
      </c>
      <c r="HS423">
        <v>1.86919</v>
      </c>
      <c r="HT423">
        <v>1.87059</v>
      </c>
      <c r="HU423">
        <v>0</v>
      </c>
      <c r="HV423">
        <v>0</v>
      </c>
      <c r="HW423">
        <v>0</v>
      </c>
      <c r="HX423">
        <v>0</v>
      </c>
      <c r="HY423" t="s">
        <v>421</v>
      </c>
      <c r="HZ423" t="s">
        <v>422</v>
      </c>
      <c r="IA423" t="s">
        <v>423</v>
      </c>
      <c r="IB423" t="s">
        <v>423</v>
      </c>
      <c r="IC423" t="s">
        <v>423</v>
      </c>
      <c r="ID423" t="s">
        <v>423</v>
      </c>
      <c r="IE423">
        <v>0</v>
      </c>
      <c r="IF423">
        <v>100</v>
      </c>
      <c r="IG423">
        <v>100</v>
      </c>
      <c r="IH423">
        <v>-1.818</v>
      </c>
      <c r="II423">
        <v>-0.0843</v>
      </c>
      <c r="IJ423">
        <v>-1.577111384215205</v>
      </c>
      <c r="IK423">
        <v>-0.002609718516926934</v>
      </c>
      <c r="IL423">
        <v>7.477057286243006E-07</v>
      </c>
      <c r="IM423">
        <v>-2.446628426827821E-10</v>
      </c>
      <c r="IN423">
        <v>-0.2036813970316619</v>
      </c>
      <c r="IO423">
        <v>-0.007460779758470672</v>
      </c>
      <c r="IP423">
        <v>0.0009378809001863145</v>
      </c>
      <c r="IQ423">
        <v>-1.681860573090938E-05</v>
      </c>
      <c r="IR423">
        <v>18</v>
      </c>
      <c r="IS423">
        <v>2242</v>
      </c>
      <c r="IT423">
        <v>1</v>
      </c>
      <c r="IU423">
        <v>24</v>
      </c>
      <c r="IV423">
        <v>2663.5</v>
      </c>
      <c r="IW423">
        <v>2663.6</v>
      </c>
      <c r="IX423">
        <v>0.279541</v>
      </c>
      <c r="IY423">
        <v>2.30957</v>
      </c>
      <c r="IZ423">
        <v>1.39648</v>
      </c>
      <c r="JA423">
        <v>2.33398</v>
      </c>
      <c r="JB423">
        <v>1.49536</v>
      </c>
      <c r="JC423">
        <v>2.33032</v>
      </c>
      <c r="JD423">
        <v>39.2422</v>
      </c>
      <c r="JE423">
        <v>23.9649</v>
      </c>
      <c r="JF423">
        <v>18</v>
      </c>
      <c r="JG423">
        <v>491.195</v>
      </c>
      <c r="JH423">
        <v>428.112</v>
      </c>
      <c r="JI423">
        <v>24.9999</v>
      </c>
      <c r="JJ423">
        <v>26.282</v>
      </c>
      <c r="JK423">
        <v>30</v>
      </c>
      <c r="JL423">
        <v>26.2555</v>
      </c>
      <c r="JM423">
        <v>26.1993</v>
      </c>
      <c r="JN423">
        <v>5.60992</v>
      </c>
      <c r="JO423">
        <v>25.8419</v>
      </c>
      <c r="JP423">
        <v>29.6875</v>
      </c>
      <c r="JQ423">
        <v>25</v>
      </c>
      <c r="JR423">
        <v>45.8544</v>
      </c>
      <c r="JS423">
        <v>16.236</v>
      </c>
      <c r="JT423">
        <v>100.598</v>
      </c>
      <c r="JU423">
        <v>100.686</v>
      </c>
    </row>
    <row r="424" spans="1:281">
      <c r="A424">
        <v>408</v>
      </c>
      <c r="B424">
        <v>1659122377</v>
      </c>
      <c r="C424">
        <v>10018.90000009537</v>
      </c>
      <c r="D424" t="s">
        <v>1243</v>
      </c>
      <c r="E424" t="s">
        <v>1244</v>
      </c>
      <c r="F424">
        <v>5</v>
      </c>
      <c r="G424" t="s">
        <v>1198</v>
      </c>
      <c r="H424" t="s">
        <v>416</v>
      </c>
      <c r="I424">
        <v>1659122369.160714</v>
      </c>
      <c r="J424">
        <f>(K424)/1000</f>
        <v>0</v>
      </c>
      <c r="K424">
        <f>IF(CZ424, AN424, AH424)</f>
        <v>0</v>
      </c>
      <c r="L424">
        <f>IF(CZ424, AI424, AG424)</f>
        <v>0</v>
      </c>
      <c r="M424">
        <f>DB424 - IF(AU424&gt;1, L424*CV424*100.0/(AW424*DP424), 0)</f>
        <v>0</v>
      </c>
      <c r="N424">
        <f>((T424-J424/2)*M424-L424)/(T424+J424/2)</f>
        <v>0</v>
      </c>
      <c r="O424">
        <f>N424*(DI424+DJ424)/1000.0</f>
        <v>0</v>
      </c>
      <c r="P424">
        <f>(DB424 - IF(AU424&gt;1, L424*CV424*100.0/(AW424*DP424), 0))*(DI424+DJ424)/1000.0</f>
        <v>0</v>
      </c>
      <c r="Q424">
        <f>2.0/((1/S424-1/R424)+SIGN(S424)*SQRT((1/S424-1/R424)*(1/S424-1/R424) + 4*CW424/((CW424+1)*(CW424+1))*(2*1/S424*1/R424-1/R424*1/R424)))</f>
        <v>0</v>
      </c>
      <c r="R424">
        <f>IF(LEFT(CX424,1)&lt;&gt;"0",IF(LEFT(CX424,1)="1",3.0,CY424),$D$5+$E$5*(DP424*DI424/($K$5*1000))+$F$5*(DP424*DI424/($K$5*1000))*MAX(MIN(CV424,$J$5),$I$5)*MAX(MIN(CV424,$J$5),$I$5)+$G$5*MAX(MIN(CV424,$J$5),$I$5)*(DP424*DI424/($K$5*1000))+$H$5*(DP424*DI424/($K$5*1000))*(DP424*DI424/($K$5*1000)))</f>
        <v>0</v>
      </c>
      <c r="S424">
        <f>J424*(1000-(1000*0.61365*exp(17.502*W424/(240.97+W424))/(DI424+DJ424)+DD424)/2)/(1000*0.61365*exp(17.502*W424/(240.97+W424))/(DI424+DJ424)-DD424)</f>
        <v>0</v>
      </c>
      <c r="T424">
        <f>1/((CW424+1)/(Q424/1.6)+1/(R424/1.37)) + CW424/((CW424+1)/(Q424/1.6) + CW424/(R424/1.37))</f>
        <v>0</v>
      </c>
      <c r="U424">
        <f>(CR424*CU424)</f>
        <v>0</v>
      </c>
      <c r="V424">
        <f>(DK424+(U424+2*0.95*5.67E-8*(((DK424+$B$7)+273)^4-(DK424+273)^4)-44100*J424)/(1.84*29.3*R424+8*0.95*5.67E-8*(DK424+273)^3))</f>
        <v>0</v>
      </c>
      <c r="W424">
        <f>($C$7*DL424+$D$7*DM424+$E$7*V424)</f>
        <v>0</v>
      </c>
      <c r="X424">
        <f>0.61365*exp(17.502*W424/(240.97+W424))</f>
        <v>0</v>
      </c>
      <c r="Y424">
        <f>(Z424/AA424*100)</f>
        <v>0</v>
      </c>
      <c r="Z424">
        <f>DD424*(DI424+DJ424)/1000</f>
        <v>0</v>
      </c>
      <c r="AA424">
        <f>0.61365*exp(17.502*DK424/(240.97+DK424))</f>
        <v>0</v>
      </c>
      <c r="AB424">
        <f>(X424-DD424*(DI424+DJ424)/1000)</f>
        <v>0</v>
      </c>
      <c r="AC424">
        <f>(-J424*44100)</f>
        <v>0</v>
      </c>
      <c r="AD424">
        <f>2*29.3*R424*0.92*(DK424-W424)</f>
        <v>0</v>
      </c>
      <c r="AE424">
        <f>2*0.95*5.67E-8*(((DK424+$B$7)+273)^4-(W424+273)^4)</f>
        <v>0</v>
      </c>
      <c r="AF424">
        <f>U424+AE424+AC424+AD424</f>
        <v>0</v>
      </c>
      <c r="AG424">
        <f>DH424*AU424*(DC424-DB424*(1000-AU424*DE424)/(1000-AU424*DD424))/(100*CV424)</f>
        <v>0</v>
      </c>
      <c r="AH424">
        <f>1000*DH424*AU424*(DD424-DE424)/(100*CV424*(1000-AU424*DD424))</f>
        <v>0</v>
      </c>
      <c r="AI424">
        <f>(AJ424 - AK424 - DI424*1E3/(8.314*(DK424+273.15)) * AM424/DH424 * AL424) * DH424/(100*CV424) * (1000 - DE424)/1000</f>
        <v>0</v>
      </c>
      <c r="AJ424">
        <v>68.95855223066144</v>
      </c>
      <c r="AK424">
        <v>82.32226787878784</v>
      </c>
      <c r="AL424">
        <v>-3.161320322496225</v>
      </c>
      <c r="AM424">
        <v>65.16908035105153</v>
      </c>
      <c r="AN424">
        <f>(AP424 - AO424 + DI424*1E3/(8.314*(DK424+273.15)) * AR424/DH424 * AQ424) * DH424/(100*CV424) * 1000/(1000 - AP424)</f>
        <v>0</v>
      </c>
      <c r="AO424">
        <v>16.1943648754763</v>
      </c>
      <c r="AP424">
        <v>22.85752303030302</v>
      </c>
      <c r="AQ424">
        <v>8.198600994404252E-05</v>
      </c>
      <c r="AR424">
        <v>87.25363279170026</v>
      </c>
      <c r="AS424">
        <v>16</v>
      </c>
      <c r="AT424">
        <v>3</v>
      </c>
      <c r="AU424">
        <f>IF(AS424*$H$13&gt;=AW424,1.0,(AW424/(AW424-AS424*$H$13)))</f>
        <v>0</v>
      </c>
      <c r="AV424">
        <f>(AU424-1)*100</f>
        <v>0</v>
      </c>
      <c r="AW424">
        <f>MAX(0,($B$13+$C$13*DP424)/(1+$D$13*DP424)*DI424/(DK424+273)*$E$13)</f>
        <v>0</v>
      </c>
      <c r="AX424" t="s">
        <v>417</v>
      </c>
      <c r="AY424" t="s">
        <v>417</v>
      </c>
      <c r="AZ424">
        <v>0</v>
      </c>
      <c r="BA424">
        <v>0</v>
      </c>
      <c r="BB424">
        <f>1-AZ424/BA424</f>
        <v>0</v>
      </c>
      <c r="BC424">
        <v>0</v>
      </c>
      <c r="BD424" t="s">
        <v>417</v>
      </c>
      <c r="BE424" t="s">
        <v>417</v>
      </c>
      <c r="BF424">
        <v>0</v>
      </c>
      <c r="BG424">
        <v>0</v>
      </c>
      <c r="BH424">
        <f>1-BF424/BG424</f>
        <v>0</v>
      </c>
      <c r="BI424">
        <v>0.5</v>
      </c>
      <c r="BJ424">
        <f>CS424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417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f>$B$11*DQ424+$C$11*DR424+$F$11*EC424*(1-EF424)</f>
        <v>0</v>
      </c>
      <c r="CS424">
        <f>CR424*CT424</f>
        <v>0</v>
      </c>
      <c r="CT424">
        <f>($B$11*$D$9+$C$11*$D$9+$F$11*((EP424+EH424)/MAX(EP424+EH424+EQ424, 0.1)*$I$9+EQ424/MAX(EP424+EH424+EQ424, 0.1)*$J$9))/($B$11+$C$11+$F$11)</f>
        <v>0</v>
      </c>
      <c r="CU424">
        <f>($B$11*$K$9+$C$11*$K$9+$F$11*((EP424+EH424)/MAX(EP424+EH424+EQ424, 0.1)*$P$9+EQ424/MAX(EP424+EH424+EQ424, 0.1)*$Q$9))/($B$11+$C$11+$F$11)</f>
        <v>0</v>
      </c>
      <c r="CV424">
        <v>6</v>
      </c>
      <c r="CW424">
        <v>0.5</v>
      </c>
      <c r="CX424" t="s">
        <v>418</v>
      </c>
      <c r="CY424">
        <v>2</v>
      </c>
      <c r="CZ424" t="b">
        <v>1</v>
      </c>
      <c r="DA424">
        <v>1659122369.160714</v>
      </c>
      <c r="DB424">
        <v>103.1338428571429</v>
      </c>
      <c r="DC424">
        <v>85.16034285714285</v>
      </c>
      <c r="DD424">
        <v>22.84260357142857</v>
      </c>
      <c r="DE424">
        <v>16.18957857142857</v>
      </c>
      <c r="DF424">
        <v>104.9769642857143</v>
      </c>
      <c r="DG424">
        <v>22.92703571428572</v>
      </c>
      <c r="DH424">
        <v>500.0473214285715</v>
      </c>
      <c r="DI424">
        <v>90.6334392857143</v>
      </c>
      <c r="DJ424">
        <v>0.09994593214285716</v>
      </c>
      <c r="DK424">
        <v>27.231025</v>
      </c>
      <c r="DL424">
        <v>27.01808214285714</v>
      </c>
      <c r="DM424">
        <v>999.9000000000002</v>
      </c>
      <c r="DN424">
        <v>0</v>
      </c>
      <c r="DO424">
        <v>0</v>
      </c>
      <c r="DP424">
        <v>9996.808214285715</v>
      </c>
      <c r="DQ424">
        <v>0</v>
      </c>
      <c r="DR424">
        <v>7.954323214285715</v>
      </c>
      <c r="DS424">
        <v>17.97363571428571</v>
      </c>
      <c r="DT424">
        <v>105.5447857142857</v>
      </c>
      <c r="DU424">
        <v>86.56167142857143</v>
      </c>
      <c r="DV424">
        <v>6.653023214285715</v>
      </c>
      <c r="DW424">
        <v>85.16034285714285</v>
      </c>
      <c r="DX424">
        <v>16.18957857142857</v>
      </c>
      <c r="DY424">
        <v>2.070305</v>
      </c>
      <c r="DZ424">
        <v>1.467318214285714</v>
      </c>
      <c r="EA424">
        <v>17.992525</v>
      </c>
      <c r="EB424">
        <v>12.63178214285714</v>
      </c>
      <c r="EC424">
        <v>2000.008214285714</v>
      </c>
      <c r="ED424">
        <v>0.9800021071428571</v>
      </c>
      <c r="EE424">
        <v>0.01999769285714286</v>
      </c>
      <c r="EF424">
        <v>0</v>
      </c>
      <c r="EG424">
        <v>710.5589285714286</v>
      </c>
      <c r="EH424">
        <v>5.00097</v>
      </c>
      <c r="EI424">
        <v>14201.34642857143</v>
      </c>
      <c r="EJ424">
        <v>16707.66785714286</v>
      </c>
      <c r="EK424">
        <v>39.75217857142857</v>
      </c>
      <c r="EL424">
        <v>39.70049999999999</v>
      </c>
      <c r="EM424">
        <v>39.60924999999999</v>
      </c>
      <c r="EN424">
        <v>39.61367857142857</v>
      </c>
      <c r="EO424">
        <v>40.2655</v>
      </c>
      <c r="EP424">
        <v>1955.108214285714</v>
      </c>
      <c r="EQ424">
        <v>39.89678571428572</v>
      </c>
      <c r="ER424">
        <v>0</v>
      </c>
      <c r="ES424">
        <v>1659122377.4</v>
      </c>
      <c r="ET424">
        <v>0</v>
      </c>
      <c r="EU424">
        <v>710.86704</v>
      </c>
      <c r="EV424">
        <v>21.81753843348752</v>
      </c>
      <c r="EW424">
        <v>411.4999993865638</v>
      </c>
      <c r="EX424">
        <v>14206.996</v>
      </c>
      <c r="EY424">
        <v>15</v>
      </c>
      <c r="EZ424">
        <v>0</v>
      </c>
      <c r="FA424" t="s">
        <v>419</v>
      </c>
      <c r="FB424">
        <v>1658962562</v>
      </c>
      <c r="FC424">
        <v>1658962559</v>
      </c>
      <c r="FD424">
        <v>0</v>
      </c>
      <c r="FE424">
        <v>0.025</v>
      </c>
      <c r="FF424">
        <v>-0.013</v>
      </c>
      <c r="FG424">
        <v>-1.97</v>
      </c>
      <c r="FH424">
        <v>-0.111</v>
      </c>
      <c r="FI424">
        <v>420</v>
      </c>
      <c r="FJ424">
        <v>18</v>
      </c>
      <c r="FK424">
        <v>0.6899999999999999</v>
      </c>
      <c r="FL424">
        <v>0.5</v>
      </c>
      <c r="FM424">
        <v>17.1924225</v>
      </c>
      <c r="FN424">
        <v>15.83587654784237</v>
      </c>
      <c r="FO424">
        <v>1.52394566085663</v>
      </c>
      <c r="FP424">
        <v>0</v>
      </c>
      <c r="FQ424">
        <v>709.4979705882353</v>
      </c>
      <c r="FR424">
        <v>20.46941177120683</v>
      </c>
      <c r="FS424">
        <v>2.021747984022648</v>
      </c>
      <c r="FT424">
        <v>0</v>
      </c>
      <c r="FU424">
        <v>6.656972000000001</v>
      </c>
      <c r="FV424">
        <v>-0.02843954971857239</v>
      </c>
      <c r="FW424">
        <v>0.0119762016516089</v>
      </c>
      <c r="FX424">
        <v>1</v>
      </c>
      <c r="FY424">
        <v>1</v>
      </c>
      <c r="FZ424">
        <v>3</v>
      </c>
      <c r="GA424" t="s">
        <v>426</v>
      </c>
      <c r="GB424">
        <v>2.98377</v>
      </c>
      <c r="GC424">
        <v>2.71581</v>
      </c>
      <c r="GD424">
        <v>0.0217115</v>
      </c>
      <c r="GE424">
        <v>0.0157233</v>
      </c>
      <c r="GF424">
        <v>0.104179</v>
      </c>
      <c r="GG424">
        <v>0.08003150000000001</v>
      </c>
      <c r="GH424">
        <v>30971.3</v>
      </c>
      <c r="GI424">
        <v>31311.6</v>
      </c>
      <c r="GJ424">
        <v>29422.1</v>
      </c>
      <c r="GK424">
        <v>29419.2</v>
      </c>
      <c r="GL424">
        <v>34902.4</v>
      </c>
      <c r="GM424">
        <v>35985.4</v>
      </c>
      <c r="GN424">
        <v>41433.1</v>
      </c>
      <c r="GO424">
        <v>41923.9</v>
      </c>
      <c r="GP424">
        <v>1.9178</v>
      </c>
      <c r="GQ424">
        <v>1.88507</v>
      </c>
      <c r="GR424">
        <v>0.107072</v>
      </c>
      <c r="GS424">
        <v>0</v>
      </c>
      <c r="GT424">
        <v>25.2735</v>
      </c>
      <c r="GU424">
        <v>999.9</v>
      </c>
      <c r="GV424">
        <v>38.1</v>
      </c>
      <c r="GW424">
        <v>33.6</v>
      </c>
      <c r="GX424">
        <v>21.9633</v>
      </c>
      <c r="GY424">
        <v>63.4316</v>
      </c>
      <c r="GZ424">
        <v>34.4712</v>
      </c>
      <c r="HA424">
        <v>1</v>
      </c>
      <c r="HB424">
        <v>-0.0858028</v>
      </c>
      <c r="HC424">
        <v>0.28524</v>
      </c>
      <c r="HD424">
        <v>20.3306</v>
      </c>
      <c r="HE424">
        <v>5.21624</v>
      </c>
      <c r="HF424">
        <v>12.0099</v>
      </c>
      <c r="HG424">
        <v>4.98875</v>
      </c>
      <c r="HH424">
        <v>3.28865</v>
      </c>
      <c r="HI424">
        <v>9999</v>
      </c>
      <c r="HJ424">
        <v>9999</v>
      </c>
      <c r="HK424">
        <v>9999</v>
      </c>
      <c r="HL424">
        <v>175.1</v>
      </c>
      <c r="HM424">
        <v>1.86785</v>
      </c>
      <c r="HN424">
        <v>1.86691</v>
      </c>
      <c r="HO424">
        <v>1.8663</v>
      </c>
      <c r="HP424">
        <v>1.86618</v>
      </c>
      <c r="HQ424">
        <v>1.86806</v>
      </c>
      <c r="HR424">
        <v>1.87054</v>
      </c>
      <c r="HS424">
        <v>1.86919</v>
      </c>
      <c r="HT424">
        <v>1.87059</v>
      </c>
      <c r="HU424">
        <v>0</v>
      </c>
      <c r="HV424">
        <v>0</v>
      </c>
      <c r="HW424">
        <v>0</v>
      </c>
      <c r="HX424">
        <v>0</v>
      </c>
      <c r="HY424" t="s">
        <v>421</v>
      </c>
      <c r="HZ424" t="s">
        <v>422</v>
      </c>
      <c r="IA424" t="s">
        <v>423</v>
      </c>
      <c r="IB424" t="s">
        <v>423</v>
      </c>
      <c r="IC424" t="s">
        <v>423</v>
      </c>
      <c r="ID424" t="s">
        <v>423</v>
      </c>
      <c r="IE424">
        <v>0</v>
      </c>
      <c r="IF424">
        <v>100</v>
      </c>
      <c r="IG424">
        <v>100</v>
      </c>
      <c r="IH424">
        <v>-1.783</v>
      </c>
      <c r="II424">
        <v>-0.0843</v>
      </c>
      <c r="IJ424">
        <v>-1.577111384215205</v>
      </c>
      <c r="IK424">
        <v>-0.002609718516926934</v>
      </c>
      <c r="IL424">
        <v>7.477057286243006E-07</v>
      </c>
      <c r="IM424">
        <v>-2.446628426827821E-10</v>
      </c>
      <c r="IN424">
        <v>-0.2036813970316619</v>
      </c>
      <c r="IO424">
        <v>-0.007460779758470672</v>
      </c>
      <c r="IP424">
        <v>0.0009378809001863145</v>
      </c>
      <c r="IQ424">
        <v>-1.681860573090938E-05</v>
      </c>
      <c r="IR424">
        <v>18</v>
      </c>
      <c r="IS424">
        <v>2242</v>
      </c>
      <c r="IT424">
        <v>1</v>
      </c>
      <c r="IU424">
        <v>24</v>
      </c>
      <c r="IV424">
        <v>2663.6</v>
      </c>
      <c r="IW424">
        <v>2663.6</v>
      </c>
      <c r="IX424">
        <v>0.244141</v>
      </c>
      <c r="IY424">
        <v>2.32544</v>
      </c>
      <c r="IZ424">
        <v>1.39648</v>
      </c>
      <c r="JA424">
        <v>2.33521</v>
      </c>
      <c r="JB424">
        <v>1.49536</v>
      </c>
      <c r="JC424">
        <v>2.2998</v>
      </c>
      <c r="JD424">
        <v>39.2422</v>
      </c>
      <c r="JE424">
        <v>23.9649</v>
      </c>
      <c r="JF424">
        <v>18</v>
      </c>
      <c r="JG424">
        <v>491.523</v>
      </c>
      <c r="JH424">
        <v>427.628</v>
      </c>
      <c r="JI424">
        <v>24.9999</v>
      </c>
      <c r="JJ424">
        <v>26.282</v>
      </c>
      <c r="JK424">
        <v>30.0002</v>
      </c>
      <c r="JL424">
        <v>26.2555</v>
      </c>
      <c r="JM424">
        <v>26.1976</v>
      </c>
      <c r="JN424">
        <v>4.90404</v>
      </c>
      <c r="JO424">
        <v>25.8419</v>
      </c>
      <c r="JP424">
        <v>29.6875</v>
      </c>
      <c r="JQ424">
        <v>25</v>
      </c>
      <c r="JR424">
        <v>32.4947</v>
      </c>
      <c r="JS424">
        <v>16.236</v>
      </c>
      <c r="JT424">
        <v>100.599</v>
      </c>
      <c r="JU424">
        <v>100.686</v>
      </c>
    </row>
    <row r="425" spans="1:281">
      <c r="A425">
        <v>409</v>
      </c>
      <c r="B425">
        <v>1659122474</v>
      </c>
      <c r="C425">
        <v>10115.90000009537</v>
      </c>
      <c r="D425" t="s">
        <v>1245</v>
      </c>
      <c r="E425" t="s">
        <v>1246</v>
      </c>
      <c r="F425">
        <v>5</v>
      </c>
      <c r="G425" t="s">
        <v>1198</v>
      </c>
      <c r="H425" t="s">
        <v>416</v>
      </c>
      <c r="I425">
        <v>1659122466</v>
      </c>
      <c r="J425">
        <f>(K425)/1000</f>
        <v>0</v>
      </c>
      <c r="K425">
        <f>IF(CZ425, AN425, AH425)</f>
        <v>0</v>
      </c>
      <c r="L425">
        <f>IF(CZ425, AI425, AG425)</f>
        <v>0</v>
      </c>
      <c r="M425">
        <f>DB425 - IF(AU425&gt;1, L425*CV425*100.0/(AW425*DP425), 0)</f>
        <v>0</v>
      </c>
      <c r="N425">
        <f>((T425-J425/2)*M425-L425)/(T425+J425/2)</f>
        <v>0</v>
      </c>
      <c r="O425">
        <f>N425*(DI425+DJ425)/1000.0</f>
        <v>0</v>
      </c>
      <c r="P425">
        <f>(DB425 - IF(AU425&gt;1, L425*CV425*100.0/(AW425*DP425), 0))*(DI425+DJ425)/1000.0</f>
        <v>0</v>
      </c>
      <c r="Q425">
        <f>2.0/((1/S425-1/R425)+SIGN(S425)*SQRT((1/S425-1/R425)*(1/S425-1/R425) + 4*CW425/((CW425+1)*(CW425+1))*(2*1/S425*1/R425-1/R425*1/R425)))</f>
        <v>0</v>
      </c>
      <c r="R425">
        <f>IF(LEFT(CX425,1)&lt;&gt;"0",IF(LEFT(CX425,1)="1",3.0,CY425),$D$5+$E$5*(DP425*DI425/($K$5*1000))+$F$5*(DP425*DI425/($K$5*1000))*MAX(MIN(CV425,$J$5),$I$5)*MAX(MIN(CV425,$J$5),$I$5)+$G$5*MAX(MIN(CV425,$J$5),$I$5)*(DP425*DI425/($K$5*1000))+$H$5*(DP425*DI425/($K$5*1000))*(DP425*DI425/($K$5*1000)))</f>
        <v>0</v>
      </c>
      <c r="S425">
        <f>J425*(1000-(1000*0.61365*exp(17.502*W425/(240.97+W425))/(DI425+DJ425)+DD425)/2)/(1000*0.61365*exp(17.502*W425/(240.97+W425))/(DI425+DJ425)-DD425)</f>
        <v>0</v>
      </c>
      <c r="T425">
        <f>1/((CW425+1)/(Q425/1.6)+1/(R425/1.37)) + CW425/((CW425+1)/(Q425/1.6) + CW425/(R425/1.37))</f>
        <v>0</v>
      </c>
      <c r="U425">
        <f>(CR425*CU425)</f>
        <v>0</v>
      </c>
      <c r="V425">
        <f>(DK425+(U425+2*0.95*5.67E-8*(((DK425+$B$7)+273)^4-(DK425+273)^4)-44100*J425)/(1.84*29.3*R425+8*0.95*5.67E-8*(DK425+273)^3))</f>
        <v>0</v>
      </c>
      <c r="W425">
        <f>($C$7*DL425+$D$7*DM425+$E$7*V425)</f>
        <v>0</v>
      </c>
      <c r="X425">
        <f>0.61365*exp(17.502*W425/(240.97+W425))</f>
        <v>0</v>
      </c>
      <c r="Y425">
        <f>(Z425/AA425*100)</f>
        <v>0</v>
      </c>
      <c r="Z425">
        <f>DD425*(DI425+DJ425)/1000</f>
        <v>0</v>
      </c>
      <c r="AA425">
        <f>0.61365*exp(17.502*DK425/(240.97+DK425))</f>
        <v>0</v>
      </c>
      <c r="AB425">
        <f>(X425-DD425*(DI425+DJ425)/1000)</f>
        <v>0</v>
      </c>
      <c r="AC425">
        <f>(-J425*44100)</f>
        <v>0</v>
      </c>
      <c r="AD425">
        <f>2*29.3*R425*0.92*(DK425-W425)</f>
        <v>0</v>
      </c>
      <c r="AE425">
        <f>2*0.95*5.67E-8*(((DK425+$B$7)+273)^4-(W425+273)^4)</f>
        <v>0</v>
      </c>
      <c r="AF425">
        <f>U425+AE425+AC425+AD425</f>
        <v>0</v>
      </c>
      <c r="AG425">
        <f>DH425*AU425*(DC425-DB425*(1000-AU425*DE425)/(1000-AU425*DD425))/(100*CV425)</f>
        <v>0</v>
      </c>
      <c r="AH425">
        <f>1000*DH425*AU425*(DD425-DE425)/(100*CV425*(1000-AU425*DD425))</f>
        <v>0</v>
      </c>
      <c r="AI425">
        <f>(AJ425 - AK425 - DI425*1E3/(8.314*(DK425+273.15)) * AM425/DH425 * AL425) * DH425/(100*CV425) * (1000 - DE425)/1000</f>
        <v>0</v>
      </c>
      <c r="AJ425">
        <v>426.8880315575976</v>
      </c>
      <c r="AK425">
        <v>404.3097272727273</v>
      </c>
      <c r="AL425">
        <v>-0.0002681962799830313</v>
      </c>
      <c r="AM425">
        <v>65.16908035105153</v>
      </c>
      <c r="AN425">
        <f>(AP425 - AO425 + DI425*1E3/(8.314*(DK425+273.15)) * AR425/DH425 * AQ425) * DH425/(100*CV425) * 1000/(1000 - AP425)</f>
        <v>0</v>
      </c>
      <c r="AO425">
        <v>16.10956392586601</v>
      </c>
      <c r="AP425">
        <v>22.8779896969697</v>
      </c>
      <c r="AQ425">
        <v>3.951250544508659E-05</v>
      </c>
      <c r="AR425">
        <v>87.25363279170026</v>
      </c>
      <c r="AS425">
        <v>15</v>
      </c>
      <c r="AT425">
        <v>3</v>
      </c>
      <c r="AU425">
        <f>IF(AS425*$H$13&gt;=AW425,1.0,(AW425/(AW425-AS425*$H$13)))</f>
        <v>0</v>
      </c>
      <c r="AV425">
        <f>(AU425-1)*100</f>
        <v>0</v>
      </c>
      <c r="AW425">
        <f>MAX(0,($B$13+$C$13*DP425)/(1+$D$13*DP425)*DI425/(DK425+273)*$E$13)</f>
        <v>0</v>
      </c>
      <c r="AX425" t="s">
        <v>417</v>
      </c>
      <c r="AY425" t="s">
        <v>417</v>
      </c>
      <c r="AZ425">
        <v>0</v>
      </c>
      <c r="BA425">
        <v>0</v>
      </c>
      <c r="BB425">
        <f>1-AZ425/BA425</f>
        <v>0</v>
      </c>
      <c r="BC425">
        <v>0</v>
      </c>
      <c r="BD425" t="s">
        <v>417</v>
      </c>
      <c r="BE425" t="s">
        <v>417</v>
      </c>
      <c r="BF425">
        <v>0</v>
      </c>
      <c r="BG425">
        <v>0</v>
      </c>
      <c r="BH425">
        <f>1-BF425/BG425</f>
        <v>0</v>
      </c>
      <c r="BI425">
        <v>0.5</v>
      </c>
      <c r="BJ425">
        <f>CS425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417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f>$B$11*DQ425+$C$11*DR425+$F$11*EC425*(1-EF425)</f>
        <v>0</v>
      </c>
      <c r="CS425">
        <f>CR425*CT425</f>
        <v>0</v>
      </c>
      <c r="CT425">
        <f>($B$11*$D$9+$C$11*$D$9+$F$11*((EP425+EH425)/MAX(EP425+EH425+EQ425, 0.1)*$I$9+EQ425/MAX(EP425+EH425+EQ425, 0.1)*$J$9))/($B$11+$C$11+$F$11)</f>
        <v>0</v>
      </c>
      <c r="CU425">
        <f>($B$11*$K$9+$C$11*$K$9+$F$11*((EP425+EH425)/MAX(EP425+EH425+EQ425, 0.1)*$P$9+EQ425/MAX(EP425+EH425+EQ425, 0.1)*$Q$9))/($B$11+$C$11+$F$11)</f>
        <v>0</v>
      </c>
      <c r="CV425">
        <v>6</v>
      </c>
      <c r="CW425">
        <v>0.5</v>
      </c>
      <c r="CX425" t="s">
        <v>418</v>
      </c>
      <c r="CY425">
        <v>2</v>
      </c>
      <c r="CZ425" t="b">
        <v>1</v>
      </c>
      <c r="DA425">
        <v>1659122466</v>
      </c>
      <c r="DB425">
        <v>395.0666129032257</v>
      </c>
      <c r="DC425">
        <v>419.9766451612903</v>
      </c>
      <c r="DD425">
        <v>22.87684193548387</v>
      </c>
      <c r="DE425">
        <v>16.10592580645161</v>
      </c>
      <c r="DF425">
        <v>397.5784516129033</v>
      </c>
      <c r="DG425">
        <v>22.96096129032258</v>
      </c>
      <c r="DH425">
        <v>500.044</v>
      </c>
      <c r="DI425">
        <v>90.63331290322581</v>
      </c>
      <c r="DJ425">
        <v>0.09993230000000002</v>
      </c>
      <c r="DK425">
        <v>27.22703225806452</v>
      </c>
      <c r="DL425">
        <v>26.98707419354838</v>
      </c>
      <c r="DM425">
        <v>999.9000000000003</v>
      </c>
      <c r="DN425">
        <v>0</v>
      </c>
      <c r="DO425">
        <v>0</v>
      </c>
      <c r="DP425">
        <v>10001.83709677419</v>
      </c>
      <c r="DQ425">
        <v>0</v>
      </c>
      <c r="DR425">
        <v>7.92548677419355</v>
      </c>
      <c r="DS425">
        <v>-24.91010967741935</v>
      </c>
      <c r="DT425">
        <v>404.3160967741935</v>
      </c>
      <c r="DU425">
        <v>426.8515483870967</v>
      </c>
      <c r="DV425">
        <v>6.770914838709675</v>
      </c>
      <c r="DW425">
        <v>419.9766451612903</v>
      </c>
      <c r="DX425">
        <v>16.10592580645161</v>
      </c>
      <c r="DY425">
        <v>2.073402903225807</v>
      </c>
      <c r="DZ425">
        <v>1.459733225806451</v>
      </c>
      <c r="EA425">
        <v>18.01630967741936</v>
      </c>
      <c r="EB425">
        <v>12.55277096774194</v>
      </c>
      <c r="EC425">
        <v>2000</v>
      </c>
      <c r="ED425">
        <v>0.9799965806451613</v>
      </c>
      <c r="EE425">
        <v>0.02000321935483871</v>
      </c>
      <c r="EF425">
        <v>0</v>
      </c>
      <c r="EG425">
        <v>719.6398064516129</v>
      </c>
      <c r="EH425">
        <v>5.000969999999999</v>
      </c>
      <c r="EI425">
        <v>14388.50322580645</v>
      </c>
      <c r="EJ425">
        <v>16707.56129032258</v>
      </c>
      <c r="EK425">
        <v>39.375</v>
      </c>
      <c r="EL425">
        <v>39.54199999999999</v>
      </c>
      <c r="EM425">
        <v>39.282</v>
      </c>
      <c r="EN425">
        <v>39.31199999999998</v>
      </c>
      <c r="EO425">
        <v>39.93299999999998</v>
      </c>
      <c r="EP425">
        <v>1955.09</v>
      </c>
      <c r="EQ425">
        <v>39.91000000000001</v>
      </c>
      <c r="ER425">
        <v>0</v>
      </c>
      <c r="ES425">
        <v>1659122474</v>
      </c>
      <c r="ET425">
        <v>0</v>
      </c>
      <c r="EU425">
        <v>719.6866538461538</v>
      </c>
      <c r="EV425">
        <v>5.478051274652493</v>
      </c>
      <c r="EW425">
        <v>95.79145283503743</v>
      </c>
      <c r="EX425">
        <v>14389.03461538462</v>
      </c>
      <c r="EY425">
        <v>15</v>
      </c>
      <c r="EZ425">
        <v>0</v>
      </c>
      <c r="FA425" t="s">
        <v>419</v>
      </c>
      <c r="FB425">
        <v>1658962562</v>
      </c>
      <c r="FC425">
        <v>1658962559</v>
      </c>
      <c r="FD425">
        <v>0</v>
      </c>
      <c r="FE425">
        <v>0.025</v>
      </c>
      <c r="FF425">
        <v>-0.013</v>
      </c>
      <c r="FG425">
        <v>-1.97</v>
      </c>
      <c r="FH425">
        <v>-0.111</v>
      </c>
      <c r="FI425">
        <v>420</v>
      </c>
      <c r="FJ425">
        <v>18</v>
      </c>
      <c r="FK425">
        <v>0.6899999999999999</v>
      </c>
      <c r="FL425">
        <v>0.5</v>
      </c>
      <c r="FM425">
        <v>-24.90091707317073</v>
      </c>
      <c r="FN425">
        <v>-0.245278745644627</v>
      </c>
      <c r="FO425">
        <v>0.04438619265887452</v>
      </c>
      <c r="FP425">
        <v>1</v>
      </c>
      <c r="FQ425">
        <v>719.4920294117647</v>
      </c>
      <c r="FR425">
        <v>3.573368984004166</v>
      </c>
      <c r="FS425">
        <v>0.440847011297835</v>
      </c>
      <c r="FT425">
        <v>0</v>
      </c>
      <c r="FU425">
        <v>6.767776585365853</v>
      </c>
      <c r="FV425">
        <v>0.03128153310104629</v>
      </c>
      <c r="FW425">
        <v>0.01285905614443144</v>
      </c>
      <c r="FX425">
        <v>1</v>
      </c>
      <c r="FY425">
        <v>2</v>
      </c>
      <c r="FZ425">
        <v>3</v>
      </c>
      <c r="GA425" t="s">
        <v>431</v>
      </c>
      <c r="GB425">
        <v>2.98327</v>
      </c>
      <c r="GC425">
        <v>2.71557</v>
      </c>
      <c r="GD425">
        <v>0.0908123</v>
      </c>
      <c r="GE425">
        <v>0.0937365</v>
      </c>
      <c r="GF425">
        <v>0.104249</v>
      </c>
      <c r="GG425">
        <v>0.0799411</v>
      </c>
      <c r="GH425">
        <v>28782.6</v>
      </c>
      <c r="GI425">
        <v>28829.9</v>
      </c>
      <c r="GJ425">
        <v>29420.9</v>
      </c>
      <c r="GK425">
        <v>29419.1</v>
      </c>
      <c r="GL425">
        <v>34899.6</v>
      </c>
      <c r="GM425">
        <v>35990.8</v>
      </c>
      <c r="GN425">
        <v>41431.7</v>
      </c>
      <c r="GO425">
        <v>41924.3</v>
      </c>
      <c r="GP425">
        <v>1.91765</v>
      </c>
      <c r="GQ425">
        <v>1.88703</v>
      </c>
      <c r="GR425">
        <v>0.104554</v>
      </c>
      <c r="GS425">
        <v>0</v>
      </c>
      <c r="GT425">
        <v>25.2671</v>
      </c>
      <c r="GU425">
        <v>999.9</v>
      </c>
      <c r="GV425">
        <v>37.6</v>
      </c>
      <c r="GW425">
        <v>33.7</v>
      </c>
      <c r="GX425">
        <v>21.7998</v>
      </c>
      <c r="GY425">
        <v>63.4817</v>
      </c>
      <c r="GZ425">
        <v>34.2508</v>
      </c>
      <c r="HA425">
        <v>1</v>
      </c>
      <c r="HB425">
        <v>-0.08590449999999999</v>
      </c>
      <c r="HC425">
        <v>0.28954</v>
      </c>
      <c r="HD425">
        <v>20.3314</v>
      </c>
      <c r="HE425">
        <v>5.22058</v>
      </c>
      <c r="HF425">
        <v>12.0099</v>
      </c>
      <c r="HG425">
        <v>4.9904</v>
      </c>
      <c r="HH425">
        <v>3.28925</v>
      </c>
      <c r="HI425">
        <v>9999</v>
      </c>
      <c r="HJ425">
        <v>9999</v>
      </c>
      <c r="HK425">
        <v>9999</v>
      </c>
      <c r="HL425">
        <v>175.1</v>
      </c>
      <c r="HM425">
        <v>1.86783</v>
      </c>
      <c r="HN425">
        <v>1.8669</v>
      </c>
      <c r="HO425">
        <v>1.8663</v>
      </c>
      <c r="HP425">
        <v>1.86619</v>
      </c>
      <c r="HQ425">
        <v>1.86806</v>
      </c>
      <c r="HR425">
        <v>1.87054</v>
      </c>
      <c r="HS425">
        <v>1.86914</v>
      </c>
      <c r="HT425">
        <v>1.87057</v>
      </c>
      <c r="HU425">
        <v>0</v>
      </c>
      <c r="HV425">
        <v>0</v>
      </c>
      <c r="HW425">
        <v>0</v>
      </c>
      <c r="HX425">
        <v>0</v>
      </c>
      <c r="HY425" t="s">
        <v>421</v>
      </c>
      <c r="HZ425" t="s">
        <v>422</v>
      </c>
      <c r="IA425" t="s">
        <v>423</v>
      </c>
      <c r="IB425" t="s">
        <v>423</v>
      </c>
      <c r="IC425" t="s">
        <v>423</v>
      </c>
      <c r="ID425" t="s">
        <v>423</v>
      </c>
      <c r="IE425">
        <v>0</v>
      </c>
      <c r="IF425">
        <v>100</v>
      </c>
      <c r="IG425">
        <v>100</v>
      </c>
      <c r="IH425">
        <v>-2.512</v>
      </c>
      <c r="II425">
        <v>-0.08409999999999999</v>
      </c>
      <c r="IJ425">
        <v>-1.577111384215205</v>
      </c>
      <c r="IK425">
        <v>-0.002609718516926934</v>
      </c>
      <c r="IL425">
        <v>7.477057286243006E-07</v>
      </c>
      <c r="IM425">
        <v>-2.446628426827821E-10</v>
      </c>
      <c r="IN425">
        <v>-0.2036813970316619</v>
      </c>
      <c r="IO425">
        <v>-0.007460779758470672</v>
      </c>
      <c r="IP425">
        <v>0.0009378809001863145</v>
      </c>
      <c r="IQ425">
        <v>-1.681860573090938E-05</v>
      </c>
      <c r="IR425">
        <v>18</v>
      </c>
      <c r="IS425">
        <v>2242</v>
      </c>
      <c r="IT425">
        <v>1</v>
      </c>
      <c r="IU425">
        <v>24</v>
      </c>
      <c r="IV425">
        <v>2665.2</v>
      </c>
      <c r="IW425">
        <v>2665.2</v>
      </c>
      <c r="IX425">
        <v>1.04614</v>
      </c>
      <c r="IY425">
        <v>2.24365</v>
      </c>
      <c r="IZ425">
        <v>1.39648</v>
      </c>
      <c r="JA425">
        <v>2.33521</v>
      </c>
      <c r="JB425">
        <v>1.49536</v>
      </c>
      <c r="JC425">
        <v>2.37183</v>
      </c>
      <c r="JD425">
        <v>39.2671</v>
      </c>
      <c r="JE425">
        <v>23.9649</v>
      </c>
      <c r="JF425">
        <v>18</v>
      </c>
      <c r="JG425">
        <v>491.391</v>
      </c>
      <c r="JH425">
        <v>428.742</v>
      </c>
      <c r="JI425">
        <v>25</v>
      </c>
      <c r="JJ425">
        <v>26.2798</v>
      </c>
      <c r="JK425">
        <v>30</v>
      </c>
      <c r="JL425">
        <v>26.2511</v>
      </c>
      <c r="JM425">
        <v>26.1927</v>
      </c>
      <c r="JN425">
        <v>20.9528</v>
      </c>
      <c r="JO425">
        <v>24.7176</v>
      </c>
      <c r="JP425">
        <v>28.1687</v>
      </c>
      <c r="JQ425">
        <v>25</v>
      </c>
      <c r="JR425">
        <v>419.989</v>
      </c>
      <c r="JS425">
        <v>16.1776</v>
      </c>
      <c r="JT425">
        <v>100.596</v>
      </c>
      <c r="JU425">
        <v>100.687</v>
      </c>
    </row>
    <row r="426" spans="1:281">
      <c r="A426">
        <v>410</v>
      </c>
      <c r="B426">
        <v>1659122479.5</v>
      </c>
      <c r="C426">
        <v>10121.40000009537</v>
      </c>
      <c r="D426" t="s">
        <v>1247</v>
      </c>
      <c r="E426" t="s">
        <v>1248</v>
      </c>
      <c r="F426">
        <v>5</v>
      </c>
      <c r="G426" t="s">
        <v>1198</v>
      </c>
      <c r="H426" t="s">
        <v>416</v>
      </c>
      <c r="I426">
        <v>1659122471.416667</v>
      </c>
      <c r="J426">
        <f>(K426)/1000</f>
        <v>0</v>
      </c>
      <c r="K426">
        <f>IF(CZ426, AN426, AH426)</f>
        <v>0</v>
      </c>
      <c r="L426">
        <f>IF(CZ426, AI426, AG426)</f>
        <v>0</v>
      </c>
      <c r="M426">
        <f>DB426 - IF(AU426&gt;1, L426*CV426*100.0/(AW426*DP426), 0)</f>
        <v>0</v>
      </c>
      <c r="N426">
        <f>((T426-J426/2)*M426-L426)/(T426+J426/2)</f>
        <v>0</v>
      </c>
      <c r="O426">
        <f>N426*(DI426+DJ426)/1000.0</f>
        <v>0</v>
      </c>
      <c r="P426">
        <f>(DB426 - IF(AU426&gt;1, L426*CV426*100.0/(AW426*DP426), 0))*(DI426+DJ426)/1000.0</f>
        <v>0</v>
      </c>
      <c r="Q426">
        <f>2.0/((1/S426-1/R426)+SIGN(S426)*SQRT((1/S426-1/R426)*(1/S426-1/R426) + 4*CW426/((CW426+1)*(CW426+1))*(2*1/S426*1/R426-1/R426*1/R426)))</f>
        <v>0</v>
      </c>
      <c r="R426">
        <f>IF(LEFT(CX426,1)&lt;&gt;"0",IF(LEFT(CX426,1)="1",3.0,CY426),$D$5+$E$5*(DP426*DI426/($K$5*1000))+$F$5*(DP426*DI426/($K$5*1000))*MAX(MIN(CV426,$J$5),$I$5)*MAX(MIN(CV426,$J$5),$I$5)+$G$5*MAX(MIN(CV426,$J$5),$I$5)*(DP426*DI426/($K$5*1000))+$H$5*(DP426*DI426/($K$5*1000))*(DP426*DI426/($K$5*1000)))</f>
        <v>0</v>
      </c>
      <c r="S426">
        <f>J426*(1000-(1000*0.61365*exp(17.502*W426/(240.97+W426))/(DI426+DJ426)+DD426)/2)/(1000*0.61365*exp(17.502*W426/(240.97+W426))/(DI426+DJ426)-DD426)</f>
        <v>0</v>
      </c>
      <c r="T426">
        <f>1/((CW426+1)/(Q426/1.6)+1/(R426/1.37)) + CW426/((CW426+1)/(Q426/1.6) + CW426/(R426/1.37))</f>
        <v>0</v>
      </c>
      <c r="U426">
        <f>(CR426*CU426)</f>
        <v>0</v>
      </c>
      <c r="V426">
        <f>(DK426+(U426+2*0.95*5.67E-8*(((DK426+$B$7)+273)^4-(DK426+273)^4)-44100*J426)/(1.84*29.3*R426+8*0.95*5.67E-8*(DK426+273)^3))</f>
        <v>0</v>
      </c>
      <c r="W426">
        <f>($C$7*DL426+$D$7*DM426+$E$7*V426)</f>
        <v>0</v>
      </c>
      <c r="X426">
        <f>0.61365*exp(17.502*W426/(240.97+W426))</f>
        <v>0</v>
      </c>
      <c r="Y426">
        <f>(Z426/AA426*100)</f>
        <v>0</v>
      </c>
      <c r="Z426">
        <f>DD426*(DI426+DJ426)/1000</f>
        <v>0</v>
      </c>
      <c r="AA426">
        <f>0.61365*exp(17.502*DK426/(240.97+DK426))</f>
        <v>0</v>
      </c>
      <c r="AB426">
        <f>(X426-DD426*(DI426+DJ426)/1000)</f>
        <v>0</v>
      </c>
      <c r="AC426">
        <f>(-J426*44100)</f>
        <v>0</v>
      </c>
      <c r="AD426">
        <f>2*29.3*R426*0.92*(DK426-W426)</f>
        <v>0</v>
      </c>
      <c r="AE426">
        <f>2*0.95*5.67E-8*(((DK426+$B$7)+273)^4-(W426+273)^4)</f>
        <v>0</v>
      </c>
      <c r="AF426">
        <f>U426+AE426+AC426+AD426</f>
        <v>0</v>
      </c>
      <c r="AG426">
        <f>DH426*AU426*(DC426-DB426*(1000-AU426*DE426)/(1000-AU426*DD426))/(100*CV426)</f>
        <v>0</v>
      </c>
      <c r="AH426">
        <f>1000*DH426*AU426*(DD426-DE426)/(100*CV426*(1000-AU426*DD426))</f>
        <v>0</v>
      </c>
      <c r="AI426">
        <f>(AJ426 - AK426 - DI426*1E3/(8.314*(DK426+273.15)) * AM426/DH426 * AL426) * DH426/(100*CV426) * (1000 - DE426)/1000</f>
        <v>0</v>
      </c>
      <c r="AJ426">
        <v>427.0209614514471</v>
      </c>
      <c r="AK426">
        <v>404.4235030303029</v>
      </c>
      <c r="AL426">
        <v>0.02985046292530159</v>
      </c>
      <c r="AM426">
        <v>65.16908035105153</v>
      </c>
      <c r="AN426">
        <f>(AP426 - AO426 + DI426*1E3/(8.314*(DK426+273.15)) * AR426/DH426 * AQ426) * DH426/(100*CV426) * 1000/(1000 - AP426)</f>
        <v>0</v>
      </c>
      <c r="AO426">
        <v>16.1858767215057</v>
      </c>
      <c r="AP426">
        <v>22.91262484848484</v>
      </c>
      <c r="AQ426">
        <v>0.007411968012523336</v>
      </c>
      <c r="AR426">
        <v>87.25363279170026</v>
      </c>
      <c r="AS426">
        <v>16</v>
      </c>
      <c r="AT426">
        <v>3</v>
      </c>
      <c r="AU426">
        <f>IF(AS426*$H$13&gt;=AW426,1.0,(AW426/(AW426-AS426*$H$13)))</f>
        <v>0</v>
      </c>
      <c r="AV426">
        <f>(AU426-1)*100</f>
        <v>0</v>
      </c>
      <c r="AW426">
        <f>MAX(0,($B$13+$C$13*DP426)/(1+$D$13*DP426)*DI426/(DK426+273)*$E$13)</f>
        <v>0</v>
      </c>
      <c r="AX426" t="s">
        <v>417</v>
      </c>
      <c r="AY426" t="s">
        <v>417</v>
      </c>
      <c r="AZ426">
        <v>0</v>
      </c>
      <c r="BA426">
        <v>0</v>
      </c>
      <c r="BB426">
        <f>1-AZ426/BA426</f>
        <v>0</v>
      </c>
      <c r="BC426">
        <v>0</v>
      </c>
      <c r="BD426" t="s">
        <v>417</v>
      </c>
      <c r="BE426" t="s">
        <v>417</v>
      </c>
      <c r="BF426">
        <v>0</v>
      </c>
      <c r="BG426">
        <v>0</v>
      </c>
      <c r="BH426">
        <f>1-BF426/BG426</f>
        <v>0</v>
      </c>
      <c r="BI426">
        <v>0.5</v>
      </c>
      <c r="BJ426">
        <f>CS426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417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f>$B$11*DQ426+$C$11*DR426+$F$11*EC426*(1-EF426)</f>
        <v>0</v>
      </c>
      <c r="CS426">
        <f>CR426*CT426</f>
        <v>0</v>
      </c>
      <c r="CT426">
        <f>($B$11*$D$9+$C$11*$D$9+$F$11*((EP426+EH426)/MAX(EP426+EH426+EQ426, 0.1)*$I$9+EQ426/MAX(EP426+EH426+EQ426, 0.1)*$J$9))/($B$11+$C$11+$F$11)</f>
        <v>0</v>
      </c>
      <c r="CU426">
        <f>($B$11*$K$9+$C$11*$K$9+$F$11*((EP426+EH426)/MAX(EP426+EH426+EQ426, 0.1)*$P$9+EQ426/MAX(EP426+EH426+EQ426, 0.1)*$Q$9))/($B$11+$C$11+$F$11)</f>
        <v>0</v>
      </c>
      <c r="CV426">
        <v>6</v>
      </c>
      <c r="CW426">
        <v>0.5</v>
      </c>
      <c r="CX426" t="s">
        <v>418</v>
      </c>
      <c r="CY426">
        <v>2</v>
      </c>
      <c r="CZ426" t="b">
        <v>1</v>
      </c>
      <c r="DA426">
        <v>1659122471.416667</v>
      </c>
      <c r="DB426">
        <v>395.0791333333333</v>
      </c>
      <c r="DC426">
        <v>420.1507333333333</v>
      </c>
      <c r="DD426">
        <v>22.88178</v>
      </c>
      <c r="DE426">
        <v>16.13426</v>
      </c>
      <c r="DF426">
        <v>397.591</v>
      </c>
      <c r="DG426">
        <v>22.96585666666667</v>
      </c>
      <c r="DH426">
        <v>500.0311333333333</v>
      </c>
      <c r="DI426">
        <v>90.63277666666667</v>
      </c>
      <c r="DJ426">
        <v>0.09989511999999998</v>
      </c>
      <c r="DK426">
        <v>27.22540333333333</v>
      </c>
      <c r="DL426">
        <v>26.98432666666667</v>
      </c>
      <c r="DM426">
        <v>999.9000000000002</v>
      </c>
      <c r="DN426">
        <v>0</v>
      </c>
      <c r="DO426">
        <v>0</v>
      </c>
      <c r="DP426">
        <v>9998.001666666667</v>
      </c>
      <c r="DQ426">
        <v>0</v>
      </c>
      <c r="DR426">
        <v>7.933692666666667</v>
      </c>
      <c r="DS426">
        <v>-25.07164333333333</v>
      </c>
      <c r="DT426">
        <v>404.3309666666667</v>
      </c>
      <c r="DU426">
        <v>427.0408</v>
      </c>
      <c r="DV426">
        <v>6.747525333333333</v>
      </c>
      <c r="DW426">
        <v>420.1507333333333</v>
      </c>
      <c r="DX426">
        <v>16.13426</v>
      </c>
      <c r="DY426">
        <v>2.073838666666667</v>
      </c>
      <c r="DZ426">
        <v>1.462292666666667</v>
      </c>
      <c r="EA426">
        <v>18.01965</v>
      </c>
      <c r="EB426">
        <v>12.57943666666666</v>
      </c>
      <c r="EC426">
        <v>2000.002666666667</v>
      </c>
      <c r="ED426">
        <v>0.9799964</v>
      </c>
      <c r="EE426">
        <v>0.0200034</v>
      </c>
      <c r="EF426">
        <v>0</v>
      </c>
      <c r="EG426">
        <v>720.1928666666666</v>
      </c>
      <c r="EH426">
        <v>5.000969999999999</v>
      </c>
      <c r="EI426">
        <v>14397.70666666667</v>
      </c>
      <c r="EJ426">
        <v>16707.58666666667</v>
      </c>
      <c r="EK426">
        <v>39.36239999999999</v>
      </c>
      <c r="EL426">
        <v>39.5248</v>
      </c>
      <c r="EM426">
        <v>39.26033333333333</v>
      </c>
      <c r="EN426">
        <v>39.31199999999999</v>
      </c>
      <c r="EO426">
        <v>39.91633333333333</v>
      </c>
      <c r="EP426">
        <v>1955.092666666666</v>
      </c>
      <c r="EQ426">
        <v>39.91</v>
      </c>
      <c r="ER426">
        <v>0</v>
      </c>
      <c r="ES426">
        <v>1659122479.4</v>
      </c>
      <c r="ET426">
        <v>0</v>
      </c>
      <c r="EU426">
        <v>720.2867199999999</v>
      </c>
      <c r="EV426">
        <v>6.963076911075455</v>
      </c>
      <c r="EW426">
        <v>113.9615383192765</v>
      </c>
      <c r="EX426">
        <v>14398.808</v>
      </c>
      <c r="EY426">
        <v>15</v>
      </c>
      <c r="EZ426">
        <v>0</v>
      </c>
      <c r="FA426" t="s">
        <v>419</v>
      </c>
      <c r="FB426">
        <v>1658962562</v>
      </c>
      <c r="FC426">
        <v>1658962559</v>
      </c>
      <c r="FD426">
        <v>0</v>
      </c>
      <c r="FE426">
        <v>0.025</v>
      </c>
      <c r="FF426">
        <v>-0.013</v>
      </c>
      <c r="FG426">
        <v>-1.97</v>
      </c>
      <c r="FH426">
        <v>-0.111</v>
      </c>
      <c r="FI426">
        <v>420</v>
      </c>
      <c r="FJ426">
        <v>18</v>
      </c>
      <c r="FK426">
        <v>0.6899999999999999</v>
      </c>
      <c r="FL426">
        <v>0.5</v>
      </c>
      <c r="FM426">
        <v>-25.0327675</v>
      </c>
      <c r="FN426">
        <v>-2.003314446529068</v>
      </c>
      <c r="FO426">
        <v>0.3856330713174768</v>
      </c>
      <c r="FP426">
        <v>0</v>
      </c>
      <c r="FQ426">
        <v>720.0292941176472</v>
      </c>
      <c r="FR426">
        <v>6.19871657296287</v>
      </c>
      <c r="FS426">
        <v>0.6546333742418562</v>
      </c>
      <c r="FT426">
        <v>0</v>
      </c>
      <c r="FU426">
        <v>6.7557485</v>
      </c>
      <c r="FV426">
        <v>-0.2698793245778667</v>
      </c>
      <c r="FW426">
        <v>0.02867389898060604</v>
      </c>
      <c r="FX426">
        <v>0</v>
      </c>
      <c r="FY426">
        <v>0</v>
      </c>
      <c r="FZ426">
        <v>3</v>
      </c>
      <c r="GA426" t="s">
        <v>462</v>
      </c>
      <c r="GB426">
        <v>2.98362</v>
      </c>
      <c r="GC426">
        <v>2.71557</v>
      </c>
      <c r="GD426">
        <v>0.0908447</v>
      </c>
      <c r="GE426">
        <v>0.09423960000000001</v>
      </c>
      <c r="GF426">
        <v>0.104363</v>
      </c>
      <c r="GG426">
        <v>0.0801139</v>
      </c>
      <c r="GH426">
        <v>28781.5</v>
      </c>
      <c r="GI426">
        <v>28813.6</v>
      </c>
      <c r="GJ426">
        <v>29420.8</v>
      </c>
      <c r="GK426">
        <v>29418.8</v>
      </c>
      <c r="GL426">
        <v>34895.1</v>
      </c>
      <c r="GM426">
        <v>35983.7</v>
      </c>
      <c r="GN426">
        <v>41431.6</v>
      </c>
      <c r="GO426">
        <v>41924</v>
      </c>
      <c r="GP426">
        <v>1.91747</v>
      </c>
      <c r="GQ426">
        <v>1.88682</v>
      </c>
      <c r="GR426">
        <v>0.105187</v>
      </c>
      <c r="GS426">
        <v>0</v>
      </c>
      <c r="GT426">
        <v>25.2647</v>
      </c>
      <c r="GU426">
        <v>999.9</v>
      </c>
      <c r="GV426">
        <v>37.6</v>
      </c>
      <c r="GW426">
        <v>33.7</v>
      </c>
      <c r="GX426">
        <v>21.7997</v>
      </c>
      <c r="GY426">
        <v>63.6716</v>
      </c>
      <c r="GZ426">
        <v>33.9022</v>
      </c>
      <c r="HA426">
        <v>1</v>
      </c>
      <c r="HB426">
        <v>-0.08599850000000001</v>
      </c>
      <c r="HC426">
        <v>0.289297</v>
      </c>
      <c r="HD426">
        <v>20.3308</v>
      </c>
      <c r="HE426">
        <v>5.21639</v>
      </c>
      <c r="HF426">
        <v>12.0099</v>
      </c>
      <c r="HG426">
        <v>4.989</v>
      </c>
      <c r="HH426">
        <v>3.28845</v>
      </c>
      <c r="HI426">
        <v>9999</v>
      </c>
      <c r="HJ426">
        <v>9999</v>
      </c>
      <c r="HK426">
        <v>9999</v>
      </c>
      <c r="HL426">
        <v>175.1</v>
      </c>
      <c r="HM426">
        <v>1.86784</v>
      </c>
      <c r="HN426">
        <v>1.86691</v>
      </c>
      <c r="HO426">
        <v>1.8663</v>
      </c>
      <c r="HP426">
        <v>1.86618</v>
      </c>
      <c r="HQ426">
        <v>1.86805</v>
      </c>
      <c r="HR426">
        <v>1.87055</v>
      </c>
      <c r="HS426">
        <v>1.86917</v>
      </c>
      <c r="HT426">
        <v>1.87057</v>
      </c>
      <c r="HU426">
        <v>0</v>
      </c>
      <c r="HV426">
        <v>0</v>
      </c>
      <c r="HW426">
        <v>0</v>
      </c>
      <c r="HX426">
        <v>0</v>
      </c>
      <c r="HY426" t="s">
        <v>421</v>
      </c>
      <c r="HZ426" t="s">
        <v>422</v>
      </c>
      <c r="IA426" t="s">
        <v>423</v>
      </c>
      <c r="IB426" t="s">
        <v>423</v>
      </c>
      <c r="IC426" t="s">
        <v>423</v>
      </c>
      <c r="ID426" t="s">
        <v>423</v>
      </c>
      <c r="IE426">
        <v>0</v>
      </c>
      <c r="IF426">
        <v>100</v>
      </c>
      <c r="IG426">
        <v>100</v>
      </c>
      <c r="IH426">
        <v>-2.512</v>
      </c>
      <c r="II426">
        <v>-0.0837</v>
      </c>
      <c r="IJ426">
        <v>-1.577111384215205</v>
      </c>
      <c r="IK426">
        <v>-0.002609718516926934</v>
      </c>
      <c r="IL426">
        <v>7.477057286243006E-07</v>
      </c>
      <c r="IM426">
        <v>-2.446628426827821E-10</v>
      </c>
      <c r="IN426">
        <v>-0.2036813970316619</v>
      </c>
      <c r="IO426">
        <v>-0.007460779758470672</v>
      </c>
      <c r="IP426">
        <v>0.0009378809001863145</v>
      </c>
      <c r="IQ426">
        <v>-1.681860573090938E-05</v>
      </c>
      <c r="IR426">
        <v>18</v>
      </c>
      <c r="IS426">
        <v>2242</v>
      </c>
      <c r="IT426">
        <v>1</v>
      </c>
      <c r="IU426">
        <v>24</v>
      </c>
      <c r="IV426">
        <v>2665.3</v>
      </c>
      <c r="IW426">
        <v>2665.3</v>
      </c>
      <c r="IX426">
        <v>1.073</v>
      </c>
      <c r="IY426">
        <v>2.23877</v>
      </c>
      <c r="IZ426">
        <v>1.39648</v>
      </c>
      <c r="JA426">
        <v>2.33643</v>
      </c>
      <c r="JB426">
        <v>1.49536</v>
      </c>
      <c r="JC426">
        <v>2.40723</v>
      </c>
      <c r="JD426">
        <v>39.292</v>
      </c>
      <c r="JE426">
        <v>23.9649</v>
      </c>
      <c r="JF426">
        <v>18</v>
      </c>
      <c r="JG426">
        <v>491.282</v>
      </c>
      <c r="JH426">
        <v>428.624</v>
      </c>
      <c r="JI426">
        <v>24.9999</v>
      </c>
      <c r="JJ426">
        <v>26.2798</v>
      </c>
      <c r="JK426">
        <v>29.9999</v>
      </c>
      <c r="JL426">
        <v>26.2511</v>
      </c>
      <c r="JM426">
        <v>26.1927</v>
      </c>
      <c r="JN426">
        <v>21.535</v>
      </c>
      <c r="JO426">
        <v>24.7176</v>
      </c>
      <c r="JP426">
        <v>27.7971</v>
      </c>
      <c r="JQ426">
        <v>25</v>
      </c>
      <c r="JR426">
        <v>440.092</v>
      </c>
      <c r="JS426">
        <v>16.1412</v>
      </c>
      <c r="JT426">
        <v>100.596</v>
      </c>
      <c r="JU426">
        <v>100.686</v>
      </c>
    </row>
    <row r="427" spans="1:281">
      <c r="A427">
        <v>411</v>
      </c>
      <c r="B427">
        <v>1659122484.5</v>
      </c>
      <c r="C427">
        <v>10126.40000009537</v>
      </c>
      <c r="D427" t="s">
        <v>1249</v>
      </c>
      <c r="E427" t="s">
        <v>1250</v>
      </c>
      <c r="F427">
        <v>5</v>
      </c>
      <c r="G427" t="s">
        <v>1198</v>
      </c>
      <c r="H427" t="s">
        <v>416</v>
      </c>
      <c r="I427">
        <v>1659122476.75</v>
      </c>
      <c r="J427">
        <f>(K427)/1000</f>
        <v>0</v>
      </c>
      <c r="K427">
        <f>IF(CZ427, AN427, AH427)</f>
        <v>0</v>
      </c>
      <c r="L427">
        <f>IF(CZ427, AI427, AG427)</f>
        <v>0</v>
      </c>
      <c r="M427">
        <f>DB427 - IF(AU427&gt;1, L427*CV427*100.0/(AW427*DP427), 0)</f>
        <v>0</v>
      </c>
      <c r="N427">
        <f>((T427-J427/2)*M427-L427)/(T427+J427/2)</f>
        <v>0</v>
      </c>
      <c r="O427">
        <f>N427*(DI427+DJ427)/1000.0</f>
        <v>0</v>
      </c>
      <c r="P427">
        <f>(DB427 - IF(AU427&gt;1, L427*CV427*100.0/(AW427*DP427), 0))*(DI427+DJ427)/1000.0</f>
        <v>0</v>
      </c>
      <c r="Q427">
        <f>2.0/((1/S427-1/R427)+SIGN(S427)*SQRT((1/S427-1/R427)*(1/S427-1/R427) + 4*CW427/((CW427+1)*(CW427+1))*(2*1/S427*1/R427-1/R427*1/R427)))</f>
        <v>0</v>
      </c>
      <c r="R427">
        <f>IF(LEFT(CX427,1)&lt;&gt;"0",IF(LEFT(CX427,1)="1",3.0,CY427),$D$5+$E$5*(DP427*DI427/($K$5*1000))+$F$5*(DP427*DI427/($K$5*1000))*MAX(MIN(CV427,$J$5),$I$5)*MAX(MIN(CV427,$J$5),$I$5)+$G$5*MAX(MIN(CV427,$J$5),$I$5)*(DP427*DI427/($K$5*1000))+$H$5*(DP427*DI427/($K$5*1000))*(DP427*DI427/($K$5*1000)))</f>
        <v>0</v>
      </c>
      <c r="S427">
        <f>J427*(1000-(1000*0.61365*exp(17.502*W427/(240.97+W427))/(DI427+DJ427)+DD427)/2)/(1000*0.61365*exp(17.502*W427/(240.97+W427))/(DI427+DJ427)-DD427)</f>
        <v>0</v>
      </c>
      <c r="T427">
        <f>1/((CW427+1)/(Q427/1.6)+1/(R427/1.37)) + CW427/((CW427+1)/(Q427/1.6) + CW427/(R427/1.37))</f>
        <v>0</v>
      </c>
      <c r="U427">
        <f>(CR427*CU427)</f>
        <v>0</v>
      </c>
      <c r="V427">
        <f>(DK427+(U427+2*0.95*5.67E-8*(((DK427+$B$7)+273)^4-(DK427+273)^4)-44100*J427)/(1.84*29.3*R427+8*0.95*5.67E-8*(DK427+273)^3))</f>
        <v>0</v>
      </c>
      <c r="W427">
        <f>($C$7*DL427+$D$7*DM427+$E$7*V427)</f>
        <v>0</v>
      </c>
      <c r="X427">
        <f>0.61365*exp(17.502*W427/(240.97+W427))</f>
        <v>0</v>
      </c>
      <c r="Y427">
        <f>(Z427/AA427*100)</f>
        <v>0</v>
      </c>
      <c r="Z427">
        <f>DD427*(DI427+DJ427)/1000</f>
        <v>0</v>
      </c>
      <c r="AA427">
        <f>0.61365*exp(17.502*DK427/(240.97+DK427))</f>
        <v>0</v>
      </c>
      <c r="AB427">
        <f>(X427-DD427*(DI427+DJ427)/1000)</f>
        <v>0</v>
      </c>
      <c r="AC427">
        <f>(-J427*44100)</f>
        <v>0</v>
      </c>
      <c r="AD427">
        <f>2*29.3*R427*0.92*(DK427-W427)</f>
        <v>0</v>
      </c>
      <c r="AE427">
        <f>2*0.95*5.67E-8*(((DK427+$B$7)+273)^4-(W427+273)^4)</f>
        <v>0</v>
      </c>
      <c r="AF427">
        <f>U427+AE427+AC427+AD427</f>
        <v>0</v>
      </c>
      <c r="AG427">
        <f>DH427*AU427*(DC427-DB427*(1000-AU427*DE427)/(1000-AU427*DD427))/(100*CV427)</f>
        <v>0</v>
      </c>
      <c r="AH427">
        <f>1000*DH427*AU427*(DD427-DE427)/(100*CV427*(1000-AU427*DD427))</f>
        <v>0</v>
      </c>
      <c r="AI427">
        <f>(AJ427 - AK427 - DI427*1E3/(8.314*(DK427+273.15)) * AM427/DH427 * AL427) * DH427/(100*CV427) * (1000 - DE427)/1000</f>
        <v>0</v>
      </c>
      <c r="AJ427">
        <v>435.7603593288063</v>
      </c>
      <c r="AK427">
        <v>408.0233939393941</v>
      </c>
      <c r="AL427">
        <v>0.9646587092631836</v>
      </c>
      <c r="AM427">
        <v>65.16908035105153</v>
      </c>
      <c r="AN427">
        <f>(AP427 - AO427 + DI427*1E3/(8.314*(DK427+273.15)) * AR427/DH427 * AQ427) * DH427/(100*CV427) * 1000/(1000 - AP427)</f>
        <v>0</v>
      </c>
      <c r="AO427">
        <v>16.18576785104549</v>
      </c>
      <c r="AP427">
        <v>22.93214545454545</v>
      </c>
      <c r="AQ427">
        <v>0.005092153476984496</v>
      </c>
      <c r="AR427">
        <v>87.25363279170026</v>
      </c>
      <c r="AS427">
        <v>16</v>
      </c>
      <c r="AT427">
        <v>3</v>
      </c>
      <c r="AU427">
        <f>IF(AS427*$H$13&gt;=AW427,1.0,(AW427/(AW427-AS427*$H$13)))</f>
        <v>0</v>
      </c>
      <c r="AV427">
        <f>(AU427-1)*100</f>
        <v>0</v>
      </c>
      <c r="AW427">
        <f>MAX(0,($B$13+$C$13*DP427)/(1+$D$13*DP427)*DI427/(DK427+273)*$E$13)</f>
        <v>0</v>
      </c>
      <c r="AX427" t="s">
        <v>417</v>
      </c>
      <c r="AY427" t="s">
        <v>417</v>
      </c>
      <c r="AZ427">
        <v>0</v>
      </c>
      <c r="BA427">
        <v>0</v>
      </c>
      <c r="BB427">
        <f>1-AZ427/BA427</f>
        <v>0</v>
      </c>
      <c r="BC427">
        <v>0</v>
      </c>
      <c r="BD427" t="s">
        <v>417</v>
      </c>
      <c r="BE427" t="s">
        <v>417</v>
      </c>
      <c r="BF427">
        <v>0</v>
      </c>
      <c r="BG427">
        <v>0</v>
      </c>
      <c r="BH427">
        <f>1-BF427/BG427</f>
        <v>0</v>
      </c>
      <c r="BI427">
        <v>0.5</v>
      </c>
      <c r="BJ427">
        <f>CS427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417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f>$B$11*DQ427+$C$11*DR427+$F$11*EC427*(1-EF427)</f>
        <v>0</v>
      </c>
      <c r="CS427">
        <f>CR427*CT427</f>
        <v>0</v>
      </c>
      <c r="CT427">
        <f>($B$11*$D$9+$C$11*$D$9+$F$11*((EP427+EH427)/MAX(EP427+EH427+EQ427, 0.1)*$I$9+EQ427/MAX(EP427+EH427+EQ427, 0.1)*$J$9))/($B$11+$C$11+$F$11)</f>
        <v>0</v>
      </c>
      <c r="CU427">
        <f>($B$11*$K$9+$C$11*$K$9+$F$11*((EP427+EH427)/MAX(EP427+EH427+EQ427, 0.1)*$P$9+EQ427/MAX(EP427+EH427+EQ427, 0.1)*$Q$9))/($B$11+$C$11+$F$11)</f>
        <v>0</v>
      </c>
      <c r="CV427">
        <v>6</v>
      </c>
      <c r="CW427">
        <v>0.5</v>
      </c>
      <c r="CX427" t="s">
        <v>418</v>
      </c>
      <c r="CY427">
        <v>2</v>
      </c>
      <c r="CZ427" t="b">
        <v>1</v>
      </c>
      <c r="DA427">
        <v>1659122476.75</v>
      </c>
      <c r="DB427">
        <v>395.6011785714286</v>
      </c>
      <c r="DC427">
        <v>423.1761785714285</v>
      </c>
      <c r="DD427">
        <v>22.89989642857143</v>
      </c>
      <c r="DE427">
        <v>16.16121428571429</v>
      </c>
      <c r="DF427">
        <v>398.1141785714286</v>
      </c>
      <c r="DG427">
        <v>22.98381428571428</v>
      </c>
      <c r="DH427">
        <v>500.0543928571429</v>
      </c>
      <c r="DI427">
        <v>90.63284642857143</v>
      </c>
      <c r="DJ427">
        <v>0.0999170107142857</v>
      </c>
      <c r="DK427">
        <v>27.22361071428571</v>
      </c>
      <c r="DL427">
        <v>26.98342142857143</v>
      </c>
      <c r="DM427">
        <v>999.9000000000002</v>
      </c>
      <c r="DN427">
        <v>0</v>
      </c>
      <c r="DO427">
        <v>0</v>
      </c>
      <c r="DP427">
        <v>9997.835357142858</v>
      </c>
      <c r="DQ427">
        <v>0</v>
      </c>
      <c r="DR427">
        <v>7.939564285714286</v>
      </c>
      <c r="DS427">
        <v>-27.575</v>
      </c>
      <c r="DT427">
        <v>404.8727857142858</v>
      </c>
      <c r="DU427">
        <v>430.1276071428571</v>
      </c>
      <c r="DV427">
        <v>6.738685357142857</v>
      </c>
      <c r="DW427">
        <v>423.1761785714285</v>
      </c>
      <c r="DX427">
        <v>16.16121428571429</v>
      </c>
      <c r="DY427">
        <v>2.075481785714286</v>
      </c>
      <c r="DZ427">
        <v>1.464736428571428</v>
      </c>
      <c r="EA427">
        <v>18.03223928571429</v>
      </c>
      <c r="EB427">
        <v>12.60490357142857</v>
      </c>
      <c r="EC427">
        <v>2000.013571428571</v>
      </c>
      <c r="ED427">
        <v>0.9799962142857144</v>
      </c>
      <c r="EE427">
        <v>0.02000358571428571</v>
      </c>
      <c r="EF427">
        <v>0</v>
      </c>
      <c r="EG427">
        <v>720.7188214285716</v>
      </c>
      <c r="EH427">
        <v>5.00097</v>
      </c>
      <c r="EI427">
        <v>14407.88928571428</v>
      </c>
      <c r="EJ427">
        <v>16707.66785714285</v>
      </c>
      <c r="EK427">
        <v>39.34125</v>
      </c>
      <c r="EL427">
        <v>39.50221428571428</v>
      </c>
      <c r="EM427">
        <v>39.25</v>
      </c>
      <c r="EN427">
        <v>39.30314285714286</v>
      </c>
      <c r="EO427">
        <v>39.89492857142857</v>
      </c>
      <c r="EP427">
        <v>1955.103571428572</v>
      </c>
      <c r="EQ427">
        <v>39.91</v>
      </c>
      <c r="ER427">
        <v>0</v>
      </c>
      <c r="ES427">
        <v>1659122484.8</v>
      </c>
      <c r="ET427">
        <v>0</v>
      </c>
      <c r="EU427">
        <v>720.7573076923078</v>
      </c>
      <c r="EV427">
        <v>5.656615392929932</v>
      </c>
      <c r="EW427">
        <v>119.924786407663</v>
      </c>
      <c r="EX427">
        <v>14408.67692307692</v>
      </c>
      <c r="EY427">
        <v>15</v>
      </c>
      <c r="EZ427">
        <v>0</v>
      </c>
      <c r="FA427" t="s">
        <v>419</v>
      </c>
      <c r="FB427">
        <v>1658962562</v>
      </c>
      <c r="FC427">
        <v>1658962559</v>
      </c>
      <c r="FD427">
        <v>0</v>
      </c>
      <c r="FE427">
        <v>0.025</v>
      </c>
      <c r="FF427">
        <v>-0.013</v>
      </c>
      <c r="FG427">
        <v>-1.97</v>
      </c>
      <c r="FH427">
        <v>-0.111</v>
      </c>
      <c r="FI427">
        <v>420</v>
      </c>
      <c r="FJ427">
        <v>18</v>
      </c>
      <c r="FK427">
        <v>0.6899999999999999</v>
      </c>
      <c r="FL427">
        <v>0.5</v>
      </c>
      <c r="FM427">
        <v>-26.2866525</v>
      </c>
      <c r="FN427">
        <v>-20.14948930581613</v>
      </c>
      <c r="FO427">
        <v>2.684850083057478</v>
      </c>
      <c r="FP427">
        <v>0</v>
      </c>
      <c r="FQ427">
        <v>720.3479411764706</v>
      </c>
      <c r="FR427">
        <v>5.750343774322279</v>
      </c>
      <c r="FS427">
        <v>0.6218276166069558</v>
      </c>
      <c r="FT427">
        <v>0</v>
      </c>
      <c r="FU427">
        <v>6.74661175</v>
      </c>
      <c r="FV427">
        <v>-0.1889940337711317</v>
      </c>
      <c r="FW427">
        <v>0.02527578721696913</v>
      </c>
      <c r="FX427">
        <v>0</v>
      </c>
      <c r="FY427">
        <v>0</v>
      </c>
      <c r="FZ427">
        <v>3</v>
      </c>
      <c r="GA427" t="s">
        <v>462</v>
      </c>
      <c r="GB427">
        <v>2.98348</v>
      </c>
      <c r="GC427">
        <v>2.71556</v>
      </c>
      <c r="GD427">
        <v>0.0915687</v>
      </c>
      <c r="GE427">
        <v>0.0965406</v>
      </c>
      <c r="GF427">
        <v>0.104415</v>
      </c>
      <c r="GG427">
        <v>0.07998</v>
      </c>
      <c r="GH427">
        <v>28759.1</v>
      </c>
      <c r="GI427">
        <v>28740.3</v>
      </c>
      <c r="GJ427">
        <v>29421.4</v>
      </c>
      <c r="GK427">
        <v>29418.7</v>
      </c>
      <c r="GL427">
        <v>34893.4</v>
      </c>
      <c r="GM427">
        <v>35988.7</v>
      </c>
      <c r="GN427">
        <v>41432.1</v>
      </c>
      <c r="GO427">
        <v>41923.6</v>
      </c>
      <c r="GP427">
        <v>1.91755</v>
      </c>
      <c r="GQ427">
        <v>1.887</v>
      </c>
      <c r="GR427">
        <v>0.104751</v>
      </c>
      <c r="GS427">
        <v>0</v>
      </c>
      <c r="GT427">
        <v>25.262</v>
      </c>
      <c r="GU427">
        <v>999.9</v>
      </c>
      <c r="GV427">
        <v>37.5</v>
      </c>
      <c r="GW427">
        <v>33.7</v>
      </c>
      <c r="GX427">
        <v>21.74</v>
      </c>
      <c r="GY427">
        <v>63.5916</v>
      </c>
      <c r="GZ427">
        <v>33.9022</v>
      </c>
      <c r="HA427">
        <v>1</v>
      </c>
      <c r="HB427">
        <v>-0.0861941</v>
      </c>
      <c r="HC427">
        <v>0.28838</v>
      </c>
      <c r="HD427">
        <v>20.3311</v>
      </c>
      <c r="HE427">
        <v>5.21684</v>
      </c>
      <c r="HF427">
        <v>12.0099</v>
      </c>
      <c r="HG427">
        <v>4.98905</v>
      </c>
      <c r="HH427">
        <v>3.28863</v>
      </c>
      <c r="HI427">
        <v>9999</v>
      </c>
      <c r="HJ427">
        <v>9999</v>
      </c>
      <c r="HK427">
        <v>9999</v>
      </c>
      <c r="HL427">
        <v>175.1</v>
      </c>
      <c r="HM427">
        <v>1.86784</v>
      </c>
      <c r="HN427">
        <v>1.86691</v>
      </c>
      <c r="HO427">
        <v>1.8663</v>
      </c>
      <c r="HP427">
        <v>1.86617</v>
      </c>
      <c r="HQ427">
        <v>1.86806</v>
      </c>
      <c r="HR427">
        <v>1.87056</v>
      </c>
      <c r="HS427">
        <v>1.86918</v>
      </c>
      <c r="HT427">
        <v>1.87057</v>
      </c>
      <c r="HU427">
        <v>0</v>
      </c>
      <c r="HV427">
        <v>0</v>
      </c>
      <c r="HW427">
        <v>0</v>
      </c>
      <c r="HX427">
        <v>0</v>
      </c>
      <c r="HY427" t="s">
        <v>421</v>
      </c>
      <c r="HZ427" t="s">
        <v>422</v>
      </c>
      <c r="IA427" t="s">
        <v>423</v>
      </c>
      <c r="IB427" t="s">
        <v>423</v>
      </c>
      <c r="IC427" t="s">
        <v>423</v>
      </c>
      <c r="ID427" t="s">
        <v>423</v>
      </c>
      <c r="IE427">
        <v>0</v>
      </c>
      <c r="IF427">
        <v>100</v>
      </c>
      <c r="IG427">
        <v>100</v>
      </c>
      <c r="IH427">
        <v>-2.521</v>
      </c>
      <c r="II427">
        <v>-0.0837</v>
      </c>
      <c r="IJ427">
        <v>-1.577111384215205</v>
      </c>
      <c r="IK427">
        <v>-0.002609718516926934</v>
      </c>
      <c r="IL427">
        <v>7.477057286243006E-07</v>
      </c>
      <c r="IM427">
        <v>-2.446628426827821E-10</v>
      </c>
      <c r="IN427">
        <v>-0.2036813970316619</v>
      </c>
      <c r="IO427">
        <v>-0.007460779758470672</v>
      </c>
      <c r="IP427">
        <v>0.0009378809001863145</v>
      </c>
      <c r="IQ427">
        <v>-1.681860573090938E-05</v>
      </c>
      <c r="IR427">
        <v>18</v>
      </c>
      <c r="IS427">
        <v>2242</v>
      </c>
      <c r="IT427">
        <v>1</v>
      </c>
      <c r="IU427">
        <v>24</v>
      </c>
      <c r="IV427">
        <v>2665.4</v>
      </c>
      <c r="IW427">
        <v>2665.4</v>
      </c>
      <c r="IX427">
        <v>1.1084</v>
      </c>
      <c r="IY427">
        <v>2.24121</v>
      </c>
      <c r="IZ427">
        <v>1.39648</v>
      </c>
      <c r="JA427">
        <v>2.33521</v>
      </c>
      <c r="JB427">
        <v>1.49536</v>
      </c>
      <c r="JC427">
        <v>2.39136</v>
      </c>
      <c r="JD427">
        <v>39.2671</v>
      </c>
      <c r="JE427">
        <v>23.9649</v>
      </c>
      <c r="JF427">
        <v>18</v>
      </c>
      <c r="JG427">
        <v>491.329</v>
      </c>
      <c r="JH427">
        <v>428.727</v>
      </c>
      <c r="JI427">
        <v>24.9998</v>
      </c>
      <c r="JJ427">
        <v>26.2798</v>
      </c>
      <c r="JK427">
        <v>30.0002</v>
      </c>
      <c r="JL427">
        <v>26.2511</v>
      </c>
      <c r="JM427">
        <v>26.1927</v>
      </c>
      <c r="JN427">
        <v>22.1965</v>
      </c>
      <c r="JO427">
        <v>24.7176</v>
      </c>
      <c r="JP427">
        <v>27.7971</v>
      </c>
      <c r="JQ427">
        <v>25</v>
      </c>
      <c r="JR427">
        <v>460.384</v>
      </c>
      <c r="JS427">
        <v>16.1191</v>
      </c>
      <c r="JT427">
        <v>100.597</v>
      </c>
      <c r="JU427">
        <v>100.685</v>
      </c>
    </row>
    <row r="428" spans="1:281">
      <c r="A428">
        <v>412</v>
      </c>
      <c r="B428">
        <v>1659122489</v>
      </c>
      <c r="C428">
        <v>10130.90000009537</v>
      </c>
      <c r="D428" t="s">
        <v>1251</v>
      </c>
      <c r="E428" t="s">
        <v>1252</v>
      </c>
      <c r="F428">
        <v>5</v>
      </c>
      <c r="G428" t="s">
        <v>1198</v>
      </c>
      <c r="H428" t="s">
        <v>416</v>
      </c>
      <c r="I428">
        <v>1659122481.178571</v>
      </c>
      <c r="J428">
        <f>(K428)/1000</f>
        <v>0</v>
      </c>
      <c r="K428">
        <f>IF(CZ428, AN428, AH428)</f>
        <v>0</v>
      </c>
      <c r="L428">
        <f>IF(CZ428, AI428, AG428)</f>
        <v>0</v>
      </c>
      <c r="M428">
        <f>DB428 - IF(AU428&gt;1, L428*CV428*100.0/(AW428*DP428), 0)</f>
        <v>0</v>
      </c>
      <c r="N428">
        <f>((T428-J428/2)*M428-L428)/(T428+J428/2)</f>
        <v>0</v>
      </c>
      <c r="O428">
        <f>N428*(DI428+DJ428)/1000.0</f>
        <v>0</v>
      </c>
      <c r="P428">
        <f>(DB428 - IF(AU428&gt;1, L428*CV428*100.0/(AW428*DP428), 0))*(DI428+DJ428)/1000.0</f>
        <v>0</v>
      </c>
      <c r="Q428">
        <f>2.0/((1/S428-1/R428)+SIGN(S428)*SQRT((1/S428-1/R428)*(1/S428-1/R428) + 4*CW428/((CW428+1)*(CW428+1))*(2*1/S428*1/R428-1/R428*1/R428)))</f>
        <v>0</v>
      </c>
      <c r="R428">
        <f>IF(LEFT(CX428,1)&lt;&gt;"0",IF(LEFT(CX428,1)="1",3.0,CY428),$D$5+$E$5*(DP428*DI428/($K$5*1000))+$F$5*(DP428*DI428/($K$5*1000))*MAX(MIN(CV428,$J$5),$I$5)*MAX(MIN(CV428,$J$5),$I$5)+$G$5*MAX(MIN(CV428,$J$5),$I$5)*(DP428*DI428/($K$5*1000))+$H$5*(DP428*DI428/($K$5*1000))*(DP428*DI428/($K$5*1000)))</f>
        <v>0</v>
      </c>
      <c r="S428">
        <f>J428*(1000-(1000*0.61365*exp(17.502*W428/(240.97+W428))/(DI428+DJ428)+DD428)/2)/(1000*0.61365*exp(17.502*W428/(240.97+W428))/(DI428+DJ428)-DD428)</f>
        <v>0</v>
      </c>
      <c r="T428">
        <f>1/((CW428+1)/(Q428/1.6)+1/(R428/1.37)) + CW428/((CW428+1)/(Q428/1.6) + CW428/(R428/1.37))</f>
        <v>0</v>
      </c>
      <c r="U428">
        <f>(CR428*CU428)</f>
        <v>0</v>
      </c>
      <c r="V428">
        <f>(DK428+(U428+2*0.95*5.67E-8*(((DK428+$B$7)+273)^4-(DK428+273)^4)-44100*J428)/(1.84*29.3*R428+8*0.95*5.67E-8*(DK428+273)^3))</f>
        <v>0</v>
      </c>
      <c r="W428">
        <f>($C$7*DL428+$D$7*DM428+$E$7*V428)</f>
        <v>0</v>
      </c>
      <c r="X428">
        <f>0.61365*exp(17.502*W428/(240.97+W428))</f>
        <v>0</v>
      </c>
      <c r="Y428">
        <f>(Z428/AA428*100)</f>
        <v>0</v>
      </c>
      <c r="Z428">
        <f>DD428*(DI428+DJ428)/1000</f>
        <v>0</v>
      </c>
      <c r="AA428">
        <f>0.61365*exp(17.502*DK428/(240.97+DK428))</f>
        <v>0</v>
      </c>
      <c r="AB428">
        <f>(X428-DD428*(DI428+DJ428)/1000)</f>
        <v>0</v>
      </c>
      <c r="AC428">
        <f>(-J428*44100)</f>
        <v>0</v>
      </c>
      <c r="AD428">
        <f>2*29.3*R428*0.92*(DK428-W428)</f>
        <v>0</v>
      </c>
      <c r="AE428">
        <f>2*0.95*5.67E-8*(((DK428+$B$7)+273)^4-(W428+273)^4)</f>
        <v>0</v>
      </c>
      <c r="AF428">
        <f>U428+AE428+AC428+AD428</f>
        <v>0</v>
      </c>
      <c r="AG428">
        <f>DH428*AU428*(DC428-DB428*(1000-AU428*DE428)/(1000-AU428*DD428))/(100*CV428)</f>
        <v>0</v>
      </c>
      <c r="AH428">
        <f>1000*DH428*AU428*(DD428-DE428)/(100*CV428*(1000-AU428*DD428))</f>
        <v>0</v>
      </c>
      <c r="AI428">
        <f>(AJ428 - AK428 - DI428*1E3/(8.314*(DK428+273.15)) * AM428/DH428 * AL428) * DH428/(100*CV428) * (1000 - DE428)/1000</f>
        <v>0</v>
      </c>
      <c r="AJ428">
        <v>449.768661529713</v>
      </c>
      <c r="AK428">
        <v>416.5212606060605</v>
      </c>
      <c r="AL428">
        <v>2.026102549628948</v>
      </c>
      <c r="AM428">
        <v>65.16908035105153</v>
      </c>
      <c r="AN428">
        <f>(AP428 - AO428 + DI428*1E3/(8.314*(DK428+273.15)) * AR428/DH428 * AQ428) * DH428/(100*CV428) * 1000/(1000 - AP428)</f>
        <v>0</v>
      </c>
      <c r="AO428">
        <v>16.15648718169667</v>
      </c>
      <c r="AP428">
        <v>22.92990121212121</v>
      </c>
      <c r="AQ428">
        <v>-0.0001730886913700989</v>
      </c>
      <c r="AR428">
        <v>87.25363279170026</v>
      </c>
      <c r="AS428">
        <v>15</v>
      </c>
      <c r="AT428">
        <v>3</v>
      </c>
      <c r="AU428">
        <f>IF(AS428*$H$13&gt;=AW428,1.0,(AW428/(AW428-AS428*$H$13)))</f>
        <v>0</v>
      </c>
      <c r="AV428">
        <f>(AU428-1)*100</f>
        <v>0</v>
      </c>
      <c r="AW428">
        <f>MAX(0,($B$13+$C$13*DP428)/(1+$D$13*DP428)*DI428/(DK428+273)*$E$13)</f>
        <v>0</v>
      </c>
      <c r="AX428" t="s">
        <v>417</v>
      </c>
      <c r="AY428" t="s">
        <v>417</v>
      </c>
      <c r="AZ428">
        <v>0</v>
      </c>
      <c r="BA428">
        <v>0</v>
      </c>
      <c r="BB428">
        <f>1-AZ428/BA428</f>
        <v>0</v>
      </c>
      <c r="BC428">
        <v>0</v>
      </c>
      <c r="BD428" t="s">
        <v>417</v>
      </c>
      <c r="BE428" t="s">
        <v>417</v>
      </c>
      <c r="BF428">
        <v>0</v>
      </c>
      <c r="BG428">
        <v>0</v>
      </c>
      <c r="BH428">
        <f>1-BF428/BG428</f>
        <v>0</v>
      </c>
      <c r="BI428">
        <v>0.5</v>
      </c>
      <c r="BJ428">
        <f>CS428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417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f>$B$11*DQ428+$C$11*DR428+$F$11*EC428*(1-EF428)</f>
        <v>0</v>
      </c>
      <c r="CS428">
        <f>CR428*CT428</f>
        <v>0</v>
      </c>
      <c r="CT428">
        <f>($B$11*$D$9+$C$11*$D$9+$F$11*((EP428+EH428)/MAX(EP428+EH428+EQ428, 0.1)*$I$9+EQ428/MAX(EP428+EH428+EQ428, 0.1)*$J$9))/($B$11+$C$11+$F$11)</f>
        <v>0</v>
      </c>
      <c r="CU428">
        <f>($B$11*$K$9+$C$11*$K$9+$F$11*((EP428+EH428)/MAX(EP428+EH428+EQ428, 0.1)*$P$9+EQ428/MAX(EP428+EH428+EQ428, 0.1)*$Q$9))/($B$11+$C$11+$F$11)</f>
        <v>0</v>
      </c>
      <c r="CV428">
        <v>6</v>
      </c>
      <c r="CW428">
        <v>0.5</v>
      </c>
      <c r="CX428" t="s">
        <v>418</v>
      </c>
      <c r="CY428">
        <v>2</v>
      </c>
      <c r="CZ428" t="b">
        <v>1</v>
      </c>
      <c r="DA428">
        <v>1659122481.178571</v>
      </c>
      <c r="DB428">
        <v>397.9798214285714</v>
      </c>
      <c r="DC428">
        <v>429.99575</v>
      </c>
      <c r="DD428">
        <v>22.91559642857143</v>
      </c>
      <c r="DE428">
        <v>16.17295</v>
      </c>
      <c r="DF428">
        <v>400.4978928571428</v>
      </c>
      <c r="DG428">
        <v>22.99937857142857</v>
      </c>
      <c r="DH428">
        <v>500.0566785714286</v>
      </c>
      <c r="DI428">
        <v>90.63330714285713</v>
      </c>
      <c r="DJ428">
        <v>0.09994137857142857</v>
      </c>
      <c r="DK428">
        <v>27.22249285714286</v>
      </c>
      <c r="DL428">
        <v>26.98035</v>
      </c>
      <c r="DM428">
        <v>999.9000000000002</v>
      </c>
      <c r="DN428">
        <v>0</v>
      </c>
      <c r="DO428">
        <v>0</v>
      </c>
      <c r="DP428">
        <v>9994.442142857142</v>
      </c>
      <c r="DQ428">
        <v>0</v>
      </c>
      <c r="DR428">
        <v>7.947595714285716</v>
      </c>
      <c r="DS428">
        <v>-32.01589285714285</v>
      </c>
      <c r="DT428">
        <v>407.3137142857144</v>
      </c>
      <c r="DU428">
        <v>437.06425</v>
      </c>
      <c r="DV428">
        <v>6.742652499999998</v>
      </c>
      <c r="DW428">
        <v>429.99575</v>
      </c>
      <c r="DX428">
        <v>16.17295</v>
      </c>
      <c r="DY428">
        <v>2.076916071428571</v>
      </c>
      <c r="DZ428">
        <v>1.465808214285714</v>
      </c>
      <c r="EA428">
        <v>18.043225</v>
      </c>
      <c r="EB428">
        <v>12.616075</v>
      </c>
      <c r="EC428">
        <v>2000.011785714285</v>
      </c>
      <c r="ED428">
        <v>0.9799961071428572</v>
      </c>
      <c r="EE428">
        <v>0.02000369285714286</v>
      </c>
      <c r="EF428">
        <v>0</v>
      </c>
      <c r="EG428">
        <v>721.3307857142858</v>
      </c>
      <c r="EH428">
        <v>5.00097</v>
      </c>
      <c r="EI428">
        <v>14418.95357142857</v>
      </c>
      <c r="EJ428">
        <v>16707.66785714286</v>
      </c>
      <c r="EK428">
        <v>39.32324999999999</v>
      </c>
      <c r="EL428">
        <v>39.50221428571428</v>
      </c>
      <c r="EM428">
        <v>39.23425</v>
      </c>
      <c r="EN428">
        <v>39.28542857142857</v>
      </c>
      <c r="EO428">
        <v>39.88164285714286</v>
      </c>
      <c r="EP428">
        <v>1955.101785714286</v>
      </c>
      <c r="EQ428">
        <v>39.91</v>
      </c>
      <c r="ER428">
        <v>0</v>
      </c>
      <c r="ES428">
        <v>1659122489</v>
      </c>
      <c r="ET428">
        <v>0</v>
      </c>
      <c r="EU428">
        <v>721.41336</v>
      </c>
      <c r="EV428">
        <v>8.889846151735478</v>
      </c>
      <c r="EW428">
        <v>171.5076920627967</v>
      </c>
      <c r="EX428">
        <v>14420.164</v>
      </c>
      <c r="EY428">
        <v>15</v>
      </c>
      <c r="EZ428">
        <v>0</v>
      </c>
      <c r="FA428" t="s">
        <v>419</v>
      </c>
      <c r="FB428">
        <v>1658962562</v>
      </c>
      <c r="FC428">
        <v>1658962559</v>
      </c>
      <c r="FD428">
        <v>0</v>
      </c>
      <c r="FE428">
        <v>0.025</v>
      </c>
      <c r="FF428">
        <v>-0.013</v>
      </c>
      <c r="FG428">
        <v>-1.97</v>
      </c>
      <c r="FH428">
        <v>-0.111</v>
      </c>
      <c r="FI428">
        <v>420</v>
      </c>
      <c r="FJ428">
        <v>18</v>
      </c>
      <c r="FK428">
        <v>0.6899999999999999</v>
      </c>
      <c r="FL428">
        <v>0.5</v>
      </c>
      <c r="FM428">
        <v>-30.14094390243902</v>
      </c>
      <c r="FN428">
        <v>-58.0737261324042</v>
      </c>
      <c r="FO428">
        <v>6.249088565466822</v>
      </c>
      <c r="FP428">
        <v>0</v>
      </c>
      <c r="FQ428">
        <v>720.986911764706</v>
      </c>
      <c r="FR428">
        <v>7.04233766140134</v>
      </c>
      <c r="FS428">
        <v>0.7425623906307478</v>
      </c>
      <c r="FT428">
        <v>0</v>
      </c>
      <c r="FU428">
        <v>6.747200975609758</v>
      </c>
      <c r="FV428">
        <v>0.07138432055749341</v>
      </c>
      <c r="FW428">
        <v>0.0247920336147623</v>
      </c>
      <c r="FX428">
        <v>1</v>
      </c>
      <c r="FY428">
        <v>1</v>
      </c>
      <c r="FZ428">
        <v>3</v>
      </c>
      <c r="GA428" t="s">
        <v>426</v>
      </c>
      <c r="GB428">
        <v>2.98345</v>
      </c>
      <c r="GC428">
        <v>2.71557</v>
      </c>
      <c r="GD428">
        <v>0.0930914</v>
      </c>
      <c r="GE428">
        <v>0.0989305</v>
      </c>
      <c r="GF428">
        <v>0.104411</v>
      </c>
      <c r="GG428">
        <v>0.0799685</v>
      </c>
      <c r="GH428">
        <v>28711</v>
      </c>
      <c r="GI428">
        <v>28663.7</v>
      </c>
      <c r="GJ428">
        <v>29421.4</v>
      </c>
      <c r="GK428">
        <v>29418</v>
      </c>
      <c r="GL428">
        <v>34893.8</v>
      </c>
      <c r="GM428">
        <v>35988.4</v>
      </c>
      <c r="GN428">
        <v>41432.4</v>
      </c>
      <c r="GO428">
        <v>41922.8</v>
      </c>
      <c r="GP428">
        <v>1.91772</v>
      </c>
      <c r="GQ428">
        <v>1.88697</v>
      </c>
      <c r="GR428">
        <v>0.104845</v>
      </c>
      <c r="GS428">
        <v>0</v>
      </c>
      <c r="GT428">
        <v>25.2607</v>
      </c>
      <c r="GU428">
        <v>999.9</v>
      </c>
      <c r="GV428">
        <v>37.5</v>
      </c>
      <c r="GW428">
        <v>33.7</v>
      </c>
      <c r="GX428">
        <v>21.74</v>
      </c>
      <c r="GY428">
        <v>63.3616</v>
      </c>
      <c r="GZ428">
        <v>34.0986</v>
      </c>
      <c r="HA428">
        <v>1</v>
      </c>
      <c r="HB428">
        <v>-0.08608490000000001</v>
      </c>
      <c r="HC428">
        <v>0.28793</v>
      </c>
      <c r="HD428">
        <v>20.3309</v>
      </c>
      <c r="HE428">
        <v>5.21639</v>
      </c>
      <c r="HF428">
        <v>12.0099</v>
      </c>
      <c r="HG428">
        <v>4.98895</v>
      </c>
      <c r="HH428">
        <v>3.28855</v>
      </c>
      <c r="HI428">
        <v>9999</v>
      </c>
      <c r="HJ428">
        <v>9999</v>
      </c>
      <c r="HK428">
        <v>9999</v>
      </c>
      <c r="HL428">
        <v>175.1</v>
      </c>
      <c r="HM428">
        <v>1.86786</v>
      </c>
      <c r="HN428">
        <v>1.86691</v>
      </c>
      <c r="HO428">
        <v>1.8663</v>
      </c>
      <c r="HP428">
        <v>1.86616</v>
      </c>
      <c r="HQ428">
        <v>1.86805</v>
      </c>
      <c r="HR428">
        <v>1.87052</v>
      </c>
      <c r="HS428">
        <v>1.86918</v>
      </c>
      <c r="HT428">
        <v>1.87057</v>
      </c>
      <c r="HU428">
        <v>0</v>
      </c>
      <c r="HV428">
        <v>0</v>
      </c>
      <c r="HW428">
        <v>0</v>
      </c>
      <c r="HX428">
        <v>0</v>
      </c>
      <c r="HY428" t="s">
        <v>421</v>
      </c>
      <c r="HZ428" t="s">
        <v>422</v>
      </c>
      <c r="IA428" t="s">
        <v>423</v>
      </c>
      <c r="IB428" t="s">
        <v>423</v>
      </c>
      <c r="IC428" t="s">
        <v>423</v>
      </c>
      <c r="ID428" t="s">
        <v>423</v>
      </c>
      <c r="IE428">
        <v>0</v>
      </c>
      <c r="IF428">
        <v>100</v>
      </c>
      <c r="IG428">
        <v>100</v>
      </c>
      <c r="IH428">
        <v>-2.539</v>
      </c>
      <c r="II428">
        <v>-0.0837</v>
      </c>
      <c r="IJ428">
        <v>-1.577111384215205</v>
      </c>
      <c r="IK428">
        <v>-0.002609718516926934</v>
      </c>
      <c r="IL428">
        <v>7.477057286243006E-07</v>
      </c>
      <c r="IM428">
        <v>-2.446628426827821E-10</v>
      </c>
      <c r="IN428">
        <v>-0.2036813970316619</v>
      </c>
      <c r="IO428">
        <v>-0.007460779758470672</v>
      </c>
      <c r="IP428">
        <v>0.0009378809001863145</v>
      </c>
      <c r="IQ428">
        <v>-1.681860573090938E-05</v>
      </c>
      <c r="IR428">
        <v>18</v>
      </c>
      <c r="IS428">
        <v>2242</v>
      </c>
      <c r="IT428">
        <v>1</v>
      </c>
      <c r="IU428">
        <v>24</v>
      </c>
      <c r="IV428">
        <v>2665.4</v>
      </c>
      <c r="IW428">
        <v>2665.5</v>
      </c>
      <c r="IX428">
        <v>1.1377</v>
      </c>
      <c r="IY428">
        <v>2.24487</v>
      </c>
      <c r="IZ428">
        <v>1.39648</v>
      </c>
      <c r="JA428">
        <v>2.33521</v>
      </c>
      <c r="JB428">
        <v>1.49536</v>
      </c>
      <c r="JC428">
        <v>2.34253</v>
      </c>
      <c r="JD428">
        <v>39.292</v>
      </c>
      <c r="JE428">
        <v>23.9649</v>
      </c>
      <c r="JF428">
        <v>18</v>
      </c>
      <c r="JG428">
        <v>491.438</v>
      </c>
      <c r="JH428">
        <v>428.713</v>
      </c>
      <c r="JI428">
        <v>24.9998</v>
      </c>
      <c r="JJ428">
        <v>26.2798</v>
      </c>
      <c r="JK428">
        <v>30</v>
      </c>
      <c r="JL428">
        <v>26.2511</v>
      </c>
      <c r="JM428">
        <v>26.1927</v>
      </c>
      <c r="JN428">
        <v>22.7713</v>
      </c>
      <c r="JO428">
        <v>24.7176</v>
      </c>
      <c r="JP428">
        <v>27.7971</v>
      </c>
      <c r="JQ428">
        <v>25</v>
      </c>
      <c r="JR428">
        <v>473.79</v>
      </c>
      <c r="JS428">
        <v>16.1055</v>
      </c>
      <c r="JT428">
        <v>100.597</v>
      </c>
      <c r="JU428">
        <v>100.683</v>
      </c>
    </row>
    <row r="429" spans="1:281">
      <c r="A429">
        <v>413</v>
      </c>
      <c r="B429">
        <v>1659122494</v>
      </c>
      <c r="C429">
        <v>10135.90000009537</v>
      </c>
      <c r="D429" t="s">
        <v>1253</v>
      </c>
      <c r="E429" t="s">
        <v>1254</v>
      </c>
      <c r="F429">
        <v>5</v>
      </c>
      <c r="G429" t="s">
        <v>1198</v>
      </c>
      <c r="H429" t="s">
        <v>416</v>
      </c>
      <c r="I429">
        <v>1659122486.462963</v>
      </c>
      <c r="J429">
        <f>(K429)/1000</f>
        <v>0</v>
      </c>
      <c r="K429">
        <f>IF(CZ429, AN429, AH429)</f>
        <v>0</v>
      </c>
      <c r="L429">
        <f>IF(CZ429, AI429, AG429)</f>
        <v>0</v>
      </c>
      <c r="M429">
        <f>DB429 - IF(AU429&gt;1, L429*CV429*100.0/(AW429*DP429), 0)</f>
        <v>0</v>
      </c>
      <c r="N429">
        <f>((T429-J429/2)*M429-L429)/(T429+J429/2)</f>
        <v>0</v>
      </c>
      <c r="O429">
        <f>N429*(DI429+DJ429)/1000.0</f>
        <v>0</v>
      </c>
      <c r="P429">
        <f>(DB429 - IF(AU429&gt;1, L429*CV429*100.0/(AW429*DP429), 0))*(DI429+DJ429)/1000.0</f>
        <v>0</v>
      </c>
      <c r="Q429">
        <f>2.0/((1/S429-1/R429)+SIGN(S429)*SQRT((1/S429-1/R429)*(1/S429-1/R429) + 4*CW429/((CW429+1)*(CW429+1))*(2*1/S429*1/R429-1/R429*1/R429)))</f>
        <v>0</v>
      </c>
      <c r="R429">
        <f>IF(LEFT(CX429,1)&lt;&gt;"0",IF(LEFT(CX429,1)="1",3.0,CY429),$D$5+$E$5*(DP429*DI429/($K$5*1000))+$F$5*(DP429*DI429/($K$5*1000))*MAX(MIN(CV429,$J$5),$I$5)*MAX(MIN(CV429,$J$5),$I$5)+$G$5*MAX(MIN(CV429,$J$5),$I$5)*(DP429*DI429/($K$5*1000))+$H$5*(DP429*DI429/($K$5*1000))*(DP429*DI429/($K$5*1000)))</f>
        <v>0</v>
      </c>
      <c r="S429">
        <f>J429*(1000-(1000*0.61365*exp(17.502*W429/(240.97+W429))/(DI429+DJ429)+DD429)/2)/(1000*0.61365*exp(17.502*W429/(240.97+W429))/(DI429+DJ429)-DD429)</f>
        <v>0</v>
      </c>
      <c r="T429">
        <f>1/((CW429+1)/(Q429/1.6)+1/(R429/1.37)) + CW429/((CW429+1)/(Q429/1.6) + CW429/(R429/1.37))</f>
        <v>0</v>
      </c>
      <c r="U429">
        <f>(CR429*CU429)</f>
        <v>0</v>
      </c>
      <c r="V429">
        <f>(DK429+(U429+2*0.95*5.67E-8*(((DK429+$B$7)+273)^4-(DK429+273)^4)-44100*J429)/(1.84*29.3*R429+8*0.95*5.67E-8*(DK429+273)^3))</f>
        <v>0</v>
      </c>
      <c r="W429">
        <f>($C$7*DL429+$D$7*DM429+$E$7*V429)</f>
        <v>0</v>
      </c>
      <c r="X429">
        <f>0.61365*exp(17.502*W429/(240.97+W429))</f>
        <v>0</v>
      </c>
      <c r="Y429">
        <f>(Z429/AA429*100)</f>
        <v>0</v>
      </c>
      <c r="Z429">
        <f>DD429*(DI429+DJ429)/1000</f>
        <v>0</v>
      </c>
      <c r="AA429">
        <f>0.61365*exp(17.502*DK429/(240.97+DK429))</f>
        <v>0</v>
      </c>
      <c r="AB429">
        <f>(X429-DD429*(DI429+DJ429)/1000)</f>
        <v>0</v>
      </c>
      <c r="AC429">
        <f>(-J429*44100)</f>
        <v>0</v>
      </c>
      <c r="AD429">
        <f>2*29.3*R429*0.92*(DK429-W429)</f>
        <v>0</v>
      </c>
      <c r="AE429">
        <f>2*0.95*5.67E-8*(((DK429+$B$7)+273)^4-(W429+273)^4)</f>
        <v>0</v>
      </c>
      <c r="AF429">
        <f>U429+AE429+AC429+AD429</f>
        <v>0</v>
      </c>
      <c r="AG429">
        <f>DH429*AU429*(DC429-DB429*(1000-AU429*DE429)/(1000-AU429*DD429))/(100*CV429)</f>
        <v>0</v>
      </c>
      <c r="AH429">
        <f>1000*DH429*AU429*(DD429-DE429)/(100*CV429*(1000-AU429*DD429))</f>
        <v>0</v>
      </c>
      <c r="AI429">
        <f>(AJ429 - AK429 - DI429*1E3/(8.314*(DK429+273.15)) * AM429/DH429 * AL429) * DH429/(100*CV429) * (1000 - DE429)/1000</f>
        <v>0</v>
      </c>
      <c r="AJ429">
        <v>466.4472990890524</v>
      </c>
      <c r="AK429">
        <v>429.4558666666665</v>
      </c>
      <c r="AL429">
        <v>2.695968782984386</v>
      </c>
      <c r="AM429">
        <v>65.16908035105153</v>
      </c>
      <c r="AN429">
        <f>(AP429 - AO429 + DI429*1E3/(8.314*(DK429+273.15)) * AR429/DH429 * AQ429) * DH429/(100*CV429) * 1000/(1000 - AP429)</f>
        <v>0</v>
      </c>
      <c r="AO429">
        <v>16.15503998441221</v>
      </c>
      <c r="AP429">
        <v>22.93276666666667</v>
      </c>
      <c r="AQ429">
        <v>0.000201054202591855</v>
      </c>
      <c r="AR429">
        <v>87.25363279170026</v>
      </c>
      <c r="AS429">
        <v>16</v>
      </c>
      <c r="AT429">
        <v>3</v>
      </c>
      <c r="AU429">
        <f>IF(AS429*$H$13&gt;=AW429,1.0,(AW429/(AW429-AS429*$H$13)))</f>
        <v>0</v>
      </c>
      <c r="AV429">
        <f>(AU429-1)*100</f>
        <v>0</v>
      </c>
      <c r="AW429">
        <f>MAX(0,($B$13+$C$13*DP429)/(1+$D$13*DP429)*DI429/(DK429+273)*$E$13)</f>
        <v>0</v>
      </c>
      <c r="AX429" t="s">
        <v>417</v>
      </c>
      <c r="AY429" t="s">
        <v>417</v>
      </c>
      <c r="AZ429">
        <v>0</v>
      </c>
      <c r="BA429">
        <v>0</v>
      </c>
      <c r="BB429">
        <f>1-AZ429/BA429</f>
        <v>0</v>
      </c>
      <c r="BC429">
        <v>0</v>
      </c>
      <c r="BD429" t="s">
        <v>417</v>
      </c>
      <c r="BE429" t="s">
        <v>417</v>
      </c>
      <c r="BF429">
        <v>0</v>
      </c>
      <c r="BG429">
        <v>0</v>
      </c>
      <c r="BH429">
        <f>1-BF429/BG429</f>
        <v>0</v>
      </c>
      <c r="BI429">
        <v>0.5</v>
      </c>
      <c r="BJ429">
        <f>CS429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417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f>$B$11*DQ429+$C$11*DR429+$F$11*EC429*(1-EF429)</f>
        <v>0</v>
      </c>
      <c r="CS429">
        <f>CR429*CT429</f>
        <v>0</v>
      </c>
      <c r="CT429">
        <f>($B$11*$D$9+$C$11*$D$9+$F$11*((EP429+EH429)/MAX(EP429+EH429+EQ429, 0.1)*$I$9+EQ429/MAX(EP429+EH429+EQ429, 0.1)*$J$9))/($B$11+$C$11+$F$11)</f>
        <v>0</v>
      </c>
      <c r="CU429">
        <f>($B$11*$K$9+$C$11*$K$9+$F$11*((EP429+EH429)/MAX(EP429+EH429+EQ429, 0.1)*$P$9+EQ429/MAX(EP429+EH429+EQ429, 0.1)*$Q$9))/($B$11+$C$11+$F$11)</f>
        <v>0</v>
      </c>
      <c r="CV429">
        <v>6</v>
      </c>
      <c r="CW429">
        <v>0.5</v>
      </c>
      <c r="CX429" t="s">
        <v>418</v>
      </c>
      <c r="CY429">
        <v>2</v>
      </c>
      <c r="CZ429" t="b">
        <v>1</v>
      </c>
      <c r="DA429">
        <v>1659122486.462963</v>
      </c>
      <c r="DB429">
        <v>404.4926296296297</v>
      </c>
      <c r="DC429">
        <v>443.4356666666666</v>
      </c>
      <c r="DD429">
        <v>22.9293</v>
      </c>
      <c r="DE429">
        <v>16.16501851851852</v>
      </c>
      <c r="DF429">
        <v>407.0244814814815</v>
      </c>
      <c r="DG429">
        <v>23.01295555555555</v>
      </c>
      <c r="DH429">
        <v>500.0575555555556</v>
      </c>
      <c r="DI429">
        <v>90.63360370370371</v>
      </c>
      <c r="DJ429">
        <v>0.09997800000000001</v>
      </c>
      <c r="DK429">
        <v>27.22107407407407</v>
      </c>
      <c r="DL429">
        <v>26.98142962962963</v>
      </c>
      <c r="DM429">
        <v>999.9000000000001</v>
      </c>
      <c r="DN429">
        <v>0</v>
      </c>
      <c r="DO429">
        <v>0</v>
      </c>
      <c r="DP429">
        <v>9998.724074074074</v>
      </c>
      <c r="DQ429">
        <v>0</v>
      </c>
      <c r="DR429">
        <v>7.949464444444444</v>
      </c>
      <c r="DS429">
        <v>-38.94307407407408</v>
      </c>
      <c r="DT429">
        <v>413.9849629629629</v>
      </c>
      <c r="DU429">
        <v>450.7214814814815</v>
      </c>
      <c r="DV429">
        <v>6.764277407407409</v>
      </c>
      <c r="DW429">
        <v>443.4356666666666</v>
      </c>
      <c r="DX429">
        <v>16.16501851851852</v>
      </c>
      <c r="DY429">
        <v>2.078164074074074</v>
      </c>
      <c r="DZ429">
        <v>1.465094444444444</v>
      </c>
      <c r="EA429">
        <v>18.05278518518518</v>
      </c>
      <c r="EB429">
        <v>12.60865185185185</v>
      </c>
      <c r="EC429">
        <v>2000.016296296296</v>
      </c>
      <c r="ED429">
        <v>0.9799958888888889</v>
      </c>
      <c r="EE429">
        <v>0.02000391111111111</v>
      </c>
      <c r="EF429">
        <v>0</v>
      </c>
      <c r="EG429">
        <v>722.4620740740742</v>
      </c>
      <c r="EH429">
        <v>5.00097</v>
      </c>
      <c r="EI429">
        <v>14441.15555555556</v>
      </c>
      <c r="EJ429">
        <v>16707.7037037037</v>
      </c>
      <c r="EK429">
        <v>39.3074074074074</v>
      </c>
      <c r="EL429">
        <v>39.5</v>
      </c>
      <c r="EM429">
        <v>39.21266666666666</v>
      </c>
      <c r="EN429">
        <v>39.26377777777778</v>
      </c>
      <c r="EO429">
        <v>39.875</v>
      </c>
      <c r="EP429">
        <v>1955.106296296296</v>
      </c>
      <c r="EQ429">
        <v>39.91</v>
      </c>
      <c r="ER429">
        <v>0</v>
      </c>
      <c r="ES429">
        <v>1659122494.4</v>
      </c>
      <c r="ET429">
        <v>0</v>
      </c>
      <c r="EU429">
        <v>722.5806538461537</v>
      </c>
      <c r="EV429">
        <v>18.20598292009924</v>
      </c>
      <c r="EW429">
        <v>343.0735044617468</v>
      </c>
      <c r="EX429">
        <v>14443.28076923077</v>
      </c>
      <c r="EY429">
        <v>15</v>
      </c>
      <c r="EZ429">
        <v>0</v>
      </c>
      <c r="FA429" t="s">
        <v>419</v>
      </c>
      <c r="FB429">
        <v>1658962562</v>
      </c>
      <c r="FC429">
        <v>1658962559</v>
      </c>
      <c r="FD429">
        <v>0</v>
      </c>
      <c r="FE429">
        <v>0.025</v>
      </c>
      <c r="FF429">
        <v>-0.013</v>
      </c>
      <c r="FG429">
        <v>-1.97</v>
      </c>
      <c r="FH429">
        <v>-0.111</v>
      </c>
      <c r="FI429">
        <v>420</v>
      </c>
      <c r="FJ429">
        <v>18</v>
      </c>
      <c r="FK429">
        <v>0.6899999999999999</v>
      </c>
      <c r="FL429">
        <v>0.5</v>
      </c>
      <c r="FM429">
        <v>-34.74108</v>
      </c>
      <c r="FN429">
        <v>-79.9067752345215</v>
      </c>
      <c r="FO429">
        <v>7.795159428299078</v>
      </c>
      <c r="FP429">
        <v>0</v>
      </c>
      <c r="FQ429">
        <v>721.8881176470588</v>
      </c>
      <c r="FR429">
        <v>12.2178151328287</v>
      </c>
      <c r="FS429">
        <v>1.289724976718269</v>
      </c>
      <c r="FT429">
        <v>0</v>
      </c>
      <c r="FU429">
        <v>6.750104500000001</v>
      </c>
      <c r="FV429">
        <v>0.2516888555346938</v>
      </c>
      <c r="FW429">
        <v>0.02740991316567788</v>
      </c>
      <c r="FX429">
        <v>0</v>
      </c>
      <c r="FY429">
        <v>0</v>
      </c>
      <c r="FZ429">
        <v>3</v>
      </c>
      <c r="GA429" t="s">
        <v>462</v>
      </c>
      <c r="GB429">
        <v>2.98351</v>
      </c>
      <c r="GC429">
        <v>2.71564</v>
      </c>
      <c r="GD429">
        <v>0.0953048</v>
      </c>
      <c r="GE429">
        <v>0.10165</v>
      </c>
      <c r="GF429">
        <v>0.104417</v>
      </c>
      <c r="GG429">
        <v>0.07997020000000001</v>
      </c>
      <c r="GH429">
        <v>28640.9</v>
      </c>
      <c r="GI429">
        <v>28577.5</v>
      </c>
      <c r="GJ429">
        <v>29421.4</v>
      </c>
      <c r="GK429">
        <v>29418.3</v>
      </c>
      <c r="GL429">
        <v>34893.6</v>
      </c>
      <c r="GM429">
        <v>35988.8</v>
      </c>
      <c r="GN429">
        <v>41432.3</v>
      </c>
      <c r="GO429">
        <v>41923.2</v>
      </c>
      <c r="GP429">
        <v>1.91768</v>
      </c>
      <c r="GQ429">
        <v>1.88665</v>
      </c>
      <c r="GR429">
        <v>0.105023</v>
      </c>
      <c r="GS429">
        <v>0</v>
      </c>
      <c r="GT429">
        <v>25.2586</v>
      </c>
      <c r="GU429">
        <v>999.9</v>
      </c>
      <c r="GV429">
        <v>37.5</v>
      </c>
      <c r="GW429">
        <v>33.7</v>
      </c>
      <c r="GX429">
        <v>21.739</v>
      </c>
      <c r="GY429">
        <v>63.5516</v>
      </c>
      <c r="GZ429">
        <v>34.395</v>
      </c>
      <c r="HA429">
        <v>1</v>
      </c>
      <c r="HB429">
        <v>-0.0861585</v>
      </c>
      <c r="HC429">
        <v>0.287473</v>
      </c>
      <c r="HD429">
        <v>20.3308</v>
      </c>
      <c r="HE429">
        <v>5.21579</v>
      </c>
      <c r="HF429">
        <v>12.0099</v>
      </c>
      <c r="HG429">
        <v>4.98825</v>
      </c>
      <c r="HH429">
        <v>3.28853</v>
      </c>
      <c r="HI429">
        <v>9999</v>
      </c>
      <c r="HJ429">
        <v>9999</v>
      </c>
      <c r="HK429">
        <v>9999</v>
      </c>
      <c r="HL429">
        <v>175.1</v>
      </c>
      <c r="HM429">
        <v>1.86784</v>
      </c>
      <c r="HN429">
        <v>1.86691</v>
      </c>
      <c r="HO429">
        <v>1.8663</v>
      </c>
      <c r="HP429">
        <v>1.86616</v>
      </c>
      <c r="HQ429">
        <v>1.86805</v>
      </c>
      <c r="HR429">
        <v>1.87054</v>
      </c>
      <c r="HS429">
        <v>1.86918</v>
      </c>
      <c r="HT429">
        <v>1.87057</v>
      </c>
      <c r="HU429">
        <v>0</v>
      </c>
      <c r="HV429">
        <v>0</v>
      </c>
      <c r="HW429">
        <v>0</v>
      </c>
      <c r="HX429">
        <v>0</v>
      </c>
      <c r="HY429" t="s">
        <v>421</v>
      </c>
      <c r="HZ429" t="s">
        <v>422</v>
      </c>
      <c r="IA429" t="s">
        <v>423</v>
      </c>
      <c r="IB429" t="s">
        <v>423</v>
      </c>
      <c r="IC429" t="s">
        <v>423</v>
      </c>
      <c r="ID429" t="s">
        <v>423</v>
      </c>
      <c r="IE429">
        <v>0</v>
      </c>
      <c r="IF429">
        <v>100</v>
      </c>
      <c r="IG429">
        <v>100</v>
      </c>
      <c r="IH429">
        <v>-2.566</v>
      </c>
      <c r="II429">
        <v>-0.08359999999999999</v>
      </c>
      <c r="IJ429">
        <v>-1.577111384215205</v>
      </c>
      <c r="IK429">
        <v>-0.002609718516926934</v>
      </c>
      <c r="IL429">
        <v>7.477057286243006E-07</v>
      </c>
      <c r="IM429">
        <v>-2.446628426827821E-10</v>
      </c>
      <c r="IN429">
        <v>-0.2036813970316619</v>
      </c>
      <c r="IO429">
        <v>-0.007460779758470672</v>
      </c>
      <c r="IP429">
        <v>0.0009378809001863145</v>
      </c>
      <c r="IQ429">
        <v>-1.681860573090938E-05</v>
      </c>
      <c r="IR429">
        <v>18</v>
      </c>
      <c r="IS429">
        <v>2242</v>
      </c>
      <c r="IT429">
        <v>1</v>
      </c>
      <c r="IU429">
        <v>24</v>
      </c>
      <c r="IV429">
        <v>2665.5</v>
      </c>
      <c r="IW429">
        <v>2665.6</v>
      </c>
      <c r="IX429">
        <v>1.16699</v>
      </c>
      <c r="IY429">
        <v>2.24121</v>
      </c>
      <c r="IZ429">
        <v>1.39648</v>
      </c>
      <c r="JA429">
        <v>2.33521</v>
      </c>
      <c r="JB429">
        <v>1.49536</v>
      </c>
      <c r="JC429">
        <v>2.32422</v>
      </c>
      <c r="JD429">
        <v>39.292</v>
      </c>
      <c r="JE429">
        <v>23.9649</v>
      </c>
      <c r="JF429">
        <v>18</v>
      </c>
      <c r="JG429">
        <v>491.407</v>
      </c>
      <c r="JH429">
        <v>428.521</v>
      </c>
      <c r="JI429">
        <v>24.9998</v>
      </c>
      <c r="JJ429">
        <v>26.2798</v>
      </c>
      <c r="JK429">
        <v>30.0001</v>
      </c>
      <c r="JL429">
        <v>26.2511</v>
      </c>
      <c r="JM429">
        <v>26.1927</v>
      </c>
      <c r="JN429">
        <v>23.3801</v>
      </c>
      <c r="JO429">
        <v>24.7176</v>
      </c>
      <c r="JP429">
        <v>27.7971</v>
      </c>
      <c r="JQ429">
        <v>25</v>
      </c>
      <c r="JR429">
        <v>487.159</v>
      </c>
      <c r="JS429">
        <v>16.0894</v>
      </c>
      <c r="JT429">
        <v>100.597</v>
      </c>
      <c r="JU429">
        <v>100.684</v>
      </c>
    </row>
    <row r="430" spans="1:281">
      <c r="A430">
        <v>414</v>
      </c>
      <c r="B430">
        <v>1659122499</v>
      </c>
      <c r="C430">
        <v>10140.90000009537</v>
      </c>
      <c r="D430" t="s">
        <v>1255</v>
      </c>
      <c r="E430" t="s">
        <v>1256</v>
      </c>
      <c r="F430">
        <v>5</v>
      </c>
      <c r="G430" t="s">
        <v>1198</v>
      </c>
      <c r="H430" t="s">
        <v>416</v>
      </c>
      <c r="I430">
        <v>1659122491.481482</v>
      </c>
      <c r="J430">
        <f>(K430)/1000</f>
        <v>0</v>
      </c>
      <c r="K430">
        <f>IF(CZ430, AN430, AH430)</f>
        <v>0</v>
      </c>
      <c r="L430">
        <f>IF(CZ430, AI430, AG430)</f>
        <v>0</v>
      </c>
      <c r="M430">
        <f>DB430 - IF(AU430&gt;1, L430*CV430*100.0/(AW430*DP430), 0)</f>
        <v>0</v>
      </c>
      <c r="N430">
        <f>((T430-J430/2)*M430-L430)/(T430+J430/2)</f>
        <v>0</v>
      </c>
      <c r="O430">
        <f>N430*(DI430+DJ430)/1000.0</f>
        <v>0</v>
      </c>
      <c r="P430">
        <f>(DB430 - IF(AU430&gt;1, L430*CV430*100.0/(AW430*DP430), 0))*(DI430+DJ430)/1000.0</f>
        <v>0</v>
      </c>
      <c r="Q430">
        <f>2.0/((1/S430-1/R430)+SIGN(S430)*SQRT((1/S430-1/R430)*(1/S430-1/R430) + 4*CW430/((CW430+1)*(CW430+1))*(2*1/S430*1/R430-1/R430*1/R430)))</f>
        <v>0</v>
      </c>
      <c r="R430">
        <f>IF(LEFT(CX430,1)&lt;&gt;"0",IF(LEFT(CX430,1)="1",3.0,CY430),$D$5+$E$5*(DP430*DI430/($K$5*1000))+$F$5*(DP430*DI430/($K$5*1000))*MAX(MIN(CV430,$J$5),$I$5)*MAX(MIN(CV430,$J$5),$I$5)+$G$5*MAX(MIN(CV430,$J$5),$I$5)*(DP430*DI430/($K$5*1000))+$H$5*(DP430*DI430/($K$5*1000))*(DP430*DI430/($K$5*1000)))</f>
        <v>0</v>
      </c>
      <c r="S430">
        <f>J430*(1000-(1000*0.61365*exp(17.502*W430/(240.97+W430))/(DI430+DJ430)+DD430)/2)/(1000*0.61365*exp(17.502*W430/(240.97+W430))/(DI430+DJ430)-DD430)</f>
        <v>0</v>
      </c>
      <c r="T430">
        <f>1/((CW430+1)/(Q430/1.6)+1/(R430/1.37)) + CW430/((CW430+1)/(Q430/1.6) + CW430/(R430/1.37))</f>
        <v>0</v>
      </c>
      <c r="U430">
        <f>(CR430*CU430)</f>
        <v>0</v>
      </c>
      <c r="V430">
        <f>(DK430+(U430+2*0.95*5.67E-8*(((DK430+$B$7)+273)^4-(DK430+273)^4)-44100*J430)/(1.84*29.3*R430+8*0.95*5.67E-8*(DK430+273)^3))</f>
        <v>0</v>
      </c>
      <c r="W430">
        <f>($C$7*DL430+$D$7*DM430+$E$7*V430)</f>
        <v>0</v>
      </c>
      <c r="X430">
        <f>0.61365*exp(17.502*W430/(240.97+W430))</f>
        <v>0</v>
      </c>
      <c r="Y430">
        <f>(Z430/AA430*100)</f>
        <v>0</v>
      </c>
      <c r="Z430">
        <f>DD430*(DI430+DJ430)/1000</f>
        <v>0</v>
      </c>
      <c r="AA430">
        <f>0.61365*exp(17.502*DK430/(240.97+DK430))</f>
        <v>0</v>
      </c>
      <c r="AB430">
        <f>(X430-DD430*(DI430+DJ430)/1000)</f>
        <v>0</v>
      </c>
      <c r="AC430">
        <f>(-J430*44100)</f>
        <v>0</v>
      </c>
      <c r="AD430">
        <f>2*29.3*R430*0.92*(DK430-W430)</f>
        <v>0</v>
      </c>
      <c r="AE430">
        <f>2*0.95*5.67E-8*(((DK430+$B$7)+273)^4-(W430+273)^4)</f>
        <v>0</v>
      </c>
      <c r="AF430">
        <f>U430+AE430+AC430+AD430</f>
        <v>0</v>
      </c>
      <c r="AG430">
        <f>DH430*AU430*(DC430-DB430*(1000-AU430*DE430)/(1000-AU430*DD430))/(100*CV430)</f>
        <v>0</v>
      </c>
      <c r="AH430">
        <f>1000*DH430*AU430*(DD430-DE430)/(100*CV430*(1000-AU430*DD430))</f>
        <v>0</v>
      </c>
      <c r="AI430">
        <f>(AJ430 - AK430 - DI430*1E3/(8.314*(DK430+273.15)) * AM430/DH430 * AL430) * DH430/(100*CV430) * (1000 - DE430)/1000</f>
        <v>0</v>
      </c>
      <c r="AJ430">
        <v>483.5635792968367</v>
      </c>
      <c r="AK430">
        <v>444.1942242424241</v>
      </c>
      <c r="AL430">
        <v>2.991353085881491</v>
      </c>
      <c r="AM430">
        <v>65.16908035105153</v>
      </c>
      <c r="AN430">
        <f>(AP430 - AO430 + DI430*1E3/(8.314*(DK430+273.15)) * AR430/DH430 * AQ430) * DH430/(100*CV430) * 1000/(1000 - AP430)</f>
        <v>0</v>
      </c>
      <c r="AO430">
        <v>16.15585417285894</v>
      </c>
      <c r="AP430">
        <v>22.9367903030303</v>
      </c>
      <c r="AQ430">
        <v>3.533021361360461E-05</v>
      </c>
      <c r="AR430">
        <v>87.25363279170026</v>
      </c>
      <c r="AS430">
        <v>16</v>
      </c>
      <c r="AT430">
        <v>3</v>
      </c>
      <c r="AU430">
        <f>IF(AS430*$H$13&gt;=AW430,1.0,(AW430/(AW430-AS430*$H$13)))</f>
        <v>0</v>
      </c>
      <c r="AV430">
        <f>(AU430-1)*100</f>
        <v>0</v>
      </c>
      <c r="AW430">
        <f>MAX(0,($B$13+$C$13*DP430)/(1+$D$13*DP430)*DI430/(DK430+273)*$E$13)</f>
        <v>0</v>
      </c>
      <c r="AX430" t="s">
        <v>417</v>
      </c>
      <c r="AY430" t="s">
        <v>417</v>
      </c>
      <c r="AZ430">
        <v>0</v>
      </c>
      <c r="BA430">
        <v>0</v>
      </c>
      <c r="BB430">
        <f>1-AZ430/BA430</f>
        <v>0</v>
      </c>
      <c r="BC430">
        <v>0</v>
      </c>
      <c r="BD430" t="s">
        <v>417</v>
      </c>
      <c r="BE430" t="s">
        <v>417</v>
      </c>
      <c r="BF430">
        <v>0</v>
      </c>
      <c r="BG430">
        <v>0</v>
      </c>
      <c r="BH430">
        <f>1-BF430/BG430</f>
        <v>0</v>
      </c>
      <c r="BI430">
        <v>0.5</v>
      </c>
      <c r="BJ430">
        <f>CS430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417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f>$B$11*DQ430+$C$11*DR430+$F$11*EC430*(1-EF430)</f>
        <v>0</v>
      </c>
      <c r="CS430">
        <f>CR430*CT430</f>
        <v>0</v>
      </c>
      <c r="CT430">
        <f>($B$11*$D$9+$C$11*$D$9+$F$11*((EP430+EH430)/MAX(EP430+EH430+EQ430, 0.1)*$I$9+EQ430/MAX(EP430+EH430+EQ430, 0.1)*$J$9))/($B$11+$C$11+$F$11)</f>
        <v>0</v>
      </c>
      <c r="CU430">
        <f>($B$11*$K$9+$C$11*$K$9+$F$11*((EP430+EH430)/MAX(EP430+EH430+EQ430, 0.1)*$P$9+EQ430/MAX(EP430+EH430+EQ430, 0.1)*$Q$9))/($B$11+$C$11+$F$11)</f>
        <v>0</v>
      </c>
      <c r="CV430">
        <v>6</v>
      </c>
      <c r="CW430">
        <v>0.5</v>
      </c>
      <c r="CX430" t="s">
        <v>418</v>
      </c>
      <c r="CY430">
        <v>2</v>
      </c>
      <c r="CZ430" t="b">
        <v>1</v>
      </c>
      <c r="DA430">
        <v>1659122491.481482</v>
      </c>
      <c r="DB430">
        <v>415.1067777777778</v>
      </c>
      <c r="DC430">
        <v>459.5748518518518</v>
      </c>
      <c r="DD430">
        <v>22.93241851851852</v>
      </c>
      <c r="DE430">
        <v>16.15607037037037</v>
      </c>
      <c r="DF430">
        <v>417.6611851851852</v>
      </c>
      <c r="DG430">
        <v>23.01604444444445</v>
      </c>
      <c r="DH430">
        <v>500.0405925925926</v>
      </c>
      <c r="DI430">
        <v>90.63349259259257</v>
      </c>
      <c r="DJ430">
        <v>0.09999904814814814</v>
      </c>
      <c r="DK430">
        <v>27.2197037037037</v>
      </c>
      <c r="DL430">
        <v>26.97866296296296</v>
      </c>
      <c r="DM430">
        <v>999.9000000000001</v>
      </c>
      <c r="DN430">
        <v>0</v>
      </c>
      <c r="DO430">
        <v>0</v>
      </c>
      <c r="DP430">
        <v>9996.959629629629</v>
      </c>
      <c r="DQ430">
        <v>0</v>
      </c>
      <c r="DR430">
        <v>7.95337</v>
      </c>
      <c r="DS430">
        <v>-44.46808148148148</v>
      </c>
      <c r="DT430">
        <v>424.8496666666667</v>
      </c>
      <c r="DU430">
        <v>467.1217777777778</v>
      </c>
      <c r="DV430">
        <v>6.776344444444446</v>
      </c>
      <c r="DW430">
        <v>459.5748518518518</v>
      </c>
      <c r="DX430">
        <v>16.15607037037037</v>
      </c>
      <c r="DY430">
        <v>2.078444444444444</v>
      </c>
      <c r="DZ430">
        <v>1.464281481481481</v>
      </c>
      <c r="EA430">
        <v>18.05493333333333</v>
      </c>
      <c r="EB430">
        <v>12.6002</v>
      </c>
      <c r="EC430">
        <v>2000.007407407407</v>
      </c>
      <c r="ED430">
        <v>0.9799955555555555</v>
      </c>
      <c r="EE430">
        <v>0.02000424444444444</v>
      </c>
      <c r="EF430">
        <v>0</v>
      </c>
      <c r="EG430">
        <v>724.3613333333334</v>
      </c>
      <c r="EH430">
        <v>5.00097</v>
      </c>
      <c r="EI430">
        <v>14477.47037037037</v>
      </c>
      <c r="EJ430">
        <v>16707.63703703704</v>
      </c>
      <c r="EK430">
        <v>39.28674074074074</v>
      </c>
      <c r="EL430">
        <v>39.5</v>
      </c>
      <c r="EM430">
        <v>39.19166666666666</v>
      </c>
      <c r="EN430">
        <v>39.25</v>
      </c>
      <c r="EO430">
        <v>39.86799999999999</v>
      </c>
      <c r="EP430">
        <v>1955.097407407407</v>
      </c>
      <c r="EQ430">
        <v>39.91</v>
      </c>
      <c r="ER430">
        <v>0</v>
      </c>
      <c r="ES430">
        <v>1659122499.2</v>
      </c>
      <c r="ET430">
        <v>0</v>
      </c>
      <c r="EU430">
        <v>724.4243846153847</v>
      </c>
      <c r="EV430">
        <v>27.48041028245278</v>
      </c>
      <c r="EW430">
        <v>544.8752141157955</v>
      </c>
      <c r="EX430">
        <v>14478.53846153846</v>
      </c>
      <c r="EY430">
        <v>15</v>
      </c>
      <c r="EZ430">
        <v>0</v>
      </c>
      <c r="FA430" t="s">
        <v>419</v>
      </c>
      <c r="FB430">
        <v>1658962562</v>
      </c>
      <c r="FC430">
        <v>1658962559</v>
      </c>
      <c r="FD430">
        <v>0</v>
      </c>
      <c r="FE430">
        <v>0.025</v>
      </c>
      <c r="FF430">
        <v>-0.013</v>
      </c>
      <c r="FG430">
        <v>-1.97</v>
      </c>
      <c r="FH430">
        <v>-0.111</v>
      </c>
      <c r="FI430">
        <v>420</v>
      </c>
      <c r="FJ430">
        <v>18</v>
      </c>
      <c r="FK430">
        <v>0.6899999999999999</v>
      </c>
      <c r="FL430">
        <v>0.5</v>
      </c>
      <c r="FM430">
        <v>-40.63891707317073</v>
      </c>
      <c r="FN430">
        <v>-68.40598745644607</v>
      </c>
      <c r="FO430">
        <v>6.950346645922704</v>
      </c>
      <c r="FP430">
        <v>0</v>
      </c>
      <c r="FQ430">
        <v>723.410705882353</v>
      </c>
      <c r="FR430">
        <v>21.4210236920728</v>
      </c>
      <c r="FS430">
        <v>2.170545154203429</v>
      </c>
      <c r="FT430">
        <v>0</v>
      </c>
      <c r="FU430">
        <v>6.765823902439024</v>
      </c>
      <c r="FV430">
        <v>0.1557474564459986</v>
      </c>
      <c r="FW430">
        <v>0.01959197457373294</v>
      </c>
      <c r="FX430">
        <v>0</v>
      </c>
      <c r="FY430">
        <v>0</v>
      </c>
      <c r="FZ430">
        <v>3</v>
      </c>
      <c r="GA430" t="s">
        <v>462</v>
      </c>
      <c r="GB430">
        <v>2.98355</v>
      </c>
      <c r="GC430">
        <v>2.71556</v>
      </c>
      <c r="GD430">
        <v>0.09776940000000001</v>
      </c>
      <c r="GE430">
        <v>0.104312</v>
      </c>
      <c r="GF430">
        <v>0.104431</v>
      </c>
      <c r="GG430">
        <v>0.0799778</v>
      </c>
      <c r="GH430">
        <v>28563.8</v>
      </c>
      <c r="GI430">
        <v>28493.3</v>
      </c>
      <c r="GJ430">
        <v>29422.3</v>
      </c>
      <c r="GK430">
        <v>29418.8</v>
      </c>
      <c r="GL430">
        <v>34893.9</v>
      </c>
      <c r="GM430">
        <v>35989.1</v>
      </c>
      <c r="GN430">
        <v>41433.3</v>
      </c>
      <c r="GO430">
        <v>41923.8</v>
      </c>
      <c r="GP430">
        <v>1.9177</v>
      </c>
      <c r="GQ430">
        <v>1.88685</v>
      </c>
      <c r="GR430">
        <v>0.104971</v>
      </c>
      <c r="GS430">
        <v>0</v>
      </c>
      <c r="GT430">
        <v>25.2575</v>
      </c>
      <c r="GU430">
        <v>999.9</v>
      </c>
      <c r="GV430">
        <v>37.4</v>
      </c>
      <c r="GW430">
        <v>33.7</v>
      </c>
      <c r="GX430">
        <v>21.6796</v>
      </c>
      <c r="GY430">
        <v>63.4116</v>
      </c>
      <c r="GZ430">
        <v>34.2548</v>
      </c>
      <c r="HA430">
        <v>1</v>
      </c>
      <c r="HB430">
        <v>-0.0860976</v>
      </c>
      <c r="HC430">
        <v>0.287244</v>
      </c>
      <c r="HD430">
        <v>20.3307</v>
      </c>
      <c r="HE430">
        <v>5.21549</v>
      </c>
      <c r="HF430">
        <v>12.0099</v>
      </c>
      <c r="HG430">
        <v>4.98815</v>
      </c>
      <c r="HH430">
        <v>3.2884</v>
      </c>
      <c r="HI430">
        <v>9999</v>
      </c>
      <c r="HJ430">
        <v>9999</v>
      </c>
      <c r="HK430">
        <v>9999</v>
      </c>
      <c r="HL430">
        <v>175.1</v>
      </c>
      <c r="HM430">
        <v>1.86784</v>
      </c>
      <c r="HN430">
        <v>1.86691</v>
      </c>
      <c r="HO430">
        <v>1.8663</v>
      </c>
      <c r="HP430">
        <v>1.86616</v>
      </c>
      <c r="HQ430">
        <v>1.86802</v>
      </c>
      <c r="HR430">
        <v>1.87054</v>
      </c>
      <c r="HS430">
        <v>1.86918</v>
      </c>
      <c r="HT430">
        <v>1.87057</v>
      </c>
      <c r="HU430">
        <v>0</v>
      </c>
      <c r="HV430">
        <v>0</v>
      </c>
      <c r="HW430">
        <v>0</v>
      </c>
      <c r="HX430">
        <v>0</v>
      </c>
      <c r="HY430" t="s">
        <v>421</v>
      </c>
      <c r="HZ430" t="s">
        <v>422</v>
      </c>
      <c r="IA430" t="s">
        <v>423</v>
      </c>
      <c r="IB430" t="s">
        <v>423</v>
      </c>
      <c r="IC430" t="s">
        <v>423</v>
      </c>
      <c r="ID430" t="s">
        <v>423</v>
      </c>
      <c r="IE430">
        <v>0</v>
      </c>
      <c r="IF430">
        <v>100</v>
      </c>
      <c r="IG430">
        <v>100</v>
      </c>
      <c r="IH430">
        <v>-2.597</v>
      </c>
      <c r="II430">
        <v>-0.08359999999999999</v>
      </c>
      <c r="IJ430">
        <v>-1.577111384215205</v>
      </c>
      <c r="IK430">
        <v>-0.002609718516926934</v>
      </c>
      <c r="IL430">
        <v>7.477057286243006E-07</v>
      </c>
      <c r="IM430">
        <v>-2.446628426827821E-10</v>
      </c>
      <c r="IN430">
        <v>-0.2036813970316619</v>
      </c>
      <c r="IO430">
        <v>-0.007460779758470672</v>
      </c>
      <c r="IP430">
        <v>0.0009378809001863145</v>
      </c>
      <c r="IQ430">
        <v>-1.681860573090938E-05</v>
      </c>
      <c r="IR430">
        <v>18</v>
      </c>
      <c r="IS430">
        <v>2242</v>
      </c>
      <c r="IT430">
        <v>1</v>
      </c>
      <c r="IU430">
        <v>24</v>
      </c>
      <c r="IV430">
        <v>2665.6</v>
      </c>
      <c r="IW430">
        <v>2665.7</v>
      </c>
      <c r="IX430">
        <v>1.19873</v>
      </c>
      <c r="IY430">
        <v>2.2522</v>
      </c>
      <c r="IZ430">
        <v>1.39648</v>
      </c>
      <c r="JA430">
        <v>2.33521</v>
      </c>
      <c r="JB430">
        <v>1.49536</v>
      </c>
      <c r="JC430">
        <v>2.40356</v>
      </c>
      <c r="JD430">
        <v>39.2671</v>
      </c>
      <c r="JE430">
        <v>23.9649</v>
      </c>
      <c r="JF430">
        <v>18</v>
      </c>
      <c r="JG430">
        <v>491.423</v>
      </c>
      <c r="JH430">
        <v>428.639</v>
      </c>
      <c r="JI430">
        <v>24.9999</v>
      </c>
      <c r="JJ430">
        <v>26.2798</v>
      </c>
      <c r="JK430">
        <v>30.0001</v>
      </c>
      <c r="JL430">
        <v>26.2511</v>
      </c>
      <c r="JM430">
        <v>26.1927</v>
      </c>
      <c r="JN430">
        <v>24.0671</v>
      </c>
      <c r="JO430">
        <v>25.0129</v>
      </c>
      <c r="JP430">
        <v>27.4264</v>
      </c>
      <c r="JQ430">
        <v>25</v>
      </c>
      <c r="JR430">
        <v>507.231</v>
      </c>
      <c r="JS430">
        <v>16.0645</v>
      </c>
      <c r="JT430">
        <v>100.6</v>
      </c>
      <c r="JU430">
        <v>100.685</v>
      </c>
    </row>
    <row r="431" spans="1:281">
      <c r="A431">
        <v>415</v>
      </c>
      <c r="B431">
        <v>1659122504</v>
      </c>
      <c r="C431">
        <v>10145.90000009537</v>
      </c>
      <c r="D431" t="s">
        <v>1257</v>
      </c>
      <c r="E431" t="s">
        <v>1258</v>
      </c>
      <c r="F431">
        <v>5</v>
      </c>
      <c r="G431" t="s">
        <v>1198</v>
      </c>
      <c r="H431" t="s">
        <v>416</v>
      </c>
      <c r="I431">
        <v>1659122496.5</v>
      </c>
      <c r="J431">
        <f>(K431)/1000</f>
        <v>0</v>
      </c>
      <c r="K431">
        <f>IF(CZ431, AN431, AH431)</f>
        <v>0</v>
      </c>
      <c r="L431">
        <f>IF(CZ431, AI431, AG431)</f>
        <v>0</v>
      </c>
      <c r="M431">
        <f>DB431 - IF(AU431&gt;1, L431*CV431*100.0/(AW431*DP431), 0)</f>
        <v>0</v>
      </c>
      <c r="N431">
        <f>((T431-J431/2)*M431-L431)/(T431+J431/2)</f>
        <v>0</v>
      </c>
      <c r="O431">
        <f>N431*(DI431+DJ431)/1000.0</f>
        <v>0</v>
      </c>
      <c r="P431">
        <f>(DB431 - IF(AU431&gt;1, L431*CV431*100.0/(AW431*DP431), 0))*(DI431+DJ431)/1000.0</f>
        <v>0</v>
      </c>
      <c r="Q431">
        <f>2.0/((1/S431-1/R431)+SIGN(S431)*SQRT((1/S431-1/R431)*(1/S431-1/R431) + 4*CW431/((CW431+1)*(CW431+1))*(2*1/S431*1/R431-1/R431*1/R431)))</f>
        <v>0</v>
      </c>
      <c r="R431">
        <f>IF(LEFT(CX431,1)&lt;&gt;"0",IF(LEFT(CX431,1)="1",3.0,CY431),$D$5+$E$5*(DP431*DI431/($K$5*1000))+$F$5*(DP431*DI431/($K$5*1000))*MAX(MIN(CV431,$J$5),$I$5)*MAX(MIN(CV431,$J$5),$I$5)+$G$5*MAX(MIN(CV431,$J$5),$I$5)*(DP431*DI431/($K$5*1000))+$H$5*(DP431*DI431/($K$5*1000))*(DP431*DI431/($K$5*1000)))</f>
        <v>0</v>
      </c>
      <c r="S431">
        <f>J431*(1000-(1000*0.61365*exp(17.502*W431/(240.97+W431))/(DI431+DJ431)+DD431)/2)/(1000*0.61365*exp(17.502*W431/(240.97+W431))/(DI431+DJ431)-DD431)</f>
        <v>0</v>
      </c>
      <c r="T431">
        <f>1/((CW431+1)/(Q431/1.6)+1/(R431/1.37)) + CW431/((CW431+1)/(Q431/1.6) + CW431/(R431/1.37))</f>
        <v>0</v>
      </c>
      <c r="U431">
        <f>(CR431*CU431)</f>
        <v>0</v>
      </c>
      <c r="V431">
        <f>(DK431+(U431+2*0.95*5.67E-8*(((DK431+$B$7)+273)^4-(DK431+273)^4)-44100*J431)/(1.84*29.3*R431+8*0.95*5.67E-8*(DK431+273)^3))</f>
        <v>0</v>
      </c>
      <c r="W431">
        <f>($C$7*DL431+$D$7*DM431+$E$7*V431)</f>
        <v>0</v>
      </c>
      <c r="X431">
        <f>0.61365*exp(17.502*W431/(240.97+W431))</f>
        <v>0</v>
      </c>
      <c r="Y431">
        <f>(Z431/AA431*100)</f>
        <v>0</v>
      </c>
      <c r="Z431">
        <f>DD431*(DI431+DJ431)/1000</f>
        <v>0</v>
      </c>
      <c r="AA431">
        <f>0.61365*exp(17.502*DK431/(240.97+DK431))</f>
        <v>0</v>
      </c>
      <c r="AB431">
        <f>(X431-DD431*(DI431+DJ431)/1000)</f>
        <v>0</v>
      </c>
      <c r="AC431">
        <f>(-J431*44100)</f>
        <v>0</v>
      </c>
      <c r="AD431">
        <f>2*29.3*R431*0.92*(DK431-W431)</f>
        <v>0</v>
      </c>
      <c r="AE431">
        <f>2*0.95*5.67E-8*(((DK431+$B$7)+273)^4-(W431+273)^4)</f>
        <v>0</v>
      </c>
      <c r="AF431">
        <f>U431+AE431+AC431+AD431</f>
        <v>0</v>
      </c>
      <c r="AG431">
        <f>DH431*AU431*(DC431-DB431*(1000-AU431*DE431)/(1000-AU431*DD431))/(100*CV431)</f>
        <v>0</v>
      </c>
      <c r="AH431">
        <f>1000*DH431*AU431*(DD431-DE431)/(100*CV431*(1000-AU431*DD431))</f>
        <v>0</v>
      </c>
      <c r="AI431">
        <f>(AJ431 - AK431 - DI431*1E3/(8.314*(DK431+273.15)) * AM431/DH431 * AL431) * DH431/(100*CV431) * (1000 - DE431)/1000</f>
        <v>0</v>
      </c>
      <c r="AJ431">
        <v>500.7447947964927</v>
      </c>
      <c r="AK431">
        <v>459.8559393939393</v>
      </c>
      <c r="AL431">
        <v>3.161947794840088</v>
      </c>
      <c r="AM431">
        <v>65.16908035105153</v>
      </c>
      <c r="AN431">
        <f>(AP431 - AO431 + DI431*1E3/(8.314*(DK431+273.15)) * AR431/DH431 * AQ431) * DH431/(100*CV431) * 1000/(1000 - AP431)</f>
        <v>0</v>
      </c>
      <c r="AO431">
        <v>16.15591001777215</v>
      </c>
      <c r="AP431">
        <v>22.93998848484848</v>
      </c>
      <c r="AQ431">
        <v>0.0001044943995023792</v>
      </c>
      <c r="AR431">
        <v>87.25363279170026</v>
      </c>
      <c r="AS431">
        <v>15</v>
      </c>
      <c r="AT431">
        <v>3</v>
      </c>
      <c r="AU431">
        <f>IF(AS431*$H$13&gt;=AW431,1.0,(AW431/(AW431-AS431*$H$13)))</f>
        <v>0</v>
      </c>
      <c r="AV431">
        <f>(AU431-1)*100</f>
        <v>0</v>
      </c>
      <c r="AW431">
        <f>MAX(0,($B$13+$C$13*DP431)/(1+$D$13*DP431)*DI431/(DK431+273)*$E$13)</f>
        <v>0</v>
      </c>
      <c r="AX431" t="s">
        <v>417</v>
      </c>
      <c r="AY431" t="s">
        <v>417</v>
      </c>
      <c r="AZ431">
        <v>0</v>
      </c>
      <c r="BA431">
        <v>0</v>
      </c>
      <c r="BB431">
        <f>1-AZ431/BA431</f>
        <v>0</v>
      </c>
      <c r="BC431">
        <v>0</v>
      </c>
      <c r="BD431" t="s">
        <v>417</v>
      </c>
      <c r="BE431" t="s">
        <v>417</v>
      </c>
      <c r="BF431">
        <v>0</v>
      </c>
      <c r="BG431">
        <v>0</v>
      </c>
      <c r="BH431">
        <f>1-BF431/BG431</f>
        <v>0</v>
      </c>
      <c r="BI431">
        <v>0.5</v>
      </c>
      <c r="BJ431">
        <f>CS431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417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f>$B$11*DQ431+$C$11*DR431+$F$11*EC431*(1-EF431)</f>
        <v>0</v>
      </c>
      <c r="CS431">
        <f>CR431*CT431</f>
        <v>0</v>
      </c>
      <c r="CT431">
        <f>($B$11*$D$9+$C$11*$D$9+$F$11*((EP431+EH431)/MAX(EP431+EH431+EQ431, 0.1)*$I$9+EQ431/MAX(EP431+EH431+EQ431, 0.1)*$J$9))/($B$11+$C$11+$F$11)</f>
        <v>0</v>
      </c>
      <c r="CU431">
        <f>($B$11*$K$9+$C$11*$K$9+$F$11*((EP431+EH431)/MAX(EP431+EH431+EQ431, 0.1)*$P$9+EQ431/MAX(EP431+EH431+EQ431, 0.1)*$Q$9))/($B$11+$C$11+$F$11)</f>
        <v>0</v>
      </c>
      <c r="CV431">
        <v>6</v>
      </c>
      <c r="CW431">
        <v>0.5</v>
      </c>
      <c r="CX431" t="s">
        <v>418</v>
      </c>
      <c r="CY431">
        <v>2</v>
      </c>
      <c r="CZ431" t="b">
        <v>1</v>
      </c>
      <c r="DA431">
        <v>1659122496.5</v>
      </c>
      <c r="DB431">
        <v>428.5212592592592</v>
      </c>
      <c r="DC431">
        <v>476.3425185185185</v>
      </c>
      <c r="DD431">
        <v>22.93505185185185</v>
      </c>
      <c r="DE431">
        <v>16.15157407407408</v>
      </c>
      <c r="DF431">
        <v>431.103925925926</v>
      </c>
      <c r="DG431">
        <v>23.01865555555556</v>
      </c>
      <c r="DH431">
        <v>500.0528518518519</v>
      </c>
      <c r="DI431">
        <v>90.63356296296297</v>
      </c>
      <c r="DJ431">
        <v>0.1000174518518518</v>
      </c>
      <c r="DK431">
        <v>27.21756666666667</v>
      </c>
      <c r="DL431">
        <v>26.97806666666666</v>
      </c>
      <c r="DM431">
        <v>999.9000000000001</v>
      </c>
      <c r="DN431">
        <v>0</v>
      </c>
      <c r="DO431">
        <v>0</v>
      </c>
      <c r="DP431">
        <v>9996.312962962964</v>
      </c>
      <c r="DQ431">
        <v>0</v>
      </c>
      <c r="DR431">
        <v>7.951026666666666</v>
      </c>
      <c r="DS431">
        <v>-47.82127777777777</v>
      </c>
      <c r="DT431">
        <v>438.5802592592593</v>
      </c>
      <c r="DU431">
        <v>484.1624814814814</v>
      </c>
      <c r="DV431">
        <v>6.783464444444444</v>
      </c>
      <c r="DW431">
        <v>476.3425185185185</v>
      </c>
      <c r="DX431">
        <v>16.15157407407408</v>
      </c>
      <c r="DY431">
        <v>2.078684074074074</v>
      </c>
      <c r="DZ431">
        <v>1.463875925925926</v>
      </c>
      <c r="EA431">
        <v>18.05677407407407</v>
      </c>
      <c r="EB431">
        <v>12.59597037037037</v>
      </c>
      <c r="EC431">
        <v>2000.000370370371</v>
      </c>
      <c r="ED431">
        <v>0.9799952222222222</v>
      </c>
      <c r="EE431">
        <v>0.02000457777777778</v>
      </c>
      <c r="EF431">
        <v>0</v>
      </c>
      <c r="EG431">
        <v>726.9605555555555</v>
      </c>
      <c r="EH431">
        <v>5.00097</v>
      </c>
      <c r="EI431">
        <v>14528.87037037037</v>
      </c>
      <c r="EJ431">
        <v>16707.57037037037</v>
      </c>
      <c r="EK431">
        <v>39.26607407407408</v>
      </c>
      <c r="EL431">
        <v>39.5</v>
      </c>
      <c r="EM431">
        <v>39.187</v>
      </c>
      <c r="EN431">
        <v>39.25</v>
      </c>
      <c r="EO431">
        <v>39.84699999999999</v>
      </c>
      <c r="EP431">
        <v>1955.09037037037</v>
      </c>
      <c r="EQ431">
        <v>39.91</v>
      </c>
      <c r="ER431">
        <v>0</v>
      </c>
      <c r="ES431">
        <v>1659122504</v>
      </c>
      <c r="ET431">
        <v>0</v>
      </c>
      <c r="EU431">
        <v>726.892423076923</v>
      </c>
      <c r="EV431">
        <v>34.08317944458048</v>
      </c>
      <c r="EW431">
        <v>691.7948708363804</v>
      </c>
      <c r="EX431">
        <v>14527.38461538462</v>
      </c>
      <c r="EY431">
        <v>15</v>
      </c>
      <c r="EZ431">
        <v>0</v>
      </c>
      <c r="FA431" t="s">
        <v>419</v>
      </c>
      <c r="FB431">
        <v>1658962562</v>
      </c>
      <c r="FC431">
        <v>1658962559</v>
      </c>
      <c r="FD431">
        <v>0</v>
      </c>
      <c r="FE431">
        <v>0.025</v>
      </c>
      <c r="FF431">
        <v>-0.013</v>
      </c>
      <c r="FG431">
        <v>-1.97</v>
      </c>
      <c r="FH431">
        <v>-0.111</v>
      </c>
      <c r="FI431">
        <v>420</v>
      </c>
      <c r="FJ431">
        <v>18</v>
      </c>
      <c r="FK431">
        <v>0.6899999999999999</v>
      </c>
      <c r="FL431">
        <v>0.5</v>
      </c>
      <c r="FM431">
        <v>-45.3225925</v>
      </c>
      <c r="FN431">
        <v>-42.84997711069403</v>
      </c>
      <c r="FO431">
        <v>4.259611939331299</v>
      </c>
      <c r="FP431">
        <v>0</v>
      </c>
      <c r="FQ431">
        <v>725.4620588235293</v>
      </c>
      <c r="FR431">
        <v>30.04925895351789</v>
      </c>
      <c r="FS431">
        <v>2.981005899526259</v>
      </c>
      <c r="FT431">
        <v>0</v>
      </c>
      <c r="FU431">
        <v>6.779190500000001</v>
      </c>
      <c r="FV431">
        <v>0.06458273921198379</v>
      </c>
      <c r="FW431">
        <v>0.009007964517581086</v>
      </c>
      <c r="FX431">
        <v>1</v>
      </c>
      <c r="FY431">
        <v>1</v>
      </c>
      <c r="FZ431">
        <v>3</v>
      </c>
      <c r="GA431" t="s">
        <v>426</v>
      </c>
      <c r="GB431">
        <v>2.98362</v>
      </c>
      <c r="GC431">
        <v>2.71569</v>
      </c>
      <c r="GD431">
        <v>0.100333</v>
      </c>
      <c r="GE431">
        <v>0.10698</v>
      </c>
      <c r="GF431">
        <v>0.104437</v>
      </c>
      <c r="GG431">
        <v>0.0797722</v>
      </c>
      <c r="GH431">
        <v>28481.5</v>
      </c>
      <c r="GI431">
        <v>28408.5</v>
      </c>
      <c r="GJ431">
        <v>29421.1</v>
      </c>
      <c r="GK431">
        <v>29418.9</v>
      </c>
      <c r="GL431">
        <v>34892.4</v>
      </c>
      <c r="GM431">
        <v>35997.3</v>
      </c>
      <c r="GN431">
        <v>41431.8</v>
      </c>
      <c r="GO431">
        <v>41923.8</v>
      </c>
      <c r="GP431">
        <v>1.9179</v>
      </c>
      <c r="GQ431">
        <v>1.88695</v>
      </c>
      <c r="GR431">
        <v>0.104465</v>
      </c>
      <c r="GS431">
        <v>0</v>
      </c>
      <c r="GT431">
        <v>25.2565</v>
      </c>
      <c r="GU431">
        <v>999.9</v>
      </c>
      <c r="GV431">
        <v>37.4</v>
      </c>
      <c r="GW431">
        <v>33.7</v>
      </c>
      <c r="GX431">
        <v>21.6825</v>
      </c>
      <c r="GY431">
        <v>63.6016</v>
      </c>
      <c r="GZ431">
        <v>33.8101</v>
      </c>
      <c r="HA431">
        <v>1</v>
      </c>
      <c r="HB431">
        <v>-0.086217</v>
      </c>
      <c r="HC431">
        <v>0.287337</v>
      </c>
      <c r="HD431">
        <v>20.3308</v>
      </c>
      <c r="HE431">
        <v>5.21609</v>
      </c>
      <c r="HF431">
        <v>12.0099</v>
      </c>
      <c r="HG431">
        <v>4.9884</v>
      </c>
      <c r="HH431">
        <v>3.2885</v>
      </c>
      <c r="HI431">
        <v>9999</v>
      </c>
      <c r="HJ431">
        <v>9999</v>
      </c>
      <c r="HK431">
        <v>9999</v>
      </c>
      <c r="HL431">
        <v>175.1</v>
      </c>
      <c r="HM431">
        <v>1.86786</v>
      </c>
      <c r="HN431">
        <v>1.86691</v>
      </c>
      <c r="HO431">
        <v>1.8663</v>
      </c>
      <c r="HP431">
        <v>1.86618</v>
      </c>
      <c r="HQ431">
        <v>1.86805</v>
      </c>
      <c r="HR431">
        <v>1.87053</v>
      </c>
      <c r="HS431">
        <v>1.86919</v>
      </c>
      <c r="HT431">
        <v>1.87057</v>
      </c>
      <c r="HU431">
        <v>0</v>
      </c>
      <c r="HV431">
        <v>0</v>
      </c>
      <c r="HW431">
        <v>0</v>
      </c>
      <c r="HX431">
        <v>0</v>
      </c>
      <c r="HY431" t="s">
        <v>421</v>
      </c>
      <c r="HZ431" t="s">
        <v>422</v>
      </c>
      <c r="IA431" t="s">
        <v>423</v>
      </c>
      <c r="IB431" t="s">
        <v>423</v>
      </c>
      <c r="IC431" t="s">
        <v>423</v>
      </c>
      <c r="ID431" t="s">
        <v>423</v>
      </c>
      <c r="IE431">
        <v>0</v>
      </c>
      <c r="IF431">
        <v>100</v>
      </c>
      <c r="IG431">
        <v>100</v>
      </c>
      <c r="IH431">
        <v>-2.63</v>
      </c>
      <c r="II431">
        <v>-0.08359999999999999</v>
      </c>
      <c r="IJ431">
        <v>-1.577111384215205</v>
      </c>
      <c r="IK431">
        <v>-0.002609718516926934</v>
      </c>
      <c r="IL431">
        <v>7.477057286243006E-07</v>
      </c>
      <c r="IM431">
        <v>-2.446628426827821E-10</v>
      </c>
      <c r="IN431">
        <v>-0.2036813970316619</v>
      </c>
      <c r="IO431">
        <v>-0.007460779758470672</v>
      </c>
      <c r="IP431">
        <v>0.0009378809001863145</v>
      </c>
      <c r="IQ431">
        <v>-1.681860573090938E-05</v>
      </c>
      <c r="IR431">
        <v>18</v>
      </c>
      <c r="IS431">
        <v>2242</v>
      </c>
      <c r="IT431">
        <v>1</v>
      </c>
      <c r="IU431">
        <v>24</v>
      </c>
      <c r="IV431">
        <v>2665.7</v>
      </c>
      <c r="IW431">
        <v>2665.8</v>
      </c>
      <c r="IX431">
        <v>1.22925</v>
      </c>
      <c r="IY431">
        <v>2.23755</v>
      </c>
      <c r="IZ431">
        <v>1.39648</v>
      </c>
      <c r="JA431">
        <v>2.33643</v>
      </c>
      <c r="JB431">
        <v>1.49536</v>
      </c>
      <c r="JC431">
        <v>2.42798</v>
      </c>
      <c r="JD431">
        <v>39.292</v>
      </c>
      <c r="JE431">
        <v>23.9737</v>
      </c>
      <c r="JF431">
        <v>18</v>
      </c>
      <c r="JG431">
        <v>491.548</v>
      </c>
      <c r="JH431">
        <v>428.698</v>
      </c>
      <c r="JI431">
        <v>24.9999</v>
      </c>
      <c r="JJ431">
        <v>26.2798</v>
      </c>
      <c r="JK431">
        <v>30</v>
      </c>
      <c r="JL431">
        <v>26.2511</v>
      </c>
      <c r="JM431">
        <v>26.1927</v>
      </c>
      <c r="JN431">
        <v>24.6635</v>
      </c>
      <c r="JO431">
        <v>25.0129</v>
      </c>
      <c r="JP431">
        <v>27.4264</v>
      </c>
      <c r="JQ431">
        <v>25</v>
      </c>
      <c r="JR431">
        <v>520.6</v>
      </c>
      <c r="JS431">
        <v>16.0484</v>
      </c>
      <c r="JT431">
        <v>100.596</v>
      </c>
      <c r="JU431">
        <v>100.685</v>
      </c>
    </row>
    <row r="432" spans="1:281">
      <c r="A432">
        <v>416</v>
      </c>
      <c r="B432">
        <v>1659122509</v>
      </c>
      <c r="C432">
        <v>10150.90000009537</v>
      </c>
      <c r="D432" t="s">
        <v>1259</v>
      </c>
      <c r="E432" t="s">
        <v>1260</v>
      </c>
      <c r="F432">
        <v>5</v>
      </c>
      <c r="G432" t="s">
        <v>1198</v>
      </c>
      <c r="H432" t="s">
        <v>416</v>
      </c>
      <c r="I432">
        <v>1659122501.214286</v>
      </c>
      <c r="J432">
        <f>(K432)/1000</f>
        <v>0</v>
      </c>
      <c r="K432">
        <f>IF(CZ432, AN432, AH432)</f>
        <v>0</v>
      </c>
      <c r="L432">
        <f>IF(CZ432, AI432, AG432)</f>
        <v>0</v>
      </c>
      <c r="M432">
        <f>DB432 - IF(AU432&gt;1, L432*CV432*100.0/(AW432*DP432), 0)</f>
        <v>0</v>
      </c>
      <c r="N432">
        <f>((T432-J432/2)*M432-L432)/(T432+J432/2)</f>
        <v>0</v>
      </c>
      <c r="O432">
        <f>N432*(DI432+DJ432)/1000.0</f>
        <v>0</v>
      </c>
      <c r="P432">
        <f>(DB432 - IF(AU432&gt;1, L432*CV432*100.0/(AW432*DP432), 0))*(DI432+DJ432)/1000.0</f>
        <v>0</v>
      </c>
      <c r="Q432">
        <f>2.0/((1/S432-1/R432)+SIGN(S432)*SQRT((1/S432-1/R432)*(1/S432-1/R432) + 4*CW432/((CW432+1)*(CW432+1))*(2*1/S432*1/R432-1/R432*1/R432)))</f>
        <v>0</v>
      </c>
      <c r="R432">
        <f>IF(LEFT(CX432,1)&lt;&gt;"0",IF(LEFT(CX432,1)="1",3.0,CY432),$D$5+$E$5*(DP432*DI432/($K$5*1000))+$F$5*(DP432*DI432/($K$5*1000))*MAX(MIN(CV432,$J$5),$I$5)*MAX(MIN(CV432,$J$5),$I$5)+$G$5*MAX(MIN(CV432,$J$5),$I$5)*(DP432*DI432/($K$5*1000))+$H$5*(DP432*DI432/($K$5*1000))*(DP432*DI432/($K$5*1000)))</f>
        <v>0</v>
      </c>
      <c r="S432">
        <f>J432*(1000-(1000*0.61365*exp(17.502*W432/(240.97+W432))/(DI432+DJ432)+DD432)/2)/(1000*0.61365*exp(17.502*W432/(240.97+W432))/(DI432+DJ432)-DD432)</f>
        <v>0</v>
      </c>
      <c r="T432">
        <f>1/((CW432+1)/(Q432/1.6)+1/(R432/1.37)) + CW432/((CW432+1)/(Q432/1.6) + CW432/(R432/1.37))</f>
        <v>0</v>
      </c>
      <c r="U432">
        <f>(CR432*CU432)</f>
        <v>0</v>
      </c>
      <c r="V432">
        <f>(DK432+(U432+2*0.95*5.67E-8*(((DK432+$B$7)+273)^4-(DK432+273)^4)-44100*J432)/(1.84*29.3*R432+8*0.95*5.67E-8*(DK432+273)^3))</f>
        <v>0</v>
      </c>
      <c r="W432">
        <f>($C$7*DL432+$D$7*DM432+$E$7*V432)</f>
        <v>0</v>
      </c>
      <c r="X432">
        <f>0.61365*exp(17.502*W432/(240.97+W432))</f>
        <v>0</v>
      </c>
      <c r="Y432">
        <f>(Z432/AA432*100)</f>
        <v>0</v>
      </c>
      <c r="Z432">
        <f>DD432*(DI432+DJ432)/1000</f>
        <v>0</v>
      </c>
      <c r="AA432">
        <f>0.61365*exp(17.502*DK432/(240.97+DK432))</f>
        <v>0</v>
      </c>
      <c r="AB432">
        <f>(X432-DD432*(DI432+DJ432)/1000)</f>
        <v>0</v>
      </c>
      <c r="AC432">
        <f>(-J432*44100)</f>
        <v>0</v>
      </c>
      <c r="AD432">
        <f>2*29.3*R432*0.92*(DK432-W432)</f>
        <v>0</v>
      </c>
      <c r="AE432">
        <f>2*0.95*5.67E-8*(((DK432+$B$7)+273)^4-(W432+273)^4)</f>
        <v>0</v>
      </c>
      <c r="AF432">
        <f>U432+AE432+AC432+AD432</f>
        <v>0</v>
      </c>
      <c r="AG432">
        <f>DH432*AU432*(DC432-DB432*(1000-AU432*DE432)/(1000-AU432*DD432))/(100*CV432)</f>
        <v>0</v>
      </c>
      <c r="AH432">
        <f>1000*DH432*AU432*(DD432-DE432)/(100*CV432*(1000-AU432*DD432))</f>
        <v>0</v>
      </c>
      <c r="AI432">
        <f>(AJ432 - AK432 - DI432*1E3/(8.314*(DK432+273.15)) * AM432/DH432 * AL432) * DH432/(100*CV432) * (1000 - DE432)/1000</f>
        <v>0</v>
      </c>
      <c r="AJ432">
        <v>517.7446003350656</v>
      </c>
      <c r="AK432">
        <v>475.9292848484847</v>
      </c>
      <c r="AL432">
        <v>3.209860563181595</v>
      </c>
      <c r="AM432">
        <v>65.16908035105153</v>
      </c>
      <c r="AN432">
        <f>(AP432 - AO432 + DI432*1E3/(8.314*(DK432+273.15)) * AR432/DH432 * AQ432) * DH432/(100*CV432) * 1000/(1000 - AP432)</f>
        <v>0</v>
      </c>
      <c r="AO432">
        <v>16.07081076681822</v>
      </c>
      <c r="AP432">
        <v>22.91563818181818</v>
      </c>
      <c r="AQ432">
        <v>-0.005324828463772699</v>
      </c>
      <c r="AR432">
        <v>87.25363279170026</v>
      </c>
      <c r="AS432">
        <v>16</v>
      </c>
      <c r="AT432">
        <v>3</v>
      </c>
      <c r="AU432">
        <f>IF(AS432*$H$13&gt;=AW432,1.0,(AW432/(AW432-AS432*$H$13)))</f>
        <v>0</v>
      </c>
      <c r="AV432">
        <f>(AU432-1)*100</f>
        <v>0</v>
      </c>
      <c r="AW432">
        <f>MAX(0,($B$13+$C$13*DP432)/(1+$D$13*DP432)*DI432/(DK432+273)*$E$13)</f>
        <v>0</v>
      </c>
      <c r="AX432" t="s">
        <v>417</v>
      </c>
      <c r="AY432" t="s">
        <v>417</v>
      </c>
      <c r="AZ432">
        <v>0</v>
      </c>
      <c r="BA432">
        <v>0</v>
      </c>
      <c r="BB432">
        <f>1-AZ432/BA432</f>
        <v>0</v>
      </c>
      <c r="BC432">
        <v>0</v>
      </c>
      <c r="BD432" t="s">
        <v>417</v>
      </c>
      <c r="BE432" t="s">
        <v>417</v>
      </c>
      <c r="BF432">
        <v>0</v>
      </c>
      <c r="BG432">
        <v>0</v>
      </c>
      <c r="BH432">
        <f>1-BF432/BG432</f>
        <v>0</v>
      </c>
      <c r="BI432">
        <v>0.5</v>
      </c>
      <c r="BJ432">
        <f>CS432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417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f>$B$11*DQ432+$C$11*DR432+$F$11*EC432*(1-EF432)</f>
        <v>0</v>
      </c>
      <c r="CS432">
        <f>CR432*CT432</f>
        <v>0</v>
      </c>
      <c r="CT432">
        <f>($B$11*$D$9+$C$11*$D$9+$F$11*((EP432+EH432)/MAX(EP432+EH432+EQ432, 0.1)*$I$9+EQ432/MAX(EP432+EH432+EQ432, 0.1)*$J$9))/($B$11+$C$11+$F$11)</f>
        <v>0</v>
      </c>
      <c r="CU432">
        <f>($B$11*$K$9+$C$11*$K$9+$F$11*((EP432+EH432)/MAX(EP432+EH432+EQ432, 0.1)*$P$9+EQ432/MAX(EP432+EH432+EQ432, 0.1)*$Q$9))/($B$11+$C$11+$F$11)</f>
        <v>0</v>
      </c>
      <c r="CV432">
        <v>6</v>
      </c>
      <c r="CW432">
        <v>0.5</v>
      </c>
      <c r="CX432" t="s">
        <v>418</v>
      </c>
      <c r="CY432">
        <v>2</v>
      </c>
      <c r="CZ432" t="b">
        <v>1</v>
      </c>
      <c r="DA432">
        <v>1659122501.214286</v>
      </c>
      <c r="DB432">
        <v>442.4883571428572</v>
      </c>
      <c r="DC432">
        <v>492.2116428571429</v>
      </c>
      <c r="DD432">
        <v>22.93335714285715</v>
      </c>
      <c r="DE432">
        <v>16.12399285714286</v>
      </c>
      <c r="DF432">
        <v>445.1003928571428</v>
      </c>
      <c r="DG432">
        <v>23.01697142857143</v>
      </c>
      <c r="DH432">
        <v>500.0672142857143</v>
      </c>
      <c r="DI432">
        <v>90.63374285714288</v>
      </c>
      <c r="DJ432">
        <v>0.09999871785714287</v>
      </c>
      <c r="DK432">
        <v>27.21615357142857</v>
      </c>
      <c r="DL432">
        <v>26.9734</v>
      </c>
      <c r="DM432">
        <v>999.9000000000002</v>
      </c>
      <c r="DN432">
        <v>0</v>
      </c>
      <c r="DO432">
        <v>0</v>
      </c>
      <c r="DP432">
        <v>10001.91714285714</v>
      </c>
      <c r="DQ432">
        <v>0</v>
      </c>
      <c r="DR432">
        <v>7.949855</v>
      </c>
      <c r="DS432">
        <v>-49.72323928571428</v>
      </c>
      <c r="DT432">
        <v>452.8744285714285</v>
      </c>
      <c r="DU432">
        <v>500.2776071428571</v>
      </c>
      <c r="DV432">
        <v>6.809362142857144</v>
      </c>
      <c r="DW432">
        <v>492.2116428571429</v>
      </c>
      <c r="DX432">
        <v>16.12399285714286</v>
      </c>
      <c r="DY432">
        <v>2.078534642857143</v>
      </c>
      <c r="DZ432">
        <v>1.461377857142857</v>
      </c>
      <c r="EA432">
        <v>18.05563571428571</v>
      </c>
      <c r="EB432">
        <v>12.56990357142857</v>
      </c>
      <c r="EC432">
        <v>1999.9775</v>
      </c>
      <c r="ED432">
        <v>0.9799946071428572</v>
      </c>
      <c r="EE432">
        <v>0.02000519285714286</v>
      </c>
      <c r="EF432">
        <v>0</v>
      </c>
      <c r="EG432">
        <v>729.9002857142857</v>
      </c>
      <c r="EH432">
        <v>5.00097</v>
      </c>
      <c r="EI432">
        <v>14586.55714285714</v>
      </c>
      <c r="EJ432">
        <v>16707.36785714286</v>
      </c>
      <c r="EK432">
        <v>39.25221428571428</v>
      </c>
      <c r="EL432">
        <v>39.5</v>
      </c>
      <c r="EM432">
        <v>39.17592857142857</v>
      </c>
      <c r="EN432">
        <v>39.25</v>
      </c>
      <c r="EO432">
        <v>39.82774999999999</v>
      </c>
      <c r="EP432">
        <v>1955.067142857143</v>
      </c>
      <c r="EQ432">
        <v>39.91035714285714</v>
      </c>
      <c r="ER432">
        <v>0</v>
      </c>
      <c r="ES432">
        <v>1659122509.4</v>
      </c>
      <c r="ET432">
        <v>0</v>
      </c>
      <c r="EU432">
        <v>730.423</v>
      </c>
      <c r="EV432">
        <v>39.82492302080291</v>
      </c>
      <c r="EW432">
        <v>779.5384602891194</v>
      </c>
      <c r="EX432">
        <v>14596.816</v>
      </c>
      <c r="EY432">
        <v>15</v>
      </c>
      <c r="EZ432">
        <v>0</v>
      </c>
      <c r="FA432" t="s">
        <v>419</v>
      </c>
      <c r="FB432">
        <v>1658962562</v>
      </c>
      <c r="FC432">
        <v>1658962559</v>
      </c>
      <c r="FD432">
        <v>0</v>
      </c>
      <c r="FE432">
        <v>0.025</v>
      </c>
      <c r="FF432">
        <v>-0.013</v>
      </c>
      <c r="FG432">
        <v>-1.97</v>
      </c>
      <c r="FH432">
        <v>-0.111</v>
      </c>
      <c r="FI432">
        <v>420</v>
      </c>
      <c r="FJ432">
        <v>18</v>
      </c>
      <c r="FK432">
        <v>0.6899999999999999</v>
      </c>
      <c r="FL432">
        <v>0.5</v>
      </c>
      <c r="FM432">
        <v>-48.3330425</v>
      </c>
      <c r="FN432">
        <v>-26.03041463414635</v>
      </c>
      <c r="FO432">
        <v>2.57499078939008</v>
      </c>
      <c r="FP432">
        <v>0</v>
      </c>
      <c r="FQ432">
        <v>728.0949411764706</v>
      </c>
      <c r="FR432">
        <v>36.22756304132794</v>
      </c>
      <c r="FS432">
        <v>3.575709530093095</v>
      </c>
      <c r="FT432">
        <v>0</v>
      </c>
      <c r="FU432">
        <v>6.79900925</v>
      </c>
      <c r="FV432">
        <v>0.2867757973733368</v>
      </c>
      <c r="FW432">
        <v>0.03266554487433968</v>
      </c>
      <c r="FX432">
        <v>0</v>
      </c>
      <c r="FY432">
        <v>0</v>
      </c>
      <c r="FZ432">
        <v>3</v>
      </c>
      <c r="GA432" t="s">
        <v>462</v>
      </c>
      <c r="GB432">
        <v>2.98348</v>
      </c>
      <c r="GC432">
        <v>2.71566</v>
      </c>
      <c r="GD432">
        <v>0.102907</v>
      </c>
      <c r="GE432">
        <v>0.10955</v>
      </c>
      <c r="GF432">
        <v>0.104358</v>
      </c>
      <c r="GG432">
        <v>0.0796259</v>
      </c>
      <c r="GH432">
        <v>28399.9</v>
      </c>
      <c r="GI432">
        <v>28326.8</v>
      </c>
      <c r="GJ432">
        <v>29421.1</v>
      </c>
      <c r="GK432">
        <v>29418.9</v>
      </c>
      <c r="GL432">
        <v>34895.5</v>
      </c>
      <c r="GM432">
        <v>36003.2</v>
      </c>
      <c r="GN432">
        <v>41431.6</v>
      </c>
      <c r="GO432">
        <v>41923.9</v>
      </c>
      <c r="GP432">
        <v>1.91763</v>
      </c>
      <c r="GQ432">
        <v>1.88692</v>
      </c>
      <c r="GR432">
        <v>0.10509</v>
      </c>
      <c r="GS432">
        <v>0</v>
      </c>
      <c r="GT432">
        <v>25.2549</v>
      </c>
      <c r="GU432">
        <v>999.9</v>
      </c>
      <c r="GV432">
        <v>37.4</v>
      </c>
      <c r="GW432">
        <v>33.7</v>
      </c>
      <c r="GX432">
        <v>21.681</v>
      </c>
      <c r="GY432">
        <v>63.3116</v>
      </c>
      <c r="GZ432">
        <v>33.8982</v>
      </c>
      <c r="HA432">
        <v>1</v>
      </c>
      <c r="HB432">
        <v>-0.086095</v>
      </c>
      <c r="HC432">
        <v>0.287971</v>
      </c>
      <c r="HD432">
        <v>20.3308</v>
      </c>
      <c r="HE432">
        <v>5.21654</v>
      </c>
      <c r="HF432">
        <v>12.0099</v>
      </c>
      <c r="HG432">
        <v>4.98855</v>
      </c>
      <c r="HH432">
        <v>3.28855</v>
      </c>
      <c r="HI432">
        <v>9999</v>
      </c>
      <c r="HJ432">
        <v>9999</v>
      </c>
      <c r="HK432">
        <v>9999</v>
      </c>
      <c r="HL432">
        <v>175.1</v>
      </c>
      <c r="HM432">
        <v>1.86784</v>
      </c>
      <c r="HN432">
        <v>1.8669</v>
      </c>
      <c r="HO432">
        <v>1.8663</v>
      </c>
      <c r="HP432">
        <v>1.86619</v>
      </c>
      <c r="HQ432">
        <v>1.86801</v>
      </c>
      <c r="HR432">
        <v>1.87053</v>
      </c>
      <c r="HS432">
        <v>1.86919</v>
      </c>
      <c r="HT432">
        <v>1.87058</v>
      </c>
      <c r="HU432">
        <v>0</v>
      </c>
      <c r="HV432">
        <v>0</v>
      </c>
      <c r="HW432">
        <v>0</v>
      </c>
      <c r="HX432">
        <v>0</v>
      </c>
      <c r="HY432" t="s">
        <v>421</v>
      </c>
      <c r="HZ432" t="s">
        <v>422</v>
      </c>
      <c r="IA432" t="s">
        <v>423</v>
      </c>
      <c r="IB432" t="s">
        <v>423</v>
      </c>
      <c r="IC432" t="s">
        <v>423</v>
      </c>
      <c r="ID432" t="s">
        <v>423</v>
      </c>
      <c r="IE432">
        <v>0</v>
      </c>
      <c r="IF432">
        <v>100</v>
      </c>
      <c r="IG432">
        <v>100</v>
      </c>
      <c r="IH432">
        <v>-2.662</v>
      </c>
      <c r="II432">
        <v>-0.0838</v>
      </c>
      <c r="IJ432">
        <v>-1.577111384215205</v>
      </c>
      <c r="IK432">
        <v>-0.002609718516926934</v>
      </c>
      <c r="IL432">
        <v>7.477057286243006E-07</v>
      </c>
      <c r="IM432">
        <v>-2.446628426827821E-10</v>
      </c>
      <c r="IN432">
        <v>-0.2036813970316619</v>
      </c>
      <c r="IO432">
        <v>-0.007460779758470672</v>
      </c>
      <c r="IP432">
        <v>0.0009378809001863145</v>
      </c>
      <c r="IQ432">
        <v>-1.681860573090938E-05</v>
      </c>
      <c r="IR432">
        <v>18</v>
      </c>
      <c r="IS432">
        <v>2242</v>
      </c>
      <c r="IT432">
        <v>1</v>
      </c>
      <c r="IU432">
        <v>24</v>
      </c>
      <c r="IV432">
        <v>2665.8</v>
      </c>
      <c r="IW432">
        <v>2665.8</v>
      </c>
      <c r="IX432">
        <v>1.26587</v>
      </c>
      <c r="IY432">
        <v>2.23755</v>
      </c>
      <c r="IZ432">
        <v>1.39648</v>
      </c>
      <c r="JA432">
        <v>2.33521</v>
      </c>
      <c r="JB432">
        <v>1.49536</v>
      </c>
      <c r="JC432">
        <v>2.39746</v>
      </c>
      <c r="JD432">
        <v>39.292</v>
      </c>
      <c r="JE432">
        <v>23.9649</v>
      </c>
      <c r="JF432">
        <v>18</v>
      </c>
      <c r="JG432">
        <v>491.366</v>
      </c>
      <c r="JH432">
        <v>428.683</v>
      </c>
      <c r="JI432">
        <v>25.0001</v>
      </c>
      <c r="JJ432">
        <v>26.2798</v>
      </c>
      <c r="JK432">
        <v>30</v>
      </c>
      <c r="JL432">
        <v>26.25</v>
      </c>
      <c r="JM432">
        <v>26.1927</v>
      </c>
      <c r="JN432">
        <v>25.3457</v>
      </c>
      <c r="JO432">
        <v>25.0129</v>
      </c>
      <c r="JP432">
        <v>27.4264</v>
      </c>
      <c r="JQ432">
        <v>25</v>
      </c>
      <c r="JR432">
        <v>540.7380000000001</v>
      </c>
      <c r="JS432">
        <v>16.0537</v>
      </c>
      <c r="JT432">
        <v>100.596</v>
      </c>
      <c r="JU432">
        <v>100.686</v>
      </c>
    </row>
    <row r="433" spans="1:281">
      <c r="A433">
        <v>417</v>
      </c>
      <c r="B433">
        <v>1659122514</v>
      </c>
      <c r="C433">
        <v>10155.90000009537</v>
      </c>
      <c r="D433" t="s">
        <v>1261</v>
      </c>
      <c r="E433" t="s">
        <v>1262</v>
      </c>
      <c r="F433">
        <v>5</v>
      </c>
      <c r="G433" t="s">
        <v>1198</v>
      </c>
      <c r="H433" t="s">
        <v>416</v>
      </c>
      <c r="I433">
        <v>1659122506.5</v>
      </c>
      <c r="J433">
        <f>(K433)/1000</f>
        <v>0</v>
      </c>
      <c r="K433">
        <f>IF(CZ433, AN433, AH433)</f>
        <v>0</v>
      </c>
      <c r="L433">
        <f>IF(CZ433, AI433, AG433)</f>
        <v>0</v>
      </c>
      <c r="M433">
        <f>DB433 - IF(AU433&gt;1, L433*CV433*100.0/(AW433*DP433), 0)</f>
        <v>0</v>
      </c>
      <c r="N433">
        <f>((T433-J433/2)*M433-L433)/(T433+J433/2)</f>
        <v>0</v>
      </c>
      <c r="O433">
        <f>N433*(DI433+DJ433)/1000.0</f>
        <v>0</v>
      </c>
      <c r="P433">
        <f>(DB433 - IF(AU433&gt;1, L433*CV433*100.0/(AW433*DP433), 0))*(DI433+DJ433)/1000.0</f>
        <v>0</v>
      </c>
      <c r="Q433">
        <f>2.0/((1/S433-1/R433)+SIGN(S433)*SQRT((1/S433-1/R433)*(1/S433-1/R433) + 4*CW433/((CW433+1)*(CW433+1))*(2*1/S433*1/R433-1/R433*1/R433)))</f>
        <v>0</v>
      </c>
      <c r="R433">
        <f>IF(LEFT(CX433,1)&lt;&gt;"0",IF(LEFT(CX433,1)="1",3.0,CY433),$D$5+$E$5*(DP433*DI433/($K$5*1000))+$F$5*(DP433*DI433/($K$5*1000))*MAX(MIN(CV433,$J$5),$I$5)*MAX(MIN(CV433,$J$5),$I$5)+$G$5*MAX(MIN(CV433,$J$5),$I$5)*(DP433*DI433/($K$5*1000))+$H$5*(DP433*DI433/($K$5*1000))*(DP433*DI433/($K$5*1000)))</f>
        <v>0</v>
      </c>
      <c r="S433">
        <f>J433*(1000-(1000*0.61365*exp(17.502*W433/(240.97+W433))/(DI433+DJ433)+DD433)/2)/(1000*0.61365*exp(17.502*W433/(240.97+W433))/(DI433+DJ433)-DD433)</f>
        <v>0</v>
      </c>
      <c r="T433">
        <f>1/((CW433+1)/(Q433/1.6)+1/(R433/1.37)) + CW433/((CW433+1)/(Q433/1.6) + CW433/(R433/1.37))</f>
        <v>0</v>
      </c>
      <c r="U433">
        <f>(CR433*CU433)</f>
        <v>0</v>
      </c>
      <c r="V433">
        <f>(DK433+(U433+2*0.95*5.67E-8*(((DK433+$B$7)+273)^4-(DK433+273)^4)-44100*J433)/(1.84*29.3*R433+8*0.95*5.67E-8*(DK433+273)^3))</f>
        <v>0</v>
      </c>
      <c r="W433">
        <f>($C$7*DL433+$D$7*DM433+$E$7*V433)</f>
        <v>0</v>
      </c>
      <c r="X433">
        <f>0.61365*exp(17.502*W433/(240.97+W433))</f>
        <v>0</v>
      </c>
      <c r="Y433">
        <f>(Z433/AA433*100)</f>
        <v>0</v>
      </c>
      <c r="Z433">
        <f>DD433*(DI433+DJ433)/1000</f>
        <v>0</v>
      </c>
      <c r="AA433">
        <f>0.61365*exp(17.502*DK433/(240.97+DK433))</f>
        <v>0</v>
      </c>
      <c r="AB433">
        <f>(X433-DD433*(DI433+DJ433)/1000)</f>
        <v>0</v>
      </c>
      <c r="AC433">
        <f>(-J433*44100)</f>
        <v>0</v>
      </c>
      <c r="AD433">
        <f>2*29.3*R433*0.92*(DK433-W433)</f>
        <v>0</v>
      </c>
      <c r="AE433">
        <f>2*0.95*5.67E-8*(((DK433+$B$7)+273)^4-(W433+273)^4)</f>
        <v>0</v>
      </c>
      <c r="AF433">
        <f>U433+AE433+AC433+AD433</f>
        <v>0</v>
      </c>
      <c r="AG433">
        <f>DH433*AU433*(DC433-DB433*(1000-AU433*DE433)/(1000-AU433*DD433))/(100*CV433)</f>
        <v>0</v>
      </c>
      <c r="AH433">
        <f>1000*DH433*AU433*(DD433-DE433)/(100*CV433*(1000-AU433*DD433))</f>
        <v>0</v>
      </c>
      <c r="AI433">
        <f>(AJ433 - AK433 - DI433*1E3/(8.314*(DK433+273.15)) * AM433/DH433 * AL433) * DH433/(100*CV433) * (1000 - DE433)/1000</f>
        <v>0</v>
      </c>
      <c r="AJ433">
        <v>534.8108626532774</v>
      </c>
      <c r="AK433">
        <v>492.1078363636364</v>
      </c>
      <c r="AL433">
        <v>3.24580834786314</v>
      </c>
      <c r="AM433">
        <v>65.16908035105153</v>
      </c>
      <c r="AN433">
        <f>(AP433 - AO433 + DI433*1E3/(8.314*(DK433+273.15)) * AR433/DH433 * AQ433) * DH433/(100*CV433) * 1000/(1000 - AP433)</f>
        <v>0</v>
      </c>
      <c r="AO433">
        <v>16.05779331846423</v>
      </c>
      <c r="AP433">
        <v>22.90043090909091</v>
      </c>
      <c r="AQ433">
        <v>-0.001376368414907175</v>
      </c>
      <c r="AR433">
        <v>87.25363279170026</v>
      </c>
      <c r="AS433">
        <v>15</v>
      </c>
      <c r="AT433">
        <v>3</v>
      </c>
      <c r="AU433">
        <f>IF(AS433*$H$13&gt;=AW433,1.0,(AW433/(AW433-AS433*$H$13)))</f>
        <v>0</v>
      </c>
      <c r="AV433">
        <f>(AU433-1)*100</f>
        <v>0</v>
      </c>
      <c r="AW433">
        <f>MAX(0,($B$13+$C$13*DP433)/(1+$D$13*DP433)*DI433/(DK433+273)*$E$13)</f>
        <v>0</v>
      </c>
      <c r="AX433" t="s">
        <v>417</v>
      </c>
      <c r="AY433" t="s">
        <v>417</v>
      </c>
      <c r="AZ433">
        <v>0</v>
      </c>
      <c r="BA433">
        <v>0</v>
      </c>
      <c r="BB433">
        <f>1-AZ433/BA433</f>
        <v>0</v>
      </c>
      <c r="BC433">
        <v>0</v>
      </c>
      <c r="BD433" t="s">
        <v>417</v>
      </c>
      <c r="BE433" t="s">
        <v>417</v>
      </c>
      <c r="BF433">
        <v>0</v>
      </c>
      <c r="BG433">
        <v>0</v>
      </c>
      <c r="BH433">
        <f>1-BF433/BG433</f>
        <v>0</v>
      </c>
      <c r="BI433">
        <v>0.5</v>
      </c>
      <c r="BJ433">
        <f>CS433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417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f>$B$11*DQ433+$C$11*DR433+$F$11*EC433*(1-EF433)</f>
        <v>0</v>
      </c>
      <c r="CS433">
        <f>CR433*CT433</f>
        <v>0</v>
      </c>
      <c r="CT433">
        <f>($B$11*$D$9+$C$11*$D$9+$F$11*((EP433+EH433)/MAX(EP433+EH433+EQ433, 0.1)*$I$9+EQ433/MAX(EP433+EH433+EQ433, 0.1)*$J$9))/($B$11+$C$11+$F$11)</f>
        <v>0</v>
      </c>
      <c r="CU433">
        <f>($B$11*$K$9+$C$11*$K$9+$F$11*((EP433+EH433)/MAX(EP433+EH433+EQ433, 0.1)*$P$9+EQ433/MAX(EP433+EH433+EQ433, 0.1)*$Q$9))/($B$11+$C$11+$F$11)</f>
        <v>0</v>
      </c>
      <c r="CV433">
        <v>6</v>
      </c>
      <c r="CW433">
        <v>0.5</v>
      </c>
      <c r="CX433" t="s">
        <v>418</v>
      </c>
      <c r="CY433">
        <v>2</v>
      </c>
      <c r="CZ433" t="b">
        <v>1</v>
      </c>
      <c r="DA433">
        <v>1659122506.5</v>
      </c>
      <c r="DB433">
        <v>458.7828148148147</v>
      </c>
      <c r="DC433">
        <v>510.0102592592593</v>
      </c>
      <c r="DD433">
        <v>22.92376666666667</v>
      </c>
      <c r="DE433">
        <v>16.08991851851852</v>
      </c>
      <c r="DF433">
        <v>461.4288518518518</v>
      </c>
      <c r="DG433">
        <v>23.00746666666667</v>
      </c>
      <c r="DH433">
        <v>500.0787777777779</v>
      </c>
      <c r="DI433">
        <v>90.63424814814816</v>
      </c>
      <c r="DJ433">
        <v>0.09998721111111111</v>
      </c>
      <c r="DK433">
        <v>27.21372592592593</v>
      </c>
      <c r="DL433">
        <v>26.96958518518519</v>
      </c>
      <c r="DM433">
        <v>999.9000000000001</v>
      </c>
      <c r="DN433">
        <v>0</v>
      </c>
      <c r="DO433">
        <v>0</v>
      </c>
      <c r="DP433">
        <v>10001.81148148148</v>
      </c>
      <c r="DQ433">
        <v>0</v>
      </c>
      <c r="DR433">
        <v>7.945558888888889</v>
      </c>
      <c r="DS433">
        <v>-51.22740370370371</v>
      </c>
      <c r="DT433">
        <v>469.5464814814815</v>
      </c>
      <c r="DU433">
        <v>518.349925925926</v>
      </c>
      <c r="DV433">
        <v>6.833848148148149</v>
      </c>
      <c r="DW433">
        <v>510.0102592592593</v>
      </c>
      <c r="DX433">
        <v>16.08991851851852</v>
      </c>
      <c r="DY433">
        <v>2.077676666666667</v>
      </c>
      <c r="DZ433">
        <v>1.458297407407407</v>
      </c>
      <c r="EA433">
        <v>18.04907407407407</v>
      </c>
      <c r="EB433">
        <v>12.53774444444444</v>
      </c>
      <c r="EC433">
        <v>1999.985555555555</v>
      </c>
      <c r="ED433">
        <v>0.9799943333333334</v>
      </c>
      <c r="EE433">
        <v>0.02000546666666667</v>
      </c>
      <c r="EF433">
        <v>0</v>
      </c>
      <c r="EG433">
        <v>733.3977407407407</v>
      </c>
      <c r="EH433">
        <v>5.00097</v>
      </c>
      <c r="EI433">
        <v>14655.32222222222</v>
      </c>
      <c r="EJ433">
        <v>16707.42592592592</v>
      </c>
      <c r="EK433">
        <v>39.25</v>
      </c>
      <c r="EL433">
        <v>39.49533333333333</v>
      </c>
      <c r="EM433">
        <v>39.15485185185185</v>
      </c>
      <c r="EN433">
        <v>39.25</v>
      </c>
      <c r="EO433">
        <v>39.81199999999999</v>
      </c>
      <c r="EP433">
        <v>1955.075185185185</v>
      </c>
      <c r="EQ433">
        <v>39.91037037037037</v>
      </c>
      <c r="ER433">
        <v>0</v>
      </c>
      <c r="ES433">
        <v>1659122514.2</v>
      </c>
      <c r="ET433">
        <v>0</v>
      </c>
      <c r="EU433">
        <v>733.6196800000001</v>
      </c>
      <c r="EV433">
        <v>40.65661538976912</v>
      </c>
      <c r="EW433">
        <v>795.0615384426092</v>
      </c>
      <c r="EX433">
        <v>14659.424</v>
      </c>
      <c r="EY433">
        <v>15</v>
      </c>
      <c r="EZ433">
        <v>0</v>
      </c>
      <c r="FA433" t="s">
        <v>419</v>
      </c>
      <c r="FB433">
        <v>1658962562</v>
      </c>
      <c r="FC433">
        <v>1658962559</v>
      </c>
      <c r="FD433">
        <v>0</v>
      </c>
      <c r="FE433">
        <v>0.025</v>
      </c>
      <c r="FF433">
        <v>-0.013</v>
      </c>
      <c r="FG433">
        <v>-1.97</v>
      </c>
      <c r="FH433">
        <v>-0.111</v>
      </c>
      <c r="FI433">
        <v>420</v>
      </c>
      <c r="FJ433">
        <v>18</v>
      </c>
      <c r="FK433">
        <v>0.6899999999999999</v>
      </c>
      <c r="FL433">
        <v>0.5</v>
      </c>
      <c r="FM433">
        <v>-50.28938048780488</v>
      </c>
      <c r="FN433">
        <v>-17.14678118466905</v>
      </c>
      <c r="FO433">
        <v>1.716892799218844</v>
      </c>
      <c r="FP433">
        <v>0</v>
      </c>
      <c r="FQ433">
        <v>731.4352058823529</v>
      </c>
      <c r="FR433">
        <v>39.85954165702234</v>
      </c>
      <c r="FS433">
        <v>3.917787218942158</v>
      </c>
      <c r="FT433">
        <v>0</v>
      </c>
      <c r="FU433">
        <v>6.818127073170731</v>
      </c>
      <c r="FV433">
        <v>0.3139931707317216</v>
      </c>
      <c r="FW433">
        <v>0.03507353079125886</v>
      </c>
      <c r="FX433">
        <v>0</v>
      </c>
      <c r="FY433">
        <v>0</v>
      </c>
      <c r="FZ433">
        <v>3</v>
      </c>
      <c r="GA433" t="s">
        <v>462</v>
      </c>
      <c r="GB433">
        <v>2.98337</v>
      </c>
      <c r="GC433">
        <v>2.71572</v>
      </c>
      <c r="GD433">
        <v>0.105462</v>
      </c>
      <c r="GE433">
        <v>0.112137</v>
      </c>
      <c r="GF433">
        <v>0.104314</v>
      </c>
      <c r="GG433">
        <v>0.0796145</v>
      </c>
      <c r="GH433">
        <v>28319.3</v>
      </c>
      <c r="GI433">
        <v>28244.6</v>
      </c>
      <c r="GJ433">
        <v>29421.3</v>
      </c>
      <c r="GK433">
        <v>29419</v>
      </c>
      <c r="GL433">
        <v>34897.7</v>
      </c>
      <c r="GM433">
        <v>36003.7</v>
      </c>
      <c r="GN433">
        <v>41432.1</v>
      </c>
      <c r="GO433">
        <v>41923.9</v>
      </c>
      <c r="GP433">
        <v>1.91772</v>
      </c>
      <c r="GQ433">
        <v>1.88703</v>
      </c>
      <c r="GR433">
        <v>0.104047</v>
      </c>
      <c r="GS433">
        <v>0</v>
      </c>
      <c r="GT433">
        <v>25.2527</v>
      </c>
      <c r="GU433">
        <v>999.9</v>
      </c>
      <c r="GV433">
        <v>37.3</v>
      </c>
      <c r="GW433">
        <v>33.7</v>
      </c>
      <c r="GX433">
        <v>21.6238</v>
      </c>
      <c r="GY433">
        <v>63.6516</v>
      </c>
      <c r="GZ433">
        <v>34.0825</v>
      </c>
      <c r="HA433">
        <v>1</v>
      </c>
      <c r="HB433">
        <v>-0.0858486</v>
      </c>
      <c r="HC433">
        <v>0.287726</v>
      </c>
      <c r="HD433">
        <v>20.3309</v>
      </c>
      <c r="HE433">
        <v>5.21654</v>
      </c>
      <c r="HF433">
        <v>12.0099</v>
      </c>
      <c r="HG433">
        <v>4.9889</v>
      </c>
      <c r="HH433">
        <v>3.28865</v>
      </c>
      <c r="HI433">
        <v>9999</v>
      </c>
      <c r="HJ433">
        <v>9999</v>
      </c>
      <c r="HK433">
        <v>9999</v>
      </c>
      <c r="HL433">
        <v>175.1</v>
      </c>
      <c r="HM433">
        <v>1.86784</v>
      </c>
      <c r="HN433">
        <v>1.86691</v>
      </c>
      <c r="HO433">
        <v>1.8663</v>
      </c>
      <c r="HP433">
        <v>1.86617</v>
      </c>
      <c r="HQ433">
        <v>1.86801</v>
      </c>
      <c r="HR433">
        <v>1.87051</v>
      </c>
      <c r="HS433">
        <v>1.86918</v>
      </c>
      <c r="HT433">
        <v>1.87057</v>
      </c>
      <c r="HU433">
        <v>0</v>
      </c>
      <c r="HV433">
        <v>0</v>
      </c>
      <c r="HW433">
        <v>0</v>
      </c>
      <c r="HX433">
        <v>0</v>
      </c>
      <c r="HY433" t="s">
        <v>421</v>
      </c>
      <c r="HZ433" t="s">
        <v>422</v>
      </c>
      <c r="IA433" t="s">
        <v>423</v>
      </c>
      <c r="IB433" t="s">
        <v>423</v>
      </c>
      <c r="IC433" t="s">
        <v>423</v>
      </c>
      <c r="ID433" t="s">
        <v>423</v>
      </c>
      <c r="IE433">
        <v>0</v>
      </c>
      <c r="IF433">
        <v>100</v>
      </c>
      <c r="IG433">
        <v>100</v>
      </c>
      <c r="IH433">
        <v>-2.695</v>
      </c>
      <c r="II433">
        <v>-0.0839</v>
      </c>
      <c r="IJ433">
        <v>-1.577111384215205</v>
      </c>
      <c r="IK433">
        <v>-0.002609718516926934</v>
      </c>
      <c r="IL433">
        <v>7.477057286243006E-07</v>
      </c>
      <c r="IM433">
        <v>-2.446628426827821E-10</v>
      </c>
      <c r="IN433">
        <v>-0.2036813970316619</v>
      </c>
      <c r="IO433">
        <v>-0.007460779758470672</v>
      </c>
      <c r="IP433">
        <v>0.0009378809001863145</v>
      </c>
      <c r="IQ433">
        <v>-1.681860573090938E-05</v>
      </c>
      <c r="IR433">
        <v>18</v>
      </c>
      <c r="IS433">
        <v>2242</v>
      </c>
      <c r="IT433">
        <v>1</v>
      </c>
      <c r="IU433">
        <v>24</v>
      </c>
      <c r="IV433">
        <v>2665.9</v>
      </c>
      <c r="IW433">
        <v>2665.9</v>
      </c>
      <c r="IX433">
        <v>1.29395</v>
      </c>
      <c r="IY433">
        <v>2.23877</v>
      </c>
      <c r="IZ433">
        <v>1.39648</v>
      </c>
      <c r="JA433">
        <v>2.33521</v>
      </c>
      <c r="JB433">
        <v>1.49536</v>
      </c>
      <c r="JC433">
        <v>2.3584</v>
      </c>
      <c r="JD433">
        <v>39.292</v>
      </c>
      <c r="JE433">
        <v>23.9649</v>
      </c>
      <c r="JF433">
        <v>18</v>
      </c>
      <c r="JG433">
        <v>491.433</v>
      </c>
      <c r="JH433">
        <v>428.742</v>
      </c>
      <c r="JI433">
        <v>24.9999</v>
      </c>
      <c r="JJ433">
        <v>26.2798</v>
      </c>
      <c r="JK433">
        <v>30.0002</v>
      </c>
      <c r="JL433">
        <v>26.2506</v>
      </c>
      <c r="JM433">
        <v>26.1927</v>
      </c>
      <c r="JN433">
        <v>25.9327</v>
      </c>
      <c r="JO433">
        <v>25.0129</v>
      </c>
      <c r="JP433">
        <v>27.4264</v>
      </c>
      <c r="JQ433">
        <v>25</v>
      </c>
      <c r="JR433">
        <v>554.103</v>
      </c>
      <c r="JS433">
        <v>16.0537</v>
      </c>
      <c r="JT433">
        <v>100.597</v>
      </c>
      <c r="JU433">
        <v>100.686</v>
      </c>
    </row>
    <row r="434" spans="1:281">
      <c r="A434">
        <v>418</v>
      </c>
      <c r="B434">
        <v>1659122519</v>
      </c>
      <c r="C434">
        <v>10160.90000009537</v>
      </c>
      <c r="D434" t="s">
        <v>1263</v>
      </c>
      <c r="E434" t="s">
        <v>1264</v>
      </c>
      <c r="F434">
        <v>5</v>
      </c>
      <c r="G434" t="s">
        <v>1198</v>
      </c>
      <c r="H434" t="s">
        <v>416</v>
      </c>
      <c r="I434">
        <v>1659122511.214286</v>
      </c>
      <c r="J434">
        <f>(K434)/1000</f>
        <v>0</v>
      </c>
      <c r="K434">
        <f>IF(CZ434, AN434, AH434)</f>
        <v>0</v>
      </c>
      <c r="L434">
        <f>IF(CZ434, AI434, AG434)</f>
        <v>0</v>
      </c>
      <c r="M434">
        <f>DB434 - IF(AU434&gt;1, L434*CV434*100.0/(AW434*DP434), 0)</f>
        <v>0</v>
      </c>
      <c r="N434">
        <f>((T434-J434/2)*M434-L434)/(T434+J434/2)</f>
        <v>0</v>
      </c>
      <c r="O434">
        <f>N434*(DI434+DJ434)/1000.0</f>
        <v>0</v>
      </c>
      <c r="P434">
        <f>(DB434 - IF(AU434&gt;1, L434*CV434*100.0/(AW434*DP434), 0))*(DI434+DJ434)/1000.0</f>
        <v>0</v>
      </c>
      <c r="Q434">
        <f>2.0/((1/S434-1/R434)+SIGN(S434)*SQRT((1/S434-1/R434)*(1/S434-1/R434) + 4*CW434/((CW434+1)*(CW434+1))*(2*1/S434*1/R434-1/R434*1/R434)))</f>
        <v>0</v>
      </c>
      <c r="R434">
        <f>IF(LEFT(CX434,1)&lt;&gt;"0",IF(LEFT(CX434,1)="1",3.0,CY434),$D$5+$E$5*(DP434*DI434/($K$5*1000))+$F$5*(DP434*DI434/($K$5*1000))*MAX(MIN(CV434,$J$5),$I$5)*MAX(MIN(CV434,$J$5),$I$5)+$G$5*MAX(MIN(CV434,$J$5),$I$5)*(DP434*DI434/($K$5*1000))+$H$5*(DP434*DI434/($K$5*1000))*(DP434*DI434/($K$5*1000)))</f>
        <v>0</v>
      </c>
      <c r="S434">
        <f>J434*(1000-(1000*0.61365*exp(17.502*W434/(240.97+W434))/(DI434+DJ434)+DD434)/2)/(1000*0.61365*exp(17.502*W434/(240.97+W434))/(DI434+DJ434)-DD434)</f>
        <v>0</v>
      </c>
      <c r="T434">
        <f>1/((CW434+1)/(Q434/1.6)+1/(R434/1.37)) + CW434/((CW434+1)/(Q434/1.6) + CW434/(R434/1.37))</f>
        <v>0</v>
      </c>
      <c r="U434">
        <f>(CR434*CU434)</f>
        <v>0</v>
      </c>
      <c r="V434">
        <f>(DK434+(U434+2*0.95*5.67E-8*(((DK434+$B$7)+273)^4-(DK434+273)^4)-44100*J434)/(1.84*29.3*R434+8*0.95*5.67E-8*(DK434+273)^3))</f>
        <v>0</v>
      </c>
      <c r="W434">
        <f>($C$7*DL434+$D$7*DM434+$E$7*V434)</f>
        <v>0</v>
      </c>
      <c r="X434">
        <f>0.61365*exp(17.502*W434/(240.97+W434))</f>
        <v>0</v>
      </c>
      <c r="Y434">
        <f>(Z434/AA434*100)</f>
        <v>0</v>
      </c>
      <c r="Z434">
        <f>DD434*(DI434+DJ434)/1000</f>
        <v>0</v>
      </c>
      <c r="AA434">
        <f>0.61365*exp(17.502*DK434/(240.97+DK434))</f>
        <v>0</v>
      </c>
      <c r="AB434">
        <f>(X434-DD434*(DI434+DJ434)/1000)</f>
        <v>0</v>
      </c>
      <c r="AC434">
        <f>(-J434*44100)</f>
        <v>0</v>
      </c>
      <c r="AD434">
        <f>2*29.3*R434*0.92*(DK434-W434)</f>
        <v>0</v>
      </c>
      <c r="AE434">
        <f>2*0.95*5.67E-8*(((DK434+$B$7)+273)^4-(W434+273)^4)</f>
        <v>0</v>
      </c>
      <c r="AF434">
        <f>U434+AE434+AC434+AD434</f>
        <v>0</v>
      </c>
      <c r="AG434">
        <f>DH434*AU434*(DC434-DB434*(1000-AU434*DE434)/(1000-AU434*DD434))/(100*CV434)</f>
        <v>0</v>
      </c>
      <c r="AH434">
        <f>1000*DH434*AU434*(DD434-DE434)/(100*CV434*(1000-AU434*DD434))</f>
        <v>0</v>
      </c>
      <c r="AI434">
        <f>(AJ434 - AK434 - DI434*1E3/(8.314*(DK434+273.15)) * AM434/DH434 * AL434) * DH434/(100*CV434) * (1000 - DE434)/1000</f>
        <v>0</v>
      </c>
      <c r="AJ434">
        <v>552.111688743763</v>
      </c>
      <c r="AK434">
        <v>508.4743636363639</v>
      </c>
      <c r="AL434">
        <v>3.284173145343408</v>
      </c>
      <c r="AM434">
        <v>65.16908035105153</v>
      </c>
      <c r="AN434">
        <f>(AP434 - AO434 + DI434*1E3/(8.314*(DK434+273.15)) * AR434/DH434 * AQ434) * DH434/(100*CV434) * 1000/(1000 - AP434)</f>
        <v>0</v>
      </c>
      <c r="AO434">
        <v>16.05502177250541</v>
      </c>
      <c r="AP434">
        <v>22.8928006060606</v>
      </c>
      <c r="AQ434">
        <v>-0.000342035479231326</v>
      </c>
      <c r="AR434">
        <v>87.25363279170026</v>
      </c>
      <c r="AS434">
        <v>15</v>
      </c>
      <c r="AT434">
        <v>3</v>
      </c>
      <c r="AU434">
        <f>IF(AS434*$H$13&gt;=AW434,1.0,(AW434/(AW434-AS434*$H$13)))</f>
        <v>0</v>
      </c>
      <c r="AV434">
        <f>(AU434-1)*100</f>
        <v>0</v>
      </c>
      <c r="AW434">
        <f>MAX(0,($B$13+$C$13*DP434)/(1+$D$13*DP434)*DI434/(DK434+273)*$E$13)</f>
        <v>0</v>
      </c>
      <c r="AX434" t="s">
        <v>417</v>
      </c>
      <c r="AY434" t="s">
        <v>417</v>
      </c>
      <c r="AZ434">
        <v>0</v>
      </c>
      <c r="BA434">
        <v>0</v>
      </c>
      <c r="BB434">
        <f>1-AZ434/BA434</f>
        <v>0</v>
      </c>
      <c r="BC434">
        <v>0</v>
      </c>
      <c r="BD434" t="s">
        <v>417</v>
      </c>
      <c r="BE434" t="s">
        <v>417</v>
      </c>
      <c r="BF434">
        <v>0</v>
      </c>
      <c r="BG434">
        <v>0</v>
      </c>
      <c r="BH434">
        <f>1-BF434/BG434</f>
        <v>0</v>
      </c>
      <c r="BI434">
        <v>0.5</v>
      </c>
      <c r="BJ434">
        <f>CS434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417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f>$B$11*DQ434+$C$11*DR434+$F$11*EC434*(1-EF434)</f>
        <v>0</v>
      </c>
      <c r="CS434">
        <f>CR434*CT434</f>
        <v>0</v>
      </c>
      <c r="CT434">
        <f>($B$11*$D$9+$C$11*$D$9+$F$11*((EP434+EH434)/MAX(EP434+EH434+EQ434, 0.1)*$I$9+EQ434/MAX(EP434+EH434+EQ434, 0.1)*$J$9))/($B$11+$C$11+$F$11)</f>
        <v>0</v>
      </c>
      <c r="CU434">
        <f>($B$11*$K$9+$C$11*$K$9+$F$11*((EP434+EH434)/MAX(EP434+EH434+EQ434, 0.1)*$P$9+EQ434/MAX(EP434+EH434+EQ434, 0.1)*$Q$9))/($B$11+$C$11+$F$11)</f>
        <v>0</v>
      </c>
      <c r="CV434">
        <v>6</v>
      </c>
      <c r="CW434">
        <v>0.5</v>
      </c>
      <c r="CX434" t="s">
        <v>418</v>
      </c>
      <c r="CY434">
        <v>2</v>
      </c>
      <c r="CZ434" t="b">
        <v>1</v>
      </c>
      <c r="DA434">
        <v>1659122511.214286</v>
      </c>
      <c r="DB434">
        <v>473.6472857142857</v>
      </c>
      <c r="DC434">
        <v>525.9130357142857</v>
      </c>
      <c r="DD434">
        <v>22.91012857142857</v>
      </c>
      <c r="DE434">
        <v>16.06246785714286</v>
      </c>
      <c r="DF434">
        <v>476.3242142857143</v>
      </c>
      <c r="DG434">
        <v>22.99395</v>
      </c>
      <c r="DH434">
        <v>500.0662857142857</v>
      </c>
      <c r="DI434">
        <v>90.634125</v>
      </c>
      <c r="DJ434">
        <v>0.09996564642857145</v>
      </c>
      <c r="DK434">
        <v>27.21190714285714</v>
      </c>
      <c r="DL434">
        <v>26.96634642857143</v>
      </c>
      <c r="DM434">
        <v>999.9000000000002</v>
      </c>
      <c r="DN434">
        <v>0</v>
      </c>
      <c r="DO434">
        <v>0</v>
      </c>
      <c r="DP434">
        <v>10004.08928571429</v>
      </c>
      <c r="DQ434">
        <v>0</v>
      </c>
      <c r="DR434">
        <v>7.947595357142857</v>
      </c>
      <c r="DS434">
        <v>-52.26575357142857</v>
      </c>
      <c r="DT434">
        <v>484.7528571428571</v>
      </c>
      <c r="DU434">
        <v>534.4982857142857</v>
      </c>
      <c r="DV434">
        <v>6.847664285714286</v>
      </c>
      <c r="DW434">
        <v>525.9130357142857</v>
      </c>
      <c r="DX434">
        <v>16.06246785714286</v>
      </c>
      <c r="DY434">
        <v>2.076438214285715</v>
      </c>
      <c r="DZ434">
        <v>1.455806428571428</v>
      </c>
      <c r="EA434">
        <v>18.03958928571429</v>
      </c>
      <c r="EB434">
        <v>12.51174285714285</v>
      </c>
      <c r="EC434">
        <v>2000.008214285715</v>
      </c>
      <c r="ED434">
        <v>0.9799940714285714</v>
      </c>
      <c r="EE434">
        <v>0.02000572857142857</v>
      </c>
      <c r="EF434">
        <v>0</v>
      </c>
      <c r="EG434">
        <v>736.4997500000002</v>
      </c>
      <c r="EH434">
        <v>5.00097</v>
      </c>
      <c r="EI434">
        <v>14717.525</v>
      </c>
      <c r="EJ434">
        <v>16707.61785714286</v>
      </c>
      <c r="EK434">
        <v>39.24325</v>
      </c>
      <c r="EL434">
        <v>39.47525</v>
      </c>
      <c r="EM434">
        <v>39.13607142857143</v>
      </c>
      <c r="EN434">
        <v>39.2455</v>
      </c>
      <c r="EO434">
        <v>39.81199999999999</v>
      </c>
      <c r="EP434">
        <v>1955.097142857142</v>
      </c>
      <c r="EQ434">
        <v>39.91107142857143</v>
      </c>
      <c r="ER434">
        <v>0</v>
      </c>
      <c r="ES434">
        <v>1659122519</v>
      </c>
      <c r="ET434">
        <v>0</v>
      </c>
      <c r="EU434">
        <v>736.7741200000002</v>
      </c>
      <c r="EV434">
        <v>38.10653841320075</v>
      </c>
      <c r="EW434">
        <v>785.9153833714912</v>
      </c>
      <c r="EX434">
        <v>14722.648</v>
      </c>
      <c r="EY434">
        <v>15</v>
      </c>
      <c r="EZ434">
        <v>0</v>
      </c>
      <c r="FA434" t="s">
        <v>419</v>
      </c>
      <c r="FB434">
        <v>1658962562</v>
      </c>
      <c r="FC434">
        <v>1658962559</v>
      </c>
      <c r="FD434">
        <v>0</v>
      </c>
      <c r="FE434">
        <v>0.025</v>
      </c>
      <c r="FF434">
        <v>-0.013</v>
      </c>
      <c r="FG434">
        <v>-1.97</v>
      </c>
      <c r="FH434">
        <v>-0.111</v>
      </c>
      <c r="FI434">
        <v>420</v>
      </c>
      <c r="FJ434">
        <v>18</v>
      </c>
      <c r="FK434">
        <v>0.6899999999999999</v>
      </c>
      <c r="FL434">
        <v>0.5</v>
      </c>
      <c r="FM434">
        <v>-51.63766829268292</v>
      </c>
      <c r="FN434">
        <v>-13.56675888501747</v>
      </c>
      <c r="FO434">
        <v>1.345655480215374</v>
      </c>
      <c r="FP434">
        <v>0</v>
      </c>
      <c r="FQ434">
        <v>734.9692352941178</v>
      </c>
      <c r="FR434">
        <v>39.17408709376538</v>
      </c>
      <c r="FS434">
        <v>3.850607416245968</v>
      </c>
      <c r="FT434">
        <v>0</v>
      </c>
      <c r="FU434">
        <v>6.833258292682927</v>
      </c>
      <c r="FV434">
        <v>0.1678379790940764</v>
      </c>
      <c r="FW434">
        <v>0.02686419168048882</v>
      </c>
      <c r="FX434">
        <v>0</v>
      </c>
      <c r="FY434">
        <v>0</v>
      </c>
      <c r="FZ434">
        <v>3</v>
      </c>
      <c r="GA434" t="s">
        <v>462</v>
      </c>
      <c r="GB434">
        <v>2.98333</v>
      </c>
      <c r="GC434">
        <v>2.71561</v>
      </c>
      <c r="GD434">
        <v>0.108002</v>
      </c>
      <c r="GE434">
        <v>0.114633</v>
      </c>
      <c r="GF434">
        <v>0.10429</v>
      </c>
      <c r="GG434">
        <v>0.07961459999999999</v>
      </c>
      <c r="GH434">
        <v>28239</v>
      </c>
      <c r="GI434">
        <v>28165.1</v>
      </c>
      <c r="GJ434">
        <v>29421.4</v>
      </c>
      <c r="GK434">
        <v>29418.9</v>
      </c>
      <c r="GL434">
        <v>34898.9</v>
      </c>
      <c r="GM434">
        <v>36003.6</v>
      </c>
      <c r="GN434">
        <v>41432.4</v>
      </c>
      <c r="GO434">
        <v>41923.7</v>
      </c>
      <c r="GP434">
        <v>1.91782</v>
      </c>
      <c r="GQ434">
        <v>1.88725</v>
      </c>
      <c r="GR434">
        <v>0.104435</v>
      </c>
      <c r="GS434">
        <v>0</v>
      </c>
      <c r="GT434">
        <v>25.2511</v>
      </c>
      <c r="GU434">
        <v>999.9</v>
      </c>
      <c r="GV434">
        <v>37.3</v>
      </c>
      <c r="GW434">
        <v>33.7</v>
      </c>
      <c r="GX434">
        <v>21.621</v>
      </c>
      <c r="GY434">
        <v>63.3616</v>
      </c>
      <c r="GZ434">
        <v>34.391</v>
      </c>
      <c r="HA434">
        <v>1</v>
      </c>
      <c r="HB434">
        <v>-0.0861179</v>
      </c>
      <c r="HC434">
        <v>0.287345</v>
      </c>
      <c r="HD434">
        <v>20.3306</v>
      </c>
      <c r="HE434">
        <v>5.21654</v>
      </c>
      <c r="HF434">
        <v>12.0099</v>
      </c>
      <c r="HG434">
        <v>4.98885</v>
      </c>
      <c r="HH434">
        <v>3.28858</v>
      </c>
      <c r="HI434">
        <v>9999</v>
      </c>
      <c r="HJ434">
        <v>9999</v>
      </c>
      <c r="HK434">
        <v>9999</v>
      </c>
      <c r="HL434">
        <v>175.1</v>
      </c>
      <c r="HM434">
        <v>1.86783</v>
      </c>
      <c r="HN434">
        <v>1.86691</v>
      </c>
      <c r="HO434">
        <v>1.8663</v>
      </c>
      <c r="HP434">
        <v>1.86618</v>
      </c>
      <c r="HQ434">
        <v>1.86805</v>
      </c>
      <c r="HR434">
        <v>1.87053</v>
      </c>
      <c r="HS434">
        <v>1.8692</v>
      </c>
      <c r="HT434">
        <v>1.87057</v>
      </c>
      <c r="HU434">
        <v>0</v>
      </c>
      <c r="HV434">
        <v>0</v>
      </c>
      <c r="HW434">
        <v>0</v>
      </c>
      <c r="HX434">
        <v>0</v>
      </c>
      <c r="HY434" t="s">
        <v>421</v>
      </c>
      <c r="HZ434" t="s">
        <v>422</v>
      </c>
      <c r="IA434" t="s">
        <v>423</v>
      </c>
      <c r="IB434" t="s">
        <v>423</v>
      </c>
      <c r="IC434" t="s">
        <v>423</v>
      </c>
      <c r="ID434" t="s">
        <v>423</v>
      </c>
      <c r="IE434">
        <v>0</v>
      </c>
      <c r="IF434">
        <v>100</v>
      </c>
      <c r="IG434">
        <v>100</v>
      </c>
      <c r="IH434">
        <v>-2.728</v>
      </c>
      <c r="II434">
        <v>-0.08400000000000001</v>
      </c>
      <c r="IJ434">
        <v>-1.577111384215205</v>
      </c>
      <c r="IK434">
        <v>-0.002609718516926934</v>
      </c>
      <c r="IL434">
        <v>7.477057286243006E-07</v>
      </c>
      <c r="IM434">
        <v>-2.446628426827821E-10</v>
      </c>
      <c r="IN434">
        <v>-0.2036813970316619</v>
      </c>
      <c r="IO434">
        <v>-0.007460779758470672</v>
      </c>
      <c r="IP434">
        <v>0.0009378809001863145</v>
      </c>
      <c r="IQ434">
        <v>-1.681860573090938E-05</v>
      </c>
      <c r="IR434">
        <v>18</v>
      </c>
      <c r="IS434">
        <v>2242</v>
      </c>
      <c r="IT434">
        <v>1</v>
      </c>
      <c r="IU434">
        <v>24</v>
      </c>
      <c r="IV434">
        <v>2665.9</v>
      </c>
      <c r="IW434">
        <v>2666</v>
      </c>
      <c r="IX434">
        <v>1.32812</v>
      </c>
      <c r="IY434">
        <v>2.23877</v>
      </c>
      <c r="IZ434">
        <v>1.39648</v>
      </c>
      <c r="JA434">
        <v>2.33521</v>
      </c>
      <c r="JB434">
        <v>1.49536</v>
      </c>
      <c r="JC434">
        <v>2.2876</v>
      </c>
      <c r="JD434">
        <v>39.292</v>
      </c>
      <c r="JE434">
        <v>23.9562</v>
      </c>
      <c r="JF434">
        <v>18</v>
      </c>
      <c r="JG434">
        <v>491.496</v>
      </c>
      <c r="JH434">
        <v>428.876</v>
      </c>
      <c r="JI434">
        <v>24.9999</v>
      </c>
      <c r="JJ434">
        <v>26.2798</v>
      </c>
      <c r="JK434">
        <v>30.0002</v>
      </c>
      <c r="JL434">
        <v>26.2506</v>
      </c>
      <c r="JM434">
        <v>26.1927</v>
      </c>
      <c r="JN434">
        <v>26.6033</v>
      </c>
      <c r="JO434">
        <v>25.0129</v>
      </c>
      <c r="JP434">
        <v>27.4264</v>
      </c>
      <c r="JQ434">
        <v>25</v>
      </c>
      <c r="JR434">
        <v>574.1420000000001</v>
      </c>
      <c r="JS434">
        <v>16.0535</v>
      </c>
      <c r="JT434">
        <v>100.597</v>
      </c>
      <c r="JU434">
        <v>100.685</v>
      </c>
    </row>
    <row r="435" spans="1:281">
      <c r="A435">
        <v>419</v>
      </c>
      <c r="B435">
        <v>1659122524</v>
      </c>
      <c r="C435">
        <v>10165.90000009537</v>
      </c>
      <c r="D435" t="s">
        <v>1265</v>
      </c>
      <c r="E435" t="s">
        <v>1266</v>
      </c>
      <c r="F435">
        <v>5</v>
      </c>
      <c r="G435" t="s">
        <v>1198</v>
      </c>
      <c r="H435" t="s">
        <v>416</v>
      </c>
      <c r="I435">
        <v>1659122516.5</v>
      </c>
      <c r="J435">
        <f>(K435)/1000</f>
        <v>0</v>
      </c>
      <c r="K435">
        <f>IF(CZ435, AN435, AH435)</f>
        <v>0</v>
      </c>
      <c r="L435">
        <f>IF(CZ435, AI435, AG435)</f>
        <v>0</v>
      </c>
      <c r="M435">
        <f>DB435 - IF(AU435&gt;1, L435*CV435*100.0/(AW435*DP435), 0)</f>
        <v>0</v>
      </c>
      <c r="N435">
        <f>((T435-J435/2)*M435-L435)/(T435+J435/2)</f>
        <v>0</v>
      </c>
      <c r="O435">
        <f>N435*(DI435+DJ435)/1000.0</f>
        <v>0</v>
      </c>
      <c r="P435">
        <f>(DB435 - IF(AU435&gt;1, L435*CV435*100.0/(AW435*DP435), 0))*(DI435+DJ435)/1000.0</f>
        <v>0</v>
      </c>
      <c r="Q435">
        <f>2.0/((1/S435-1/R435)+SIGN(S435)*SQRT((1/S435-1/R435)*(1/S435-1/R435) + 4*CW435/((CW435+1)*(CW435+1))*(2*1/S435*1/R435-1/R435*1/R435)))</f>
        <v>0</v>
      </c>
      <c r="R435">
        <f>IF(LEFT(CX435,1)&lt;&gt;"0",IF(LEFT(CX435,1)="1",3.0,CY435),$D$5+$E$5*(DP435*DI435/($K$5*1000))+$F$5*(DP435*DI435/($K$5*1000))*MAX(MIN(CV435,$J$5),$I$5)*MAX(MIN(CV435,$J$5),$I$5)+$G$5*MAX(MIN(CV435,$J$5),$I$5)*(DP435*DI435/($K$5*1000))+$H$5*(DP435*DI435/($K$5*1000))*(DP435*DI435/($K$5*1000)))</f>
        <v>0</v>
      </c>
      <c r="S435">
        <f>J435*(1000-(1000*0.61365*exp(17.502*W435/(240.97+W435))/(DI435+DJ435)+DD435)/2)/(1000*0.61365*exp(17.502*W435/(240.97+W435))/(DI435+DJ435)-DD435)</f>
        <v>0</v>
      </c>
      <c r="T435">
        <f>1/((CW435+1)/(Q435/1.6)+1/(R435/1.37)) + CW435/((CW435+1)/(Q435/1.6) + CW435/(R435/1.37))</f>
        <v>0</v>
      </c>
      <c r="U435">
        <f>(CR435*CU435)</f>
        <v>0</v>
      </c>
      <c r="V435">
        <f>(DK435+(U435+2*0.95*5.67E-8*(((DK435+$B$7)+273)^4-(DK435+273)^4)-44100*J435)/(1.84*29.3*R435+8*0.95*5.67E-8*(DK435+273)^3))</f>
        <v>0</v>
      </c>
      <c r="W435">
        <f>($C$7*DL435+$D$7*DM435+$E$7*V435)</f>
        <v>0</v>
      </c>
      <c r="X435">
        <f>0.61365*exp(17.502*W435/(240.97+W435))</f>
        <v>0</v>
      </c>
      <c r="Y435">
        <f>(Z435/AA435*100)</f>
        <v>0</v>
      </c>
      <c r="Z435">
        <f>DD435*(DI435+DJ435)/1000</f>
        <v>0</v>
      </c>
      <c r="AA435">
        <f>0.61365*exp(17.502*DK435/(240.97+DK435))</f>
        <v>0</v>
      </c>
      <c r="AB435">
        <f>(X435-DD435*(DI435+DJ435)/1000)</f>
        <v>0</v>
      </c>
      <c r="AC435">
        <f>(-J435*44100)</f>
        <v>0</v>
      </c>
      <c r="AD435">
        <f>2*29.3*R435*0.92*(DK435-W435)</f>
        <v>0</v>
      </c>
      <c r="AE435">
        <f>2*0.95*5.67E-8*(((DK435+$B$7)+273)^4-(W435+273)^4)</f>
        <v>0</v>
      </c>
      <c r="AF435">
        <f>U435+AE435+AC435+AD435</f>
        <v>0</v>
      </c>
      <c r="AG435">
        <f>DH435*AU435*(DC435-DB435*(1000-AU435*DE435)/(1000-AU435*DD435))/(100*CV435)</f>
        <v>0</v>
      </c>
      <c r="AH435">
        <f>1000*DH435*AU435*(DD435-DE435)/(100*CV435*(1000-AU435*DD435))</f>
        <v>0</v>
      </c>
      <c r="AI435">
        <f>(AJ435 - AK435 - DI435*1E3/(8.314*(DK435+273.15)) * AM435/DH435 * AL435) * DH435/(100*CV435) * (1000 - DE435)/1000</f>
        <v>0</v>
      </c>
      <c r="AJ435">
        <v>569.034713024784</v>
      </c>
      <c r="AK435">
        <v>524.8066484848483</v>
      </c>
      <c r="AL435">
        <v>3.271587658751503</v>
      </c>
      <c r="AM435">
        <v>65.16908035105153</v>
      </c>
      <c r="AN435">
        <f>(AP435 - AO435 + DI435*1E3/(8.314*(DK435+273.15)) * AR435/DH435 * AQ435) * DH435/(100*CV435) * 1000/(1000 - AP435)</f>
        <v>0</v>
      </c>
      <c r="AO435">
        <v>16.05627023918198</v>
      </c>
      <c r="AP435">
        <v>22.89019757575757</v>
      </c>
      <c r="AQ435">
        <v>-6.940578408248204E-05</v>
      </c>
      <c r="AR435">
        <v>87.25363279170026</v>
      </c>
      <c r="AS435">
        <v>16</v>
      </c>
      <c r="AT435">
        <v>3</v>
      </c>
      <c r="AU435">
        <f>IF(AS435*$H$13&gt;=AW435,1.0,(AW435/(AW435-AS435*$H$13)))</f>
        <v>0</v>
      </c>
      <c r="AV435">
        <f>(AU435-1)*100</f>
        <v>0</v>
      </c>
      <c r="AW435">
        <f>MAX(0,($B$13+$C$13*DP435)/(1+$D$13*DP435)*DI435/(DK435+273)*$E$13)</f>
        <v>0</v>
      </c>
      <c r="AX435" t="s">
        <v>417</v>
      </c>
      <c r="AY435" t="s">
        <v>417</v>
      </c>
      <c r="AZ435">
        <v>0</v>
      </c>
      <c r="BA435">
        <v>0</v>
      </c>
      <c r="BB435">
        <f>1-AZ435/BA435</f>
        <v>0</v>
      </c>
      <c r="BC435">
        <v>0</v>
      </c>
      <c r="BD435" t="s">
        <v>417</v>
      </c>
      <c r="BE435" t="s">
        <v>417</v>
      </c>
      <c r="BF435">
        <v>0</v>
      </c>
      <c r="BG435">
        <v>0</v>
      </c>
      <c r="BH435">
        <f>1-BF435/BG435</f>
        <v>0</v>
      </c>
      <c r="BI435">
        <v>0.5</v>
      </c>
      <c r="BJ435">
        <f>CS435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417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f>$B$11*DQ435+$C$11*DR435+$F$11*EC435*(1-EF435)</f>
        <v>0</v>
      </c>
      <c r="CS435">
        <f>CR435*CT435</f>
        <v>0</v>
      </c>
      <c r="CT435">
        <f>($B$11*$D$9+$C$11*$D$9+$F$11*((EP435+EH435)/MAX(EP435+EH435+EQ435, 0.1)*$I$9+EQ435/MAX(EP435+EH435+EQ435, 0.1)*$J$9))/($B$11+$C$11+$F$11)</f>
        <v>0</v>
      </c>
      <c r="CU435">
        <f>($B$11*$K$9+$C$11*$K$9+$F$11*((EP435+EH435)/MAX(EP435+EH435+EQ435, 0.1)*$P$9+EQ435/MAX(EP435+EH435+EQ435, 0.1)*$Q$9))/($B$11+$C$11+$F$11)</f>
        <v>0</v>
      </c>
      <c r="CV435">
        <v>6</v>
      </c>
      <c r="CW435">
        <v>0.5</v>
      </c>
      <c r="CX435" t="s">
        <v>418</v>
      </c>
      <c r="CY435">
        <v>2</v>
      </c>
      <c r="CZ435" t="b">
        <v>1</v>
      </c>
      <c r="DA435">
        <v>1659122516.5</v>
      </c>
      <c r="DB435">
        <v>490.4333333333333</v>
      </c>
      <c r="DC435">
        <v>543.6987777777779</v>
      </c>
      <c r="DD435">
        <v>22.8971037037037</v>
      </c>
      <c r="DE435">
        <v>16.05548888888889</v>
      </c>
      <c r="DF435">
        <v>493.1448888888889</v>
      </c>
      <c r="DG435">
        <v>22.98104444444445</v>
      </c>
      <c r="DH435">
        <v>500.059074074074</v>
      </c>
      <c r="DI435">
        <v>90.63451481481485</v>
      </c>
      <c r="DJ435">
        <v>0.09995364814814815</v>
      </c>
      <c r="DK435">
        <v>27.21025925925926</v>
      </c>
      <c r="DL435">
        <v>26.96202962962963</v>
      </c>
      <c r="DM435">
        <v>999.9000000000001</v>
      </c>
      <c r="DN435">
        <v>0</v>
      </c>
      <c r="DO435">
        <v>0</v>
      </c>
      <c r="DP435">
        <v>10004.81666666667</v>
      </c>
      <c r="DQ435">
        <v>0</v>
      </c>
      <c r="DR435">
        <v>7.949204074074074</v>
      </c>
      <c r="DS435">
        <v>-53.26548888888888</v>
      </c>
      <c r="DT435">
        <v>501.9258518518519</v>
      </c>
      <c r="DU435">
        <v>552.5705925925927</v>
      </c>
      <c r="DV435">
        <v>6.841615555555555</v>
      </c>
      <c r="DW435">
        <v>543.6987777777779</v>
      </c>
      <c r="DX435">
        <v>16.05548888888889</v>
      </c>
      <c r="DY435">
        <v>2.075266666666667</v>
      </c>
      <c r="DZ435">
        <v>1.455180740740741</v>
      </c>
      <c r="EA435">
        <v>18.03061111111111</v>
      </c>
      <c r="EB435">
        <v>12.50519259259259</v>
      </c>
      <c r="EC435">
        <v>2000.019259259259</v>
      </c>
      <c r="ED435">
        <v>0.9799938888888889</v>
      </c>
      <c r="EE435">
        <v>0.02000591111111111</v>
      </c>
      <c r="EF435">
        <v>0</v>
      </c>
      <c r="EG435">
        <v>739.9008888888891</v>
      </c>
      <c r="EH435">
        <v>5.00097</v>
      </c>
      <c r="EI435">
        <v>14784.82592592593</v>
      </c>
      <c r="EJ435">
        <v>16707.71111111112</v>
      </c>
      <c r="EK435">
        <v>39.22199999999999</v>
      </c>
      <c r="EL435">
        <v>39.45333333333333</v>
      </c>
      <c r="EM435">
        <v>39.125</v>
      </c>
      <c r="EN435">
        <v>39.229</v>
      </c>
      <c r="EO435">
        <v>39.81199999999999</v>
      </c>
      <c r="EP435">
        <v>1955.108148148148</v>
      </c>
      <c r="EQ435">
        <v>39.9111111111111</v>
      </c>
      <c r="ER435">
        <v>0</v>
      </c>
      <c r="ES435">
        <v>1659122524.4</v>
      </c>
      <c r="ET435">
        <v>0</v>
      </c>
      <c r="EU435">
        <v>740.0564615384616</v>
      </c>
      <c r="EV435">
        <v>38.04676923405774</v>
      </c>
      <c r="EW435">
        <v>745.3675213788075</v>
      </c>
      <c r="EX435">
        <v>14787.36153846154</v>
      </c>
      <c r="EY435">
        <v>15</v>
      </c>
      <c r="EZ435">
        <v>0</v>
      </c>
      <c r="FA435" t="s">
        <v>419</v>
      </c>
      <c r="FB435">
        <v>1658962562</v>
      </c>
      <c r="FC435">
        <v>1658962559</v>
      </c>
      <c r="FD435">
        <v>0</v>
      </c>
      <c r="FE435">
        <v>0.025</v>
      </c>
      <c r="FF435">
        <v>-0.013</v>
      </c>
      <c r="FG435">
        <v>-1.97</v>
      </c>
      <c r="FH435">
        <v>-0.111</v>
      </c>
      <c r="FI435">
        <v>420</v>
      </c>
      <c r="FJ435">
        <v>18</v>
      </c>
      <c r="FK435">
        <v>0.6899999999999999</v>
      </c>
      <c r="FL435">
        <v>0.5</v>
      </c>
      <c r="FM435">
        <v>-52.47731219512195</v>
      </c>
      <c r="FN435">
        <v>-11.68313101045304</v>
      </c>
      <c r="FO435">
        <v>1.157455407389495</v>
      </c>
      <c r="FP435">
        <v>0</v>
      </c>
      <c r="FQ435">
        <v>737.3166176470589</v>
      </c>
      <c r="FR435">
        <v>38.94409474725883</v>
      </c>
      <c r="FS435">
        <v>3.827599823992802</v>
      </c>
      <c r="FT435">
        <v>0</v>
      </c>
      <c r="FU435">
        <v>6.843517317073171</v>
      </c>
      <c r="FV435">
        <v>-0.03106076655051082</v>
      </c>
      <c r="FW435">
        <v>0.01120042704420841</v>
      </c>
      <c r="FX435">
        <v>1</v>
      </c>
      <c r="FY435">
        <v>1</v>
      </c>
      <c r="FZ435">
        <v>3</v>
      </c>
      <c r="GA435" t="s">
        <v>426</v>
      </c>
      <c r="GB435">
        <v>2.98346</v>
      </c>
      <c r="GC435">
        <v>2.71569</v>
      </c>
      <c r="GD435">
        <v>0.110504</v>
      </c>
      <c r="GE435">
        <v>0.117112</v>
      </c>
      <c r="GF435">
        <v>0.104286</v>
      </c>
      <c r="GG435">
        <v>0.0795633</v>
      </c>
      <c r="GH435">
        <v>28159.6</v>
      </c>
      <c r="GI435">
        <v>28086.4</v>
      </c>
      <c r="GJ435">
        <v>29421.2</v>
      </c>
      <c r="GK435">
        <v>29419</v>
      </c>
      <c r="GL435">
        <v>34899</v>
      </c>
      <c r="GM435">
        <v>36006.1</v>
      </c>
      <c r="GN435">
        <v>41432.3</v>
      </c>
      <c r="GO435">
        <v>41924.2</v>
      </c>
      <c r="GP435">
        <v>1.91758</v>
      </c>
      <c r="GQ435">
        <v>1.88703</v>
      </c>
      <c r="GR435">
        <v>0.103898</v>
      </c>
      <c r="GS435">
        <v>0</v>
      </c>
      <c r="GT435">
        <v>25.2495</v>
      </c>
      <c r="GU435">
        <v>999.9</v>
      </c>
      <c r="GV435">
        <v>37.3</v>
      </c>
      <c r="GW435">
        <v>33.7</v>
      </c>
      <c r="GX435">
        <v>21.6239</v>
      </c>
      <c r="GY435">
        <v>63.3716</v>
      </c>
      <c r="GZ435">
        <v>34.4551</v>
      </c>
      <c r="HA435">
        <v>1</v>
      </c>
      <c r="HB435">
        <v>-0.0858892</v>
      </c>
      <c r="HC435">
        <v>0.286724</v>
      </c>
      <c r="HD435">
        <v>20.3307</v>
      </c>
      <c r="HE435">
        <v>5.21609</v>
      </c>
      <c r="HF435">
        <v>12.0099</v>
      </c>
      <c r="HG435">
        <v>4.9886</v>
      </c>
      <c r="HH435">
        <v>3.28845</v>
      </c>
      <c r="HI435">
        <v>9999</v>
      </c>
      <c r="HJ435">
        <v>9999</v>
      </c>
      <c r="HK435">
        <v>9999</v>
      </c>
      <c r="HL435">
        <v>175.1</v>
      </c>
      <c r="HM435">
        <v>1.86784</v>
      </c>
      <c r="HN435">
        <v>1.86691</v>
      </c>
      <c r="HO435">
        <v>1.8663</v>
      </c>
      <c r="HP435">
        <v>1.86619</v>
      </c>
      <c r="HQ435">
        <v>1.86803</v>
      </c>
      <c r="HR435">
        <v>1.87054</v>
      </c>
      <c r="HS435">
        <v>1.8692</v>
      </c>
      <c r="HT435">
        <v>1.87057</v>
      </c>
      <c r="HU435">
        <v>0</v>
      </c>
      <c r="HV435">
        <v>0</v>
      </c>
      <c r="HW435">
        <v>0</v>
      </c>
      <c r="HX435">
        <v>0</v>
      </c>
      <c r="HY435" t="s">
        <v>421</v>
      </c>
      <c r="HZ435" t="s">
        <v>422</v>
      </c>
      <c r="IA435" t="s">
        <v>423</v>
      </c>
      <c r="IB435" t="s">
        <v>423</v>
      </c>
      <c r="IC435" t="s">
        <v>423</v>
      </c>
      <c r="ID435" t="s">
        <v>423</v>
      </c>
      <c r="IE435">
        <v>0</v>
      </c>
      <c r="IF435">
        <v>100</v>
      </c>
      <c r="IG435">
        <v>100</v>
      </c>
      <c r="IH435">
        <v>-2.761</v>
      </c>
      <c r="II435">
        <v>-0.08400000000000001</v>
      </c>
      <c r="IJ435">
        <v>-1.577111384215205</v>
      </c>
      <c r="IK435">
        <v>-0.002609718516926934</v>
      </c>
      <c r="IL435">
        <v>7.477057286243006E-07</v>
      </c>
      <c r="IM435">
        <v>-2.446628426827821E-10</v>
      </c>
      <c r="IN435">
        <v>-0.2036813970316619</v>
      </c>
      <c r="IO435">
        <v>-0.007460779758470672</v>
      </c>
      <c r="IP435">
        <v>0.0009378809001863145</v>
      </c>
      <c r="IQ435">
        <v>-1.681860573090938E-05</v>
      </c>
      <c r="IR435">
        <v>18</v>
      </c>
      <c r="IS435">
        <v>2242</v>
      </c>
      <c r="IT435">
        <v>1</v>
      </c>
      <c r="IU435">
        <v>24</v>
      </c>
      <c r="IV435">
        <v>2666</v>
      </c>
      <c r="IW435">
        <v>2666.1</v>
      </c>
      <c r="IX435">
        <v>1.35742</v>
      </c>
      <c r="IY435">
        <v>2.23145</v>
      </c>
      <c r="IZ435">
        <v>1.39648</v>
      </c>
      <c r="JA435">
        <v>2.33521</v>
      </c>
      <c r="JB435">
        <v>1.49536</v>
      </c>
      <c r="JC435">
        <v>2.33032</v>
      </c>
      <c r="JD435">
        <v>39.292</v>
      </c>
      <c r="JE435">
        <v>23.9649</v>
      </c>
      <c r="JF435">
        <v>18</v>
      </c>
      <c r="JG435">
        <v>491.34</v>
      </c>
      <c r="JH435">
        <v>428.742</v>
      </c>
      <c r="JI435">
        <v>24.9998</v>
      </c>
      <c r="JJ435">
        <v>26.2798</v>
      </c>
      <c r="JK435">
        <v>30</v>
      </c>
      <c r="JL435">
        <v>26.2506</v>
      </c>
      <c r="JM435">
        <v>26.1927</v>
      </c>
      <c r="JN435">
        <v>27.1839</v>
      </c>
      <c r="JO435">
        <v>25.0129</v>
      </c>
      <c r="JP435">
        <v>27.0558</v>
      </c>
      <c r="JQ435">
        <v>25</v>
      </c>
      <c r="JR435">
        <v>587.502</v>
      </c>
      <c r="JS435">
        <v>16.0496</v>
      </c>
      <c r="JT435">
        <v>100.597</v>
      </c>
      <c r="JU435">
        <v>100.686</v>
      </c>
    </row>
    <row r="436" spans="1:281">
      <c r="A436">
        <v>420</v>
      </c>
      <c r="B436">
        <v>1659122529</v>
      </c>
      <c r="C436">
        <v>10170.90000009537</v>
      </c>
      <c r="D436" t="s">
        <v>1267</v>
      </c>
      <c r="E436" t="s">
        <v>1268</v>
      </c>
      <c r="F436">
        <v>5</v>
      </c>
      <c r="G436" t="s">
        <v>1198</v>
      </c>
      <c r="H436" t="s">
        <v>416</v>
      </c>
      <c r="I436">
        <v>1659122521.214286</v>
      </c>
      <c r="J436">
        <f>(K436)/1000</f>
        <v>0</v>
      </c>
      <c r="K436">
        <f>IF(CZ436, AN436, AH436)</f>
        <v>0</v>
      </c>
      <c r="L436">
        <f>IF(CZ436, AI436, AG436)</f>
        <v>0</v>
      </c>
      <c r="M436">
        <f>DB436 - IF(AU436&gt;1, L436*CV436*100.0/(AW436*DP436), 0)</f>
        <v>0</v>
      </c>
      <c r="N436">
        <f>((T436-J436/2)*M436-L436)/(T436+J436/2)</f>
        <v>0</v>
      </c>
      <c r="O436">
        <f>N436*(DI436+DJ436)/1000.0</f>
        <v>0</v>
      </c>
      <c r="P436">
        <f>(DB436 - IF(AU436&gt;1, L436*CV436*100.0/(AW436*DP436), 0))*(DI436+DJ436)/1000.0</f>
        <v>0</v>
      </c>
      <c r="Q436">
        <f>2.0/((1/S436-1/R436)+SIGN(S436)*SQRT((1/S436-1/R436)*(1/S436-1/R436) + 4*CW436/((CW436+1)*(CW436+1))*(2*1/S436*1/R436-1/R436*1/R436)))</f>
        <v>0</v>
      </c>
      <c r="R436">
        <f>IF(LEFT(CX436,1)&lt;&gt;"0",IF(LEFT(CX436,1)="1",3.0,CY436),$D$5+$E$5*(DP436*DI436/($K$5*1000))+$F$5*(DP436*DI436/($K$5*1000))*MAX(MIN(CV436,$J$5),$I$5)*MAX(MIN(CV436,$J$5),$I$5)+$G$5*MAX(MIN(CV436,$J$5),$I$5)*(DP436*DI436/($K$5*1000))+$H$5*(DP436*DI436/($K$5*1000))*(DP436*DI436/($K$5*1000)))</f>
        <v>0</v>
      </c>
      <c r="S436">
        <f>J436*(1000-(1000*0.61365*exp(17.502*W436/(240.97+W436))/(DI436+DJ436)+DD436)/2)/(1000*0.61365*exp(17.502*W436/(240.97+W436))/(DI436+DJ436)-DD436)</f>
        <v>0</v>
      </c>
      <c r="T436">
        <f>1/((CW436+1)/(Q436/1.6)+1/(R436/1.37)) + CW436/((CW436+1)/(Q436/1.6) + CW436/(R436/1.37))</f>
        <v>0</v>
      </c>
      <c r="U436">
        <f>(CR436*CU436)</f>
        <v>0</v>
      </c>
      <c r="V436">
        <f>(DK436+(U436+2*0.95*5.67E-8*(((DK436+$B$7)+273)^4-(DK436+273)^4)-44100*J436)/(1.84*29.3*R436+8*0.95*5.67E-8*(DK436+273)^3))</f>
        <v>0</v>
      </c>
      <c r="W436">
        <f>($C$7*DL436+$D$7*DM436+$E$7*V436)</f>
        <v>0</v>
      </c>
      <c r="X436">
        <f>0.61365*exp(17.502*W436/(240.97+W436))</f>
        <v>0</v>
      </c>
      <c r="Y436">
        <f>(Z436/AA436*100)</f>
        <v>0</v>
      </c>
      <c r="Z436">
        <f>DD436*(DI436+DJ436)/1000</f>
        <v>0</v>
      </c>
      <c r="AA436">
        <f>0.61365*exp(17.502*DK436/(240.97+DK436))</f>
        <v>0</v>
      </c>
      <c r="AB436">
        <f>(X436-DD436*(DI436+DJ436)/1000)</f>
        <v>0</v>
      </c>
      <c r="AC436">
        <f>(-J436*44100)</f>
        <v>0</v>
      </c>
      <c r="AD436">
        <f>2*29.3*R436*0.92*(DK436-W436)</f>
        <v>0</v>
      </c>
      <c r="AE436">
        <f>2*0.95*5.67E-8*(((DK436+$B$7)+273)^4-(W436+273)^4)</f>
        <v>0</v>
      </c>
      <c r="AF436">
        <f>U436+AE436+AC436+AD436</f>
        <v>0</v>
      </c>
      <c r="AG436">
        <f>DH436*AU436*(DC436-DB436*(1000-AU436*DE436)/(1000-AU436*DD436))/(100*CV436)</f>
        <v>0</v>
      </c>
      <c r="AH436">
        <f>1000*DH436*AU436*(DD436-DE436)/(100*CV436*(1000-AU436*DD436))</f>
        <v>0</v>
      </c>
      <c r="AI436">
        <f>(AJ436 - AK436 - DI436*1E3/(8.314*(DK436+273.15)) * AM436/DH436 * AL436) * DH436/(100*CV436) * (1000 - DE436)/1000</f>
        <v>0</v>
      </c>
      <c r="AJ436">
        <v>586.1271721160691</v>
      </c>
      <c r="AK436">
        <v>541.295296969697</v>
      </c>
      <c r="AL436">
        <v>3.298475348533029</v>
      </c>
      <c r="AM436">
        <v>65.16908035105153</v>
      </c>
      <c r="AN436">
        <f>(AP436 - AO436 + DI436*1E3/(8.314*(DK436+273.15)) * AR436/DH436 * AQ436) * DH436/(100*CV436) * 1000/(1000 - AP436)</f>
        <v>0</v>
      </c>
      <c r="AO436">
        <v>16.0213946490588</v>
      </c>
      <c r="AP436">
        <v>22.8823909090909</v>
      </c>
      <c r="AQ436">
        <v>-0.0001057772537491353</v>
      </c>
      <c r="AR436">
        <v>87.25363279170026</v>
      </c>
      <c r="AS436">
        <v>16</v>
      </c>
      <c r="AT436">
        <v>3</v>
      </c>
      <c r="AU436">
        <f>IF(AS436*$H$13&gt;=AW436,1.0,(AW436/(AW436-AS436*$H$13)))</f>
        <v>0</v>
      </c>
      <c r="AV436">
        <f>(AU436-1)*100</f>
        <v>0</v>
      </c>
      <c r="AW436">
        <f>MAX(0,($B$13+$C$13*DP436)/(1+$D$13*DP436)*DI436/(DK436+273)*$E$13)</f>
        <v>0</v>
      </c>
      <c r="AX436" t="s">
        <v>417</v>
      </c>
      <c r="AY436" t="s">
        <v>417</v>
      </c>
      <c r="AZ436">
        <v>0</v>
      </c>
      <c r="BA436">
        <v>0</v>
      </c>
      <c r="BB436">
        <f>1-AZ436/BA436</f>
        <v>0</v>
      </c>
      <c r="BC436">
        <v>0</v>
      </c>
      <c r="BD436" t="s">
        <v>417</v>
      </c>
      <c r="BE436" t="s">
        <v>417</v>
      </c>
      <c r="BF436">
        <v>0</v>
      </c>
      <c r="BG436">
        <v>0</v>
      </c>
      <c r="BH436">
        <f>1-BF436/BG436</f>
        <v>0</v>
      </c>
      <c r="BI436">
        <v>0.5</v>
      </c>
      <c r="BJ436">
        <f>CS436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417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f>$B$11*DQ436+$C$11*DR436+$F$11*EC436*(1-EF436)</f>
        <v>0</v>
      </c>
      <c r="CS436">
        <f>CR436*CT436</f>
        <v>0</v>
      </c>
      <c r="CT436">
        <f>($B$11*$D$9+$C$11*$D$9+$F$11*((EP436+EH436)/MAX(EP436+EH436+EQ436, 0.1)*$I$9+EQ436/MAX(EP436+EH436+EQ436, 0.1)*$J$9))/($B$11+$C$11+$F$11)</f>
        <v>0</v>
      </c>
      <c r="CU436">
        <f>($B$11*$K$9+$C$11*$K$9+$F$11*((EP436+EH436)/MAX(EP436+EH436+EQ436, 0.1)*$P$9+EQ436/MAX(EP436+EH436+EQ436, 0.1)*$Q$9))/($B$11+$C$11+$F$11)</f>
        <v>0</v>
      </c>
      <c r="CV436">
        <v>6</v>
      </c>
      <c r="CW436">
        <v>0.5</v>
      </c>
      <c r="CX436" t="s">
        <v>418</v>
      </c>
      <c r="CY436">
        <v>2</v>
      </c>
      <c r="CZ436" t="b">
        <v>1</v>
      </c>
      <c r="DA436">
        <v>1659122521.214286</v>
      </c>
      <c r="DB436">
        <v>505.5102142857143</v>
      </c>
      <c r="DC436">
        <v>559.5707857142858</v>
      </c>
      <c r="DD436">
        <v>22.89115</v>
      </c>
      <c r="DE436">
        <v>16.04303571428571</v>
      </c>
      <c r="DF436">
        <v>508.2526071428571</v>
      </c>
      <c r="DG436">
        <v>22.97514642857143</v>
      </c>
      <c r="DH436">
        <v>500.0591071428572</v>
      </c>
      <c r="DI436">
        <v>90.63448214285714</v>
      </c>
      <c r="DJ436">
        <v>0.09999677857142857</v>
      </c>
      <c r="DK436">
        <v>27.20989642857143</v>
      </c>
      <c r="DL436">
        <v>26.95770714285714</v>
      </c>
      <c r="DM436">
        <v>999.9000000000002</v>
      </c>
      <c r="DN436">
        <v>0</v>
      </c>
      <c r="DO436">
        <v>0</v>
      </c>
      <c r="DP436">
        <v>10000.33535714286</v>
      </c>
      <c r="DQ436">
        <v>0</v>
      </c>
      <c r="DR436">
        <v>7.953118928571429</v>
      </c>
      <c r="DS436">
        <v>-54.06061071428572</v>
      </c>
      <c r="DT436">
        <v>517.3529285714287</v>
      </c>
      <c r="DU436">
        <v>568.6942500000001</v>
      </c>
      <c r="DV436">
        <v>6.848118214285714</v>
      </c>
      <c r="DW436">
        <v>559.5707857142858</v>
      </c>
      <c r="DX436">
        <v>16.04303571428571</v>
      </c>
      <c r="DY436">
        <v>2.074726785714286</v>
      </c>
      <c r="DZ436">
        <v>1.454051785714286</v>
      </c>
      <c r="EA436">
        <v>18.02647142857143</v>
      </c>
      <c r="EB436">
        <v>12.49336071428572</v>
      </c>
      <c r="EC436">
        <v>2000.024642857143</v>
      </c>
      <c r="ED436">
        <v>0.9799936428571429</v>
      </c>
      <c r="EE436">
        <v>0.02000615714285714</v>
      </c>
      <c r="EF436">
        <v>0</v>
      </c>
      <c r="EG436">
        <v>742.7591071428571</v>
      </c>
      <c r="EH436">
        <v>5.00097</v>
      </c>
      <c r="EI436">
        <v>14841.44642857143</v>
      </c>
      <c r="EJ436">
        <v>16707.76071428571</v>
      </c>
      <c r="EK436">
        <v>39.20274999999999</v>
      </c>
      <c r="EL436">
        <v>39.43924999999999</v>
      </c>
      <c r="EM436">
        <v>39.1205</v>
      </c>
      <c r="EN436">
        <v>39.20949999999999</v>
      </c>
      <c r="EO436">
        <v>39.80092857142856</v>
      </c>
      <c r="EP436">
        <v>1955.113214285714</v>
      </c>
      <c r="EQ436">
        <v>39.91142857142857</v>
      </c>
      <c r="ER436">
        <v>0</v>
      </c>
      <c r="ES436">
        <v>1659122529.2</v>
      </c>
      <c r="ET436">
        <v>0</v>
      </c>
      <c r="EU436">
        <v>742.9501153846154</v>
      </c>
      <c r="EV436">
        <v>35.92776070703236</v>
      </c>
      <c r="EW436">
        <v>696.2769235234987</v>
      </c>
      <c r="EX436">
        <v>14844.98846153846</v>
      </c>
      <c r="EY436">
        <v>15</v>
      </c>
      <c r="EZ436">
        <v>0</v>
      </c>
      <c r="FA436" t="s">
        <v>419</v>
      </c>
      <c r="FB436">
        <v>1658962562</v>
      </c>
      <c r="FC436">
        <v>1658962559</v>
      </c>
      <c r="FD436">
        <v>0</v>
      </c>
      <c r="FE436">
        <v>0.025</v>
      </c>
      <c r="FF436">
        <v>-0.013</v>
      </c>
      <c r="FG436">
        <v>-1.97</v>
      </c>
      <c r="FH436">
        <v>-0.111</v>
      </c>
      <c r="FI436">
        <v>420</v>
      </c>
      <c r="FJ436">
        <v>18</v>
      </c>
      <c r="FK436">
        <v>0.6899999999999999</v>
      </c>
      <c r="FL436">
        <v>0.5</v>
      </c>
      <c r="FM436">
        <v>-53.53124499999999</v>
      </c>
      <c r="FN436">
        <v>-10.18749343339574</v>
      </c>
      <c r="FO436">
        <v>0.9865600853343903</v>
      </c>
      <c r="FP436">
        <v>0</v>
      </c>
      <c r="FQ436">
        <v>740.7338823529412</v>
      </c>
      <c r="FR436">
        <v>37.14624904700822</v>
      </c>
      <c r="FS436">
        <v>3.651252498758275</v>
      </c>
      <c r="FT436">
        <v>0</v>
      </c>
      <c r="FU436">
        <v>6.84753075</v>
      </c>
      <c r="FV436">
        <v>0.04361234521578304</v>
      </c>
      <c r="FW436">
        <v>0.01179645972050511</v>
      </c>
      <c r="FX436">
        <v>1</v>
      </c>
      <c r="FY436">
        <v>1</v>
      </c>
      <c r="FZ436">
        <v>3</v>
      </c>
      <c r="GA436" t="s">
        <v>426</v>
      </c>
      <c r="GB436">
        <v>2.98362</v>
      </c>
      <c r="GC436">
        <v>2.71554</v>
      </c>
      <c r="GD436">
        <v>0.11298</v>
      </c>
      <c r="GE436">
        <v>0.119546</v>
      </c>
      <c r="GF436">
        <v>0.104255</v>
      </c>
      <c r="GG436">
        <v>0.07944329999999999</v>
      </c>
      <c r="GH436">
        <v>28082</v>
      </c>
      <c r="GI436">
        <v>28009</v>
      </c>
      <c r="GJ436">
        <v>29422</v>
      </c>
      <c r="GK436">
        <v>29419.1</v>
      </c>
      <c r="GL436">
        <v>34901.4</v>
      </c>
      <c r="GM436">
        <v>36010.9</v>
      </c>
      <c r="GN436">
        <v>41433.6</v>
      </c>
      <c r="GO436">
        <v>41924.2</v>
      </c>
      <c r="GP436">
        <v>1.91772</v>
      </c>
      <c r="GQ436">
        <v>1.8871</v>
      </c>
      <c r="GR436">
        <v>0.104375</v>
      </c>
      <c r="GS436">
        <v>0</v>
      </c>
      <c r="GT436">
        <v>25.2469</v>
      </c>
      <c r="GU436">
        <v>999.9</v>
      </c>
      <c r="GV436">
        <v>37.3</v>
      </c>
      <c r="GW436">
        <v>33.7</v>
      </c>
      <c r="GX436">
        <v>21.6228</v>
      </c>
      <c r="GY436">
        <v>63.1416</v>
      </c>
      <c r="GZ436">
        <v>34.1787</v>
      </c>
      <c r="HA436">
        <v>1</v>
      </c>
      <c r="HB436">
        <v>-0.0860442</v>
      </c>
      <c r="HC436">
        <v>0.286356</v>
      </c>
      <c r="HD436">
        <v>20.3307</v>
      </c>
      <c r="HE436">
        <v>5.21579</v>
      </c>
      <c r="HF436">
        <v>12.0099</v>
      </c>
      <c r="HG436">
        <v>4.9887</v>
      </c>
      <c r="HH436">
        <v>3.28845</v>
      </c>
      <c r="HI436">
        <v>9999</v>
      </c>
      <c r="HJ436">
        <v>9999</v>
      </c>
      <c r="HK436">
        <v>9999</v>
      </c>
      <c r="HL436">
        <v>175.1</v>
      </c>
      <c r="HM436">
        <v>1.86784</v>
      </c>
      <c r="HN436">
        <v>1.86691</v>
      </c>
      <c r="HO436">
        <v>1.8663</v>
      </c>
      <c r="HP436">
        <v>1.86619</v>
      </c>
      <c r="HQ436">
        <v>1.86804</v>
      </c>
      <c r="HR436">
        <v>1.87051</v>
      </c>
      <c r="HS436">
        <v>1.86919</v>
      </c>
      <c r="HT436">
        <v>1.87057</v>
      </c>
      <c r="HU436">
        <v>0</v>
      </c>
      <c r="HV436">
        <v>0</v>
      </c>
      <c r="HW436">
        <v>0</v>
      </c>
      <c r="HX436">
        <v>0</v>
      </c>
      <c r="HY436" t="s">
        <v>421</v>
      </c>
      <c r="HZ436" t="s">
        <v>422</v>
      </c>
      <c r="IA436" t="s">
        <v>423</v>
      </c>
      <c r="IB436" t="s">
        <v>423</v>
      </c>
      <c r="IC436" t="s">
        <v>423</v>
      </c>
      <c r="ID436" t="s">
        <v>423</v>
      </c>
      <c r="IE436">
        <v>0</v>
      </c>
      <c r="IF436">
        <v>100</v>
      </c>
      <c r="IG436">
        <v>100</v>
      </c>
      <c r="IH436">
        <v>-2.793</v>
      </c>
      <c r="II436">
        <v>-0.08409999999999999</v>
      </c>
      <c r="IJ436">
        <v>-1.577111384215205</v>
      </c>
      <c r="IK436">
        <v>-0.002609718516926934</v>
      </c>
      <c r="IL436">
        <v>7.477057286243006E-07</v>
      </c>
      <c r="IM436">
        <v>-2.446628426827821E-10</v>
      </c>
      <c r="IN436">
        <v>-0.2036813970316619</v>
      </c>
      <c r="IO436">
        <v>-0.007460779758470672</v>
      </c>
      <c r="IP436">
        <v>0.0009378809001863145</v>
      </c>
      <c r="IQ436">
        <v>-1.681860573090938E-05</v>
      </c>
      <c r="IR436">
        <v>18</v>
      </c>
      <c r="IS436">
        <v>2242</v>
      </c>
      <c r="IT436">
        <v>1</v>
      </c>
      <c r="IU436">
        <v>24</v>
      </c>
      <c r="IV436">
        <v>2666.1</v>
      </c>
      <c r="IW436">
        <v>2666.2</v>
      </c>
      <c r="IX436">
        <v>1.38306</v>
      </c>
      <c r="IY436">
        <v>2.22534</v>
      </c>
      <c r="IZ436">
        <v>1.39648</v>
      </c>
      <c r="JA436">
        <v>2.33643</v>
      </c>
      <c r="JB436">
        <v>1.49536</v>
      </c>
      <c r="JC436">
        <v>2.40479</v>
      </c>
      <c r="JD436">
        <v>39.292</v>
      </c>
      <c r="JE436">
        <v>23.9649</v>
      </c>
      <c r="JF436">
        <v>18</v>
      </c>
      <c r="JG436">
        <v>491.438</v>
      </c>
      <c r="JH436">
        <v>428.787</v>
      </c>
      <c r="JI436">
        <v>24.9998</v>
      </c>
      <c r="JJ436">
        <v>26.2798</v>
      </c>
      <c r="JK436">
        <v>30.0002</v>
      </c>
      <c r="JL436">
        <v>26.2511</v>
      </c>
      <c r="JM436">
        <v>26.1927</v>
      </c>
      <c r="JN436">
        <v>27.8454</v>
      </c>
      <c r="JO436">
        <v>25.0129</v>
      </c>
      <c r="JP436">
        <v>27.0558</v>
      </c>
      <c r="JQ436">
        <v>25</v>
      </c>
      <c r="JR436">
        <v>607.537</v>
      </c>
      <c r="JS436">
        <v>16.0554</v>
      </c>
      <c r="JT436">
        <v>100.6</v>
      </c>
      <c r="JU436">
        <v>100.686</v>
      </c>
    </row>
    <row r="437" spans="1:281">
      <c r="A437">
        <v>421</v>
      </c>
      <c r="B437">
        <v>1659122534</v>
      </c>
      <c r="C437">
        <v>10175.90000009537</v>
      </c>
      <c r="D437" t="s">
        <v>1269</v>
      </c>
      <c r="E437" t="s">
        <v>1270</v>
      </c>
      <c r="F437">
        <v>5</v>
      </c>
      <c r="G437" t="s">
        <v>1198</v>
      </c>
      <c r="H437" t="s">
        <v>416</v>
      </c>
      <c r="I437">
        <v>1659122526.5</v>
      </c>
      <c r="J437">
        <f>(K437)/1000</f>
        <v>0</v>
      </c>
      <c r="K437">
        <f>IF(CZ437, AN437, AH437)</f>
        <v>0</v>
      </c>
      <c r="L437">
        <f>IF(CZ437, AI437, AG437)</f>
        <v>0</v>
      </c>
      <c r="M437">
        <f>DB437 - IF(AU437&gt;1, L437*CV437*100.0/(AW437*DP437), 0)</f>
        <v>0</v>
      </c>
      <c r="N437">
        <f>((T437-J437/2)*M437-L437)/(T437+J437/2)</f>
        <v>0</v>
      </c>
      <c r="O437">
        <f>N437*(DI437+DJ437)/1000.0</f>
        <v>0</v>
      </c>
      <c r="P437">
        <f>(DB437 - IF(AU437&gt;1, L437*CV437*100.0/(AW437*DP437), 0))*(DI437+DJ437)/1000.0</f>
        <v>0</v>
      </c>
      <c r="Q437">
        <f>2.0/((1/S437-1/R437)+SIGN(S437)*SQRT((1/S437-1/R437)*(1/S437-1/R437) + 4*CW437/((CW437+1)*(CW437+1))*(2*1/S437*1/R437-1/R437*1/R437)))</f>
        <v>0</v>
      </c>
      <c r="R437">
        <f>IF(LEFT(CX437,1)&lt;&gt;"0",IF(LEFT(CX437,1)="1",3.0,CY437),$D$5+$E$5*(DP437*DI437/($K$5*1000))+$F$5*(DP437*DI437/($K$5*1000))*MAX(MIN(CV437,$J$5),$I$5)*MAX(MIN(CV437,$J$5),$I$5)+$G$5*MAX(MIN(CV437,$J$5),$I$5)*(DP437*DI437/($K$5*1000))+$H$5*(DP437*DI437/($K$5*1000))*(DP437*DI437/($K$5*1000)))</f>
        <v>0</v>
      </c>
      <c r="S437">
        <f>J437*(1000-(1000*0.61365*exp(17.502*W437/(240.97+W437))/(DI437+DJ437)+DD437)/2)/(1000*0.61365*exp(17.502*W437/(240.97+W437))/(DI437+DJ437)-DD437)</f>
        <v>0</v>
      </c>
      <c r="T437">
        <f>1/((CW437+1)/(Q437/1.6)+1/(R437/1.37)) + CW437/((CW437+1)/(Q437/1.6) + CW437/(R437/1.37))</f>
        <v>0</v>
      </c>
      <c r="U437">
        <f>(CR437*CU437)</f>
        <v>0</v>
      </c>
      <c r="V437">
        <f>(DK437+(U437+2*0.95*5.67E-8*(((DK437+$B$7)+273)^4-(DK437+273)^4)-44100*J437)/(1.84*29.3*R437+8*0.95*5.67E-8*(DK437+273)^3))</f>
        <v>0</v>
      </c>
      <c r="W437">
        <f>($C$7*DL437+$D$7*DM437+$E$7*V437)</f>
        <v>0</v>
      </c>
      <c r="X437">
        <f>0.61365*exp(17.502*W437/(240.97+W437))</f>
        <v>0</v>
      </c>
      <c r="Y437">
        <f>(Z437/AA437*100)</f>
        <v>0</v>
      </c>
      <c r="Z437">
        <f>DD437*(DI437+DJ437)/1000</f>
        <v>0</v>
      </c>
      <c r="AA437">
        <f>0.61365*exp(17.502*DK437/(240.97+DK437))</f>
        <v>0</v>
      </c>
      <c r="AB437">
        <f>(X437-DD437*(DI437+DJ437)/1000)</f>
        <v>0</v>
      </c>
      <c r="AC437">
        <f>(-J437*44100)</f>
        <v>0</v>
      </c>
      <c r="AD437">
        <f>2*29.3*R437*0.92*(DK437-W437)</f>
        <v>0</v>
      </c>
      <c r="AE437">
        <f>2*0.95*5.67E-8*(((DK437+$B$7)+273)^4-(W437+273)^4)</f>
        <v>0</v>
      </c>
      <c r="AF437">
        <f>U437+AE437+AC437+AD437</f>
        <v>0</v>
      </c>
      <c r="AG437">
        <f>DH437*AU437*(DC437-DB437*(1000-AU437*DE437)/(1000-AU437*DD437))/(100*CV437)</f>
        <v>0</v>
      </c>
      <c r="AH437">
        <f>1000*DH437*AU437*(DD437-DE437)/(100*CV437*(1000-AU437*DD437))</f>
        <v>0</v>
      </c>
      <c r="AI437">
        <f>(AJ437 - AK437 - DI437*1E3/(8.314*(DK437+273.15)) * AM437/DH437 * AL437) * DH437/(100*CV437) * (1000 - DE437)/1000</f>
        <v>0</v>
      </c>
      <c r="AJ437">
        <v>603.1520010072886</v>
      </c>
      <c r="AK437">
        <v>557.7098060606062</v>
      </c>
      <c r="AL437">
        <v>3.281939639929168</v>
      </c>
      <c r="AM437">
        <v>65.16908035105153</v>
      </c>
      <c r="AN437">
        <f>(AP437 - AO437 + DI437*1E3/(8.314*(DK437+273.15)) * AR437/DH437 * AQ437) * DH437/(100*CV437) * 1000/(1000 - AP437)</f>
        <v>0</v>
      </c>
      <c r="AO437">
        <v>16.00726821251999</v>
      </c>
      <c r="AP437">
        <v>22.87409333333334</v>
      </c>
      <c r="AQ437">
        <v>-0.0001607245518147004</v>
      </c>
      <c r="AR437">
        <v>87.25363279170026</v>
      </c>
      <c r="AS437">
        <v>15</v>
      </c>
      <c r="AT437">
        <v>3</v>
      </c>
      <c r="AU437">
        <f>IF(AS437*$H$13&gt;=AW437,1.0,(AW437/(AW437-AS437*$H$13)))</f>
        <v>0</v>
      </c>
      <c r="AV437">
        <f>(AU437-1)*100</f>
        <v>0</v>
      </c>
      <c r="AW437">
        <f>MAX(0,($B$13+$C$13*DP437)/(1+$D$13*DP437)*DI437/(DK437+273)*$E$13)</f>
        <v>0</v>
      </c>
      <c r="AX437" t="s">
        <v>417</v>
      </c>
      <c r="AY437" t="s">
        <v>417</v>
      </c>
      <c r="AZ437">
        <v>0</v>
      </c>
      <c r="BA437">
        <v>0</v>
      </c>
      <c r="BB437">
        <f>1-AZ437/BA437</f>
        <v>0</v>
      </c>
      <c r="BC437">
        <v>0</v>
      </c>
      <c r="BD437" t="s">
        <v>417</v>
      </c>
      <c r="BE437" t="s">
        <v>417</v>
      </c>
      <c r="BF437">
        <v>0</v>
      </c>
      <c r="BG437">
        <v>0</v>
      </c>
      <c r="BH437">
        <f>1-BF437/BG437</f>
        <v>0</v>
      </c>
      <c r="BI437">
        <v>0.5</v>
      </c>
      <c r="BJ437">
        <f>CS437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417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f>$B$11*DQ437+$C$11*DR437+$F$11*EC437*(1-EF437)</f>
        <v>0</v>
      </c>
      <c r="CS437">
        <f>CR437*CT437</f>
        <v>0</v>
      </c>
      <c r="CT437">
        <f>($B$11*$D$9+$C$11*$D$9+$F$11*((EP437+EH437)/MAX(EP437+EH437+EQ437, 0.1)*$I$9+EQ437/MAX(EP437+EH437+EQ437, 0.1)*$J$9))/($B$11+$C$11+$F$11)</f>
        <v>0</v>
      </c>
      <c r="CU437">
        <f>($B$11*$K$9+$C$11*$K$9+$F$11*((EP437+EH437)/MAX(EP437+EH437+EQ437, 0.1)*$P$9+EQ437/MAX(EP437+EH437+EQ437, 0.1)*$Q$9))/($B$11+$C$11+$F$11)</f>
        <v>0</v>
      </c>
      <c r="CV437">
        <v>6</v>
      </c>
      <c r="CW437">
        <v>0.5</v>
      </c>
      <c r="CX437" t="s">
        <v>418</v>
      </c>
      <c r="CY437">
        <v>2</v>
      </c>
      <c r="CZ437" t="b">
        <v>1</v>
      </c>
      <c r="DA437">
        <v>1659122526.5</v>
      </c>
      <c r="DB437">
        <v>522.4655555555556</v>
      </c>
      <c r="DC437">
        <v>577.2925925925925</v>
      </c>
      <c r="DD437">
        <v>22.88470740740741</v>
      </c>
      <c r="DE437">
        <v>16.02634444444444</v>
      </c>
      <c r="DF437">
        <v>525.2424444444443</v>
      </c>
      <c r="DG437">
        <v>22.96875925925926</v>
      </c>
      <c r="DH437">
        <v>500.0738148148147</v>
      </c>
      <c r="DI437">
        <v>90.63477407407406</v>
      </c>
      <c r="DJ437">
        <v>0.1000313333333333</v>
      </c>
      <c r="DK437">
        <v>27.20916296296296</v>
      </c>
      <c r="DL437">
        <v>26.9566037037037</v>
      </c>
      <c r="DM437">
        <v>999.9000000000001</v>
      </c>
      <c r="DN437">
        <v>0</v>
      </c>
      <c r="DO437">
        <v>0</v>
      </c>
      <c r="DP437">
        <v>9995.927777777777</v>
      </c>
      <c r="DQ437">
        <v>0</v>
      </c>
      <c r="DR437">
        <v>7.95337</v>
      </c>
      <c r="DS437">
        <v>-54.8271074074074</v>
      </c>
      <c r="DT437">
        <v>534.701962962963</v>
      </c>
      <c r="DU437">
        <v>586.694962962963</v>
      </c>
      <c r="DV437">
        <v>6.858363333333333</v>
      </c>
      <c r="DW437">
        <v>577.2925925925925</v>
      </c>
      <c r="DX437">
        <v>16.02634444444444</v>
      </c>
      <c r="DY437">
        <v>2.07414962962963</v>
      </c>
      <c r="DZ437">
        <v>1.452544814814815</v>
      </c>
      <c r="EA437">
        <v>18.02204444444445</v>
      </c>
      <c r="EB437">
        <v>12.47755185185185</v>
      </c>
      <c r="EC437">
        <v>2000.000740740741</v>
      </c>
      <c r="ED437">
        <v>0.9799933333333334</v>
      </c>
      <c r="EE437">
        <v>0.02000646666666666</v>
      </c>
      <c r="EF437">
        <v>0</v>
      </c>
      <c r="EG437">
        <v>745.7996666666667</v>
      </c>
      <c r="EH437">
        <v>5.00097</v>
      </c>
      <c r="EI437">
        <v>14900.21851851852</v>
      </c>
      <c r="EJ437">
        <v>16707.55555555556</v>
      </c>
      <c r="EK437">
        <v>39.187</v>
      </c>
      <c r="EL437">
        <v>39.43699999999999</v>
      </c>
      <c r="EM437">
        <v>39.10866666666666</v>
      </c>
      <c r="EN437">
        <v>39.19166666666666</v>
      </c>
      <c r="EO437">
        <v>39.77985185185185</v>
      </c>
      <c r="EP437">
        <v>1955.09</v>
      </c>
      <c r="EQ437">
        <v>39.91074074074074</v>
      </c>
      <c r="ER437">
        <v>0</v>
      </c>
      <c r="ES437">
        <v>1659122534</v>
      </c>
      <c r="ET437">
        <v>0</v>
      </c>
      <c r="EU437">
        <v>745.7122307692308</v>
      </c>
      <c r="EV437">
        <v>32.69333328349509</v>
      </c>
      <c r="EW437">
        <v>637.5282042888656</v>
      </c>
      <c r="EX437">
        <v>14898.15</v>
      </c>
      <c r="EY437">
        <v>15</v>
      </c>
      <c r="EZ437">
        <v>0</v>
      </c>
      <c r="FA437" t="s">
        <v>419</v>
      </c>
      <c r="FB437">
        <v>1658962562</v>
      </c>
      <c r="FC437">
        <v>1658962559</v>
      </c>
      <c r="FD437">
        <v>0</v>
      </c>
      <c r="FE437">
        <v>0.025</v>
      </c>
      <c r="FF437">
        <v>-0.013</v>
      </c>
      <c r="FG437">
        <v>-1.97</v>
      </c>
      <c r="FH437">
        <v>-0.111</v>
      </c>
      <c r="FI437">
        <v>420</v>
      </c>
      <c r="FJ437">
        <v>18</v>
      </c>
      <c r="FK437">
        <v>0.6899999999999999</v>
      </c>
      <c r="FL437">
        <v>0.5</v>
      </c>
      <c r="FM437">
        <v>-54.38891219512195</v>
      </c>
      <c r="FN437">
        <v>-8.817687804878187</v>
      </c>
      <c r="FO437">
        <v>0.8702868854705395</v>
      </c>
      <c r="FP437">
        <v>0</v>
      </c>
      <c r="FQ437">
        <v>743.9332647058824</v>
      </c>
      <c r="FR437">
        <v>34.4832238045719</v>
      </c>
      <c r="FS437">
        <v>3.392612695330691</v>
      </c>
      <c r="FT437">
        <v>0</v>
      </c>
      <c r="FU437">
        <v>6.853094390243902</v>
      </c>
      <c r="FV437">
        <v>0.1327726829268461</v>
      </c>
      <c r="FW437">
        <v>0.01552996239355624</v>
      </c>
      <c r="FX437">
        <v>0</v>
      </c>
      <c r="FY437">
        <v>0</v>
      </c>
      <c r="FZ437">
        <v>3</v>
      </c>
      <c r="GA437" t="s">
        <v>462</v>
      </c>
      <c r="GB437">
        <v>2.98339</v>
      </c>
      <c r="GC437">
        <v>2.7156</v>
      </c>
      <c r="GD437">
        <v>0.115418</v>
      </c>
      <c r="GE437">
        <v>0.121957</v>
      </c>
      <c r="GF437">
        <v>0.104234</v>
      </c>
      <c r="GG437">
        <v>0.0794343</v>
      </c>
      <c r="GH437">
        <v>28005</v>
      </c>
      <c r="GI437">
        <v>27932.4</v>
      </c>
      <c r="GJ437">
        <v>29422.2</v>
      </c>
      <c r="GK437">
        <v>29419.2</v>
      </c>
      <c r="GL437">
        <v>34902.5</v>
      </c>
      <c r="GM437">
        <v>36011.1</v>
      </c>
      <c r="GN437">
        <v>41433.8</v>
      </c>
      <c r="GO437">
        <v>41924</v>
      </c>
      <c r="GP437">
        <v>1.9178</v>
      </c>
      <c r="GQ437">
        <v>1.88713</v>
      </c>
      <c r="GR437">
        <v>0.104479</v>
      </c>
      <c r="GS437">
        <v>0</v>
      </c>
      <c r="GT437">
        <v>25.2458</v>
      </c>
      <c r="GU437">
        <v>999.9</v>
      </c>
      <c r="GV437">
        <v>37.3</v>
      </c>
      <c r="GW437">
        <v>33.7</v>
      </c>
      <c r="GX437">
        <v>21.625</v>
      </c>
      <c r="GY437">
        <v>63.4516</v>
      </c>
      <c r="GZ437">
        <v>33.9623</v>
      </c>
      <c r="HA437">
        <v>1</v>
      </c>
      <c r="HB437">
        <v>-0.0861026</v>
      </c>
      <c r="HC437">
        <v>0.285534</v>
      </c>
      <c r="HD437">
        <v>20.3307</v>
      </c>
      <c r="HE437">
        <v>5.21609</v>
      </c>
      <c r="HF437">
        <v>12.0099</v>
      </c>
      <c r="HG437">
        <v>4.98865</v>
      </c>
      <c r="HH437">
        <v>3.28848</v>
      </c>
      <c r="HI437">
        <v>9999</v>
      </c>
      <c r="HJ437">
        <v>9999</v>
      </c>
      <c r="HK437">
        <v>9999</v>
      </c>
      <c r="HL437">
        <v>175.1</v>
      </c>
      <c r="HM437">
        <v>1.86785</v>
      </c>
      <c r="HN437">
        <v>1.86691</v>
      </c>
      <c r="HO437">
        <v>1.8663</v>
      </c>
      <c r="HP437">
        <v>1.86618</v>
      </c>
      <c r="HQ437">
        <v>1.86806</v>
      </c>
      <c r="HR437">
        <v>1.87055</v>
      </c>
      <c r="HS437">
        <v>1.86919</v>
      </c>
      <c r="HT437">
        <v>1.87058</v>
      </c>
      <c r="HU437">
        <v>0</v>
      </c>
      <c r="HV437">
        <v>0</v>
      </c>
      <c r="HW437">
        <v>0</v>
      </c>
      <c r="HX437">
        <v>0</v>
      </c>
      <c r="HY437" t="s">
        <v>421</v>
      </c>
      <c r="HZ437" t="s">
        <v>422</v>
      </c>
      <c r="IA437" t="s">
        <v>423</v>
      </c>
      <c r="IB437" t="s">
        <v>423</v>
      </c>
      <c r="IC437" t="s">
        <v>423</v>
      </c>
      <c r="ID437" t="s">
        <v>423</v>
      </c>
      <c r="IE437">
        <v>0</v>
      </c>
      <c r="IF437">
        <v>100</v>
      </c>
      <c r="IG437">
        <v>100</v>
      </c>
      <c r="IH437">
        <v>-2.826</v>
      </c>
      <c r="II437">
        <v>-0.0842</v>
      </c>
      <c r="IJ437">
        <v>-1.577111384215205</v>
      </c>
      <c r="IK437">
        <v>-0.002609718516926934</v>
      </c>
      <c r="IL437">
        <v>7.477057286243006E-07</v>
      </c>
      <c r="IM437">
        <v>-2.446628426827821E-10</v>
      </c>
      <c r="IN437">
        <v>-0.2036813970316619</v>
      </c>
      <c r="IO437">
        <v>-0.007460779758470672</v>
      </c>
      <c r="IP437">
        <v>0.0009378809001863145</v>
      </c>
      <c r="IQ437">
        <v>-1.681860573090938E-05</v>
      </c>
      <c r="IR437">
        <v>18</v>
      </c>
      <c r="IS437">
        <v>2242</v>
      </c>
      <c r="IT437">
        <v>1</v>
      </c>
      <c r="IU437">
        <v>24</v>
      </c>
      <c r="IV437">
        <v>2666.2</v>
      </c>
      <c r="IW437">
        <v>2666.2</v>
      </c>
      <c r="IX437">
        <v>1.41968</v>
      </c>
      <c r="IY437">
        <v>2.22656</v>
      </c>
      <c r="IZ437">
        <v>1.39648</v>
      </c>
      <c r="JA437">
        <v>2.33521</v>
      </c>
      <c r="JB437">
        <v>1.49536</v>
      </c>
      <c r="JC437">
        <v>2.41943</v>
      </c>
      <c r="JD437">
        <v>39.292</v>
      </c>
      <c r="JE437">
        <v>23.9649</v>
      </c>
      <c r="JF437">
        <v>18</v>
      </c>
      <c r="JG437">
        <v>491.485</v>
      </c>
      <c r="JH437">
        <v>428.801</v>
      </c>
      <c r="JI437">
        <v>24.9998</v>
      </c>
      <c r="JJ437">
        <v>26.2814</v>
      </c>
      <c r="JK437">
        <v>30.0001</v>
      </c>
      <c r="JL437">
        <v>26.2511</v>
      </c>
      <c r="JM437">
        <v>26.1927</v>
      </c>
      <c r="JN437">
        <v>28.4158</v>
      </c>
      <c r="JO437">
        <v>25.0129</v>
      </c>
      <c r="JP437">
        <v>27.0558</v>
      </c>
      <c r="JQ437">
        <v>25</v>
      </c>
      <c r="JR437">
        <v>620.894</v>
      </c>
      <c r="JS437">
        <v>16.0554</v>
      </c>
      <c r="JT437">
        <v>100.601</v>
      </c>
      <c r="JU437">
        <v>100.686</v>
      </c>
    </row>
    <row r="438" spans="1:281">
      <c r="A438">
        <v>422</v>
      </c>
      <c r="B438">
        <v>1659122539</v>
      </c>
      <c r="C438">
        <v>10180.90000009537</v>
      </c>
      <c r="D438" t="s">
        <v>1271</v>
      </c>
      <c r="E438" t="s">
        <v>1272</v>
      </c>
      <c r="F438">
        <v>5</v>
      </c>
      <c r="G438" t="s">
        <v>1198</v>
      </c>
      <c r="H438" t="s">
        <v>416</v>
      </c>
      <c r="I438">
        <v>1659122531.214286</v>
      </c>
      <c r="J438">
        <f>(K438)/1000</f>
        <v>0</v>
      </c>
      <c r="K438">
        <f>IF(CZ438, AN438, AH438)</f>
        <v>0</v>
      </c>
      <c r="L438">
        <f>IF(CZ438, AI438, AG438)</f>
        <v>0</v>
      </c>
      <c r="M438">
        <f>DB438 - IF(AU438&gt;1, L438*CV438*100.0/(AW438*DP438), 0)</f>
        <v>0</v>
      </c>
      <c r="N438">
        <f>((T438-J438/2)*M438-L438)/(T438+J438/2)</f>
        <v>0</v>
      </c>
      <c r="O438">
        <f>N438*(DI438+DJ438)/1000.0</f>
        <v>0</v>
      </c>
      <c r="P438">
        <f>(DB438 - IF(AU438&gt;1, L438*CV438*100.0/(AW438*DP438), 0))*(DI438+DJ438)/1000.0</f>
        <v>0</v>
      </c>
      <c r="Q438">
        <f>2.0/((1/S438-1/R438)+SIGN(S438)*SQRT((1/S438-1/R438)*(1/S438-1/R438) + 4*CW438/((CW438+1)*(CW438+1))*(2*1/S438*1/R438-1/R438*1/R438)))</f>
        <v>0</v>
      </c>
      <c r="R438">
        <f>IF(LEFT(CX438,1)&lt;&gt;"0",IF(LEFT(CX438,1)="1",3.0,CY438),$D$5+$E$5*(DP438*DI438/($K$5*1000))+$F$5*(DP438*DI438/($K$5*1000))*MAX(MIN(CV438,$J$5),$I$5)*MAX(MIN(CV438,$J$5),$I$5)+$G$5*MAX(MIN(CV438,$J$5),$I$5)*(DP438*DI438/($K$5*1000))+$H$5*(DP438*DI438/($K$5*1000))*(DP438*DI438/($K$5*1000)))</f>
        <v>0</v>
      </c>
      <c r="S438">
        <f>J438*(1000-(1000*0.61365*exp(17.502*W438/(240.97+W438))/(DI438+DJ438)+DD438)/2)/(1000*0.61365*exp(17.502*W438/(240.97+W438))/(DI438+DJ438)-DD438)</f>
        <v>0</v>
      </c>
      <c r="T438">
        <f>1/((CW438+1)/(Q438/1.6)+1/(R438/1.37)) + CW438/((CW438+1)/(Q438/1.6) + CW438/(R438/1.37))</f>
        <v>0</v>
      </c>
      <c r="U438">
        <f>(CR438*CU438)</f>
        <v>0</v>
      </c>
      <c r="V438">
        <f>(DK438+(U438+2*0.95*5.67E-8*(((DK438+$B$7)+273)^4-(DK438+273)^4)-44100*J438)/(1.84*29.3*R438+8*0.95*5.67E-8*(DK438+273)^3))</f>
        <v>0</v>
      </c>
      <c r="W438">
        <f>($C$7*DL438+$D$7*DM438+$E$7*V438)</f>
        <v>0</v>
      </c>
      <c r="X438">
        <f>0.61365*exp(17.502*W438/(240.97+W438))</f>
        <v>0</v>
      </c>
      <c r="Y438">
        <f>(Z438/AA438*100)</f>
        <v>0</v>
      </c>
      <c r="Z438">
        <f>DD438*(DI438+DJ438)/1000</f>
        <v>0</v>
      </c>
      <c r="AA438">
        <f>0.61365*exp(17.502*DK438/(240.97+DK438))</f>
        <v>0</v>
      </c>
      <c r="AB438">
        <f>(X438-DD438*(DI438+DJ438)/1000)</f>
        <v>0</v>
      </c>
      <c r="AC438">
        <f>(-J438*44100)</f>
        <v>0</v>
      </c>
      <c r="AD438">
        <f>2*29.3*R438*0.92*(DK438-W438)</f>
        <v>0</v>
      </c>
      <c r="AE438">
        <f>2*0.95*5.67E-8*(((DK438+$B$7)+273)^4-(W438+273)^4)</f>
        <v>0</v>
      </c>
      <c r="AF438">
        <f>U438+AE438+AC438+AD438</f>
        <v>0</v>
      </c>
      <c r="AG438">
        <f>DH438*AU438*(DC438-DB438*(1000-AU438*DE438)/(1000-AU438*DD438))/(100*CV438)</f>
        <v>0</v>
      </c>
      <c r="AH438">
        <f>1000*DH438*AU438*(DD438-DE438)/(100*CV438*(1000-AU438*DD438))</f>
        <v>0</v>
      </c>
      <c r="AI438">
        <f>(AJ438 - AK438 - DI438*1E3/(8.314*(DK438+273.15)) * AM438/DH438 * AL438) * DH438/(100*CV438) * (1000 - DE438)/1000</f>
        <v>0</v>
      </c>
      <c r="AJ438">
        <v>620.2941749971665</v>
      </c>
      <c r="AK438">
        <v>574.2584424242425</v>
      </c>
      <c r="AL438">
        <v>3.303873985430767</v>
      </c>
      <c r="AM438">
        <v>65.16908035105153</v>
      </c>
      <c r="AN438">
        <f>(AP438 - AO438 + DI438*1E3/(8.314*(DK438+273.15)) * AR438/DH438 * AQ438) * DH438/(100*CV438) * 1000/(1000 - AP438)</f>
        <v>0</v>
      </c>
      <c r="AO438">
        <v>16.00555470890712</v>
      </c>
      <c r="AP438">
        <v>22.87209515151514</v>
      </c>
      <c r="AQ438">
        <v>-5.767253669579711E-05</v>
      </c>
      <c r="AR438">
        <v>87.25363279170026</v>
      </c>
      <c r="AS438">
        <v>15</v>
      </c>
      <c r="AT438">
        <v>3</v>
      </c>
      <c r="AU438">
        <f>IF(AS438*$H$13&gt;=AW438,1.0,(AW438/(AW438-AS438*$H$13)))</f>
        <v>0</v>
      </c>
      <c r="AV438">
        <f>(AU438-1)*100</f>
        <v>0</v>
      </c>
      <c r="AW438">
        <f>MAX(0,($B$13+$C$13*DP438)/(1+$D$13*DP438)*DI438/(DK438+273)*$E$13)</f>
        <v>0</v>
      </c>
      <c r="AX438" t="s">
        <v>417</v>
      </c>
      <c r="AY438" t="s">
        <v>417</v>
      </c>
      <c r="AZ438">
        <v>0</v>
      </c>
      <c r="BA438">
        <v>0</v>
      </c>
      <c r="BB438">
        <f>1-AZ438/BA438</f>
        <v>0</v>
      </c>
      <c r="BC438">
        <v>0</v>
      </c>
      <c r="BD438" t="s">
        <v>417</v>
      </c>
      <c r="BE438" t="s">
        <v>417</v>
      </c>
      <c r="BF438">
        <v>0</v>
      </c>
      <c r="BG438">
        <v>0</v>
      </c>
      <c r="BH438">
        <f>1-BF438/BG438</f>
        <v>0</v>
      </c>
      <c r="BI438">
        <v>0.5</v>
      </c>
      <c r="BJ438">
        <f>CS438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417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f>$B$11*DQ438+$C$11*DR438+$F$11*EC438*(1-EF438)</f>
        <v>0</v>
      </c>
      <c r="CS438">
        <f>CR438*CT438</f>
        <v>0</v>
      </c>
      <c r="CT438">
        <f>($B$11*$D$9+$C$11*$D$9+$F$11*((EP438+EH438)/MAX(EP438+EH438+EQ438, 0.1)*$I$9+EQ438/MAX(EP438+EH438+EQ438, 0.1)*$J$9))/($B$11+$C$11+$F$11)</f>
        <v>0</v>
      </c>
      <c r="CU438">
        <f>($B$11*$K$9+$C$11*$K$9+$F$11*((EP438+EH438)/MAX(EP438+EH438+EQ438, 0.1)*$P$9+EQ438/MAX(EP438+EH438+EQ438, 0.1)*$Q$9))/($B$11+$C$11+$F$11)</f>
        <v>0</v>
      </c>
      <c r="CV438">
        <v>6</v>
      </c>
      <c r="CW438">
        <v>0.5</v>
      </c>
      <c r="CX438" t="s">
        <v>418</v>
      </c>
      <c r="CY438">
        <v>2</v>
      </c>
      <c r="CZ438" t="b">
        <v>1</v>
      </c>
      <c r="DA438">
        <v>1659122531.214286</v>
      </c>
      <c r="DB438">
        <v>537.6364642857144</v>
      </c>
      <c r="DC438">
        <v>593.1475714285715</v>
      </c>
      <c r="DD438">
        <v>22.87909999999999</v>
      </c>
      <c r="DE438">
        <v>16.01166071428571</v>
      </c>
      <c r="DF438">
        <v>540.4441071428571</v>
      </c>
      <c r="DG438">
        <v>22.96321071428572</v>
      </c>
      <c r="DH438">
        <v>500.0803928571428</v>
      </c>
      <c r="DI438">
        <v>90.63455357142857</v>
      </c>
      <c r="DJ438">
        <v>0.1000574928571428</v>
      </c>
      <c r="DK438">
        <v>27.20858214285714</v>
      </c>
      <c r="DL438">
        <v>26.95521785714286</v>
      </c>
      <c r="DM438">
        <v>999.9000000000002</v>
      </c>
      <c r="DN438">
        <v>0</v>
      </c>
      <c r="DO438">
        <v>0</v>
      </c>
      <c r="DP438">
        <v>9991.294642857143</v>
      </c>
      <c r="DQ438">
        <v>0</v>
      </c>
      <c r="DR438">
        <v>7.95337</v>
      </c>
      <c r="DS438">
        <v>-55.51115714285714</v>
      </c>
      <c r="DT438">
        <v>550.2250357142858</v>
      </c>
      <c r="DU438">
        <v>602.7992857142857</v>
      </c>
      <c r="DV438">
        <v>6.867446785714286</v>
      </c>
      <c r="DW438">
        <v>593.1475714285715</v>
      </c>
      <c r="DX438">
        <v>16.01166071428571</v>
      </c>
      <c r="DY438">
        <v>2.0736375</v>
      </c>
      <c r="DZ438">
        <v>1.451210357142857</v>
      </c>
      <c r="EA438">
        <v>18.01811785714286</v>
      </c>
      <c r="EB438">
        <v>12.46356071428571</v>
      </c>
      <c r="EC438">
        <v>1999.993928571429</v>
      </c>
      <c r="ED438">
        <v>0.9799931071428573</v>
      </c>
      <c r="EE438">
        <v>0.02000669285714286</v>
      </c>
      <c r="EF438">
        <v>0</v>
      </c>
      <c r="EG438">
        <v>748.1942857142856</v>
      </c>
      <c r="EH438">
        <v>5.00097</v>
      </c>
      <c r="EI438">
        <v>14947.975</v>
      </c>
      <c r="EJ438">
        <v>16707.50357142857</v>
      </c>
      <c r="EK438">
        <v>39.17592857142857</v>
      </c>
      <c r="EL438">
        <v>39.43699999999999</v>
      </c>
      <c r="EM438">
        <v>39.08899999999999</v>
      </c>
      <c r="EN438">
        <v>39.187</v>
      </c>
      <c r="EO438">
        <v>39.76107142857143</v>
      </c>
      <c r="EP438">
        <v>1955.081785714285</v>
      </c>
      <c r="EQ438">
        <v>39.91035714285714</v>
      </c>
      <c r="ER438">
        <v>0</v>
      </c>
      <c r="ES438">
        <v>1659122539.4</v>
      </c>
      <c r="ET438">
        <v>0</v>
      </c>
      <c r="EU438">
        <v>748.5930799999999</v>
      </c>
      <c r="EV438">
        <v>28.90538456837257</v>
      </c>
      <c r="EW438">
        <v>566.9153837213098</v>
      </c>
      <c r="EX438">
        <v>14955.52</v>
      </c>
      <c r="EY438">
        <v>15</v>
      </c>
      <c r="EZ438">
        <v>0</v>
      </c>
      <c r="FA438" t="s">
        <v>419</v>
      </c>
      <c r="FB438">
        <v>1658962562</v>
      </c>
      <c r="FC438">
        <v>1658962559</v>
      </c>
      <c r="FD438">
        <v>0</v>
      </c>
      <c r="FE438">
        <v>0.025</v>
      </c>
      <c r="FF438">
        <v>-0.013</v>
      </c>
      <c r="FG438">
        <v>-1.97</v>
      </c>
      <c r="FH438">
        <v>-0.111</v>
      </c>
      <c r="FI438">
        <v>420</v>
      </c>
      <c r="FJ438">
        <v>18</v>
      </c>
      <c r="FK438">
        <v>0.6899999999999999</v>
      </c>
      <c r="FL438">
        <v>0.5</v>
      </c>
      <c r="FM438">
        <v>-55.11066585365852</v>
      </c>
      <c r="FN438">
        <v>-8.718510104529745</v>
      </c>
      <c r="FO438">
        <v>0.8608197586503278</v>
      </c>
      <c r="FP438">
        <v>0</v>
      </c>
      <c r="FQ438">
        <v>746.8861176470588</v>
      </c>
      <c r="FR438">
        <v>30.84711993701188</v>
      </c>
      <c r="FS438">
        <v>3.038110449573265</v>
      </c>
      <c r="FT438">
        <v>0</v>
      </c>
      <c r="FU438">
        <v>6.859585609756098</v>
      </c>
      <c r="FV438">
        <v>0.1131232055749208</v>
      </c>
      <c r="FW438">
        <v>0.01447500419963384</v>
      </c>
      <c r="FX438">
        <v>0</v>
      </c>
      <c r="FY438">
        <v>0</v>
      </c>
      <c r="FZ438">
        <v>3</v>
      </c>
      <c r="GA438" t="s">
        <v>462</v>
      </c>
      <c r="GB438">
        <v>2.98361</v>
      </c>
      <c r="GC438">
        <v>2.71569</v>
      </c>
      <c r="GD438">
        <v>0.117831</v>
      </c>
      <c r="GE438">
        <v>0.124311</v>
      </c>
      <c r="GF438">
        <v>0.10423</v>
      </c>
      <c r="GG438">
        <v>0.0794344</v>
      </c>
      <c r="GH438">
        <v>27928.5</v>
      </c>
      <c r="GI438">
        <v>27857.2</v>
      </c>
      <c r="GJ438">
        <v>29422.1</v>
      </c>
      <c r="GK438">
        <v>29418.8</v>
      </c>
      <c r="GL438">
        <v>34902.6</v>
      </c>
      <c r="GM438">
        <v>36010.9</v>
      </c>
      <c r="GN438">
        <v>41433.8</v>
      </c>
      <c r="GO438">
        <v>41923.8</v>
      </c>
      <c r="GP438">
        <v>1.9179</v>
      </c>
      <c r="GQ438">
        <v>1.88727</v>
      </c>
      <c r="GR438">
        <v>0.104122</v>
      </c>
      <c r="GS438">
        <v>0</v>
      </c>
      <c r="GT438">
        <v>25.2458</v>
      </c>
      <c r="GU438">
        <v>999.9</v>
      </c>
      <c r="GV438">
        <v>37.2</v>
      </c>
      <c r="GW438">
        <v>33.7</v>
      </c>
      <c r="GX438">
        <v>21.5659</v>
      </c>
      <c r="GY438">
        <v>63.7916</v>
      </c>
      <c r="GZ438">
        <v>33.8582</v>
      </c>
      <c r="HA438">
        <v>1</v>
      </c>
      <c r="HB438">
        <v>-0.0858232</v>
      </c>
      <c r="HC438">
        <v>0.286024</v>
      </c>
      <c r="HD438">
        <v>20.3308</v>
      </c>
      <c r="HE438">
        <v>5.21624</v>
      </c>
      <c r="HF438">
        <v>12.0099</v>
      </c>
      <c r="HG438">
        <v>4.9888</v>
      </c>
      <c r="HH438">
        <v>3.2885</v>
      </c>
      <c r="HI438">
        <v>9999</v>
      </c>
      <c r="HJ438">
        <v>9999</v>
      </c>
      <c r="HK438">
        <v>9999</v>
      </c>
      <c r="HL438">
        <v>175.1</v>
      </c>
      <c r="HM438">
        <v>1.86786</v>
      </c>
      <c r="HN438">
        <v>1.86691</v>
      </c>
      <c r="HO438">
        <v>1.8663</v>
      </c>
      <c r="HP438">
        <v>1.86618</v>
      </c>
      <c r="HQ438">
        <v>1.86805</v>
      </c>
      <c r="HR438">
        <v>1.87053</v>
      </c>
      <c r="HS438">
        <v>1.8692</v>
      </c>
      <c r="HT438">
        <v>1.8706</v>
      </c>
      <c r="HU438">
        <v>0</v>
      </c>
      <c r="HV438">
        <v>0</v>
      </c>
      <c r="HW438">
        <v>0</v>
      </c>
      <c r="HX438">
        <v>0</v>
      </c>
      <c r="HY438" t="s">
        <v>421</v>
      </c>
      <c r="HZ438" t="s">
        <v>422</v>
      </c>
      <c r="IA438" t="s">
        <v>423</v>
      </c>
      <c r="IB438" t="s">
        <v>423</v>
      </c>
      <c r="IC438" t="s">
        <v>423</v>
      </c>
      <c r="ID438" t="s">
        <v>423</v>
      </c>
      <c r="IE438">
        <v>0</v>
      </c>
      <c r="IF438">
        <v>100</v>
      </c>
      <c r="IG438">
        <v>100</v>
      </c>
      <c r="IH438">
        <v>-2.859</v>
      </c>
      <c r="II438">
        <v>-0.08409999999999999</v>
      </c>
      <c r="IJ438">
        <v>-1.577111384215205</v>
      </c>
      <c r="IK438">
        <v>-0.002609718516926934</v>
      </c>
      <c r="IL438">
        <v>7.477057286243006E-07</v>
      </c>
      <c r="IM438">
        <v>-2.446628426827821E-10</v>
      </c>
      <c r="IN438">
        <v>-0.2036813970316619</v>
      </c>
      <c r="IO438">
        <v>-0.007460779758470672</v>
      </c>
      <c r="IP438">
        <v>0.0009378809001863145</v>
      </c>
      <c r="IQ438">
        <v>-1.681860573090938E-05</v>
      </c>
      <c r="IR438">
        <v>18</v>
      </c>
      <c r="IS438">
        <v>2242</v>
      </c>
      <c r="IT438">
        <v>1</v>
      </c>
      <c r="IU438">
        <v>24</v>
      </c>
      <c r="IV438">
        <v>2666.3</v>
      </c>
      <c r="IW438">
        <v>2666.3</v>
      </c>
      <c r="IX438">
        <v>1.45264</v>
      </c>
      <c r="IY438">
        <v>2.23022</v>
      </c>
      <c r="IZ438">
        <v>1.39648</v>
      </c>
      <c r="JA438">
        <v>2.33643</v>
      </c>
      <c r="JB438">
        <v>1.49536</v>
      </c>
      <c r="JC438">
        <v>2.41821</v>
      </c>
      <c r="JD438">
        <v>39.292</v>
      </c>
      <c r="JE438">
        <v>23.9649</v>
      </c>
      <c r="JF438">
        <v>18</v>
      </c>
      <c r="JG438">
        <v>491.548</v>
      </c>
      <c r="JH438">
        <v>428.89</v>
      </c>
      <c r="JI438">
        <v>25</v>
      </c>
      <c r="JJ438">
        <v>26.282</v>
      </c>
      <c r="JK438">
        <v>30.0001</v>
      </c>
      <c r="JL438">
        <v>26.2511</v>
      </c>
      <c r="JM438">
        <v>26.1927</v>
      </c>
      <c r="JN438">
        <v>29.0722</v>
      </c>
      <c r="JO438">
        <v>25.0129</v>
      </c>
      <c r="JP438">
        <v>27.0558</v>
      </c>
      <c r="JQ438">
        <v>25</v>
      </c>
      <c r="JR438">
        <v>640.9299999999999</v>
      </c>
      <c r="JS438">
        <v>16.0554</v>
      </c>
      <c r="JT438">
        <v>100.6</v>
      </c>
      <c r="JU438">
        <v>100.685</v>
      </c>
    </row>
    <row r="439" spans="1:281">
      <c r="A439">
        <v>423</v>
      </c>
      <c r="B439">
        <v>1659122544</v>
      </c>
      <c r="C439">
        <v>10185.90000009537</v>
      </c>
      <c r="D439" t="s">
        <v>1273</v>
      </c>
      <c r="E439" t="s">
        <v>1274</v>
      </c>
      <c r="F439">
        <v>5</v>
      </c>
      <c r="G439" t="s">
        <v>1198</v>
      </c>
      <c r="H439" t="s">
        <v>416</v>
      </c>
      <c r="I439">
        <v>1659122536.5</v>
      </c>
      <c r="J439">
        <f>(K439)/1000</f>
        <v>0</v>
      </c>
      <c r="K439">
        <f>IF(CZ439, AN439, AH439)</f>
        <v>0</v>
      </c>
      <c r="L439">
        <f>IF(CZ439, AI439, AG439)</f>
        <v>0</v>
      </c>
      <c r="M439">
        <f>DB439 - IF(AU439&gt;1, L439*CV439*100.0/(AW439*DP439), 0)</f>
        <v>0</v>
      </c>
      <c r="N439">
        <f>((T439-J439/2)*M439-L439)/(T439+J439/2)</f>
        <v>0</v>
      </c>
      <c r="O439">
        <f>N439*(DI439+DJ439)/1000.0</f>
        <v>0</v>
      </c>
      <c r="P439">
        <f>(DB439 - IF(AU439&gt;1, L439*CV439*100.0/(AW439*DP439), 0))*(DI439+DJ439)/1000.0</f>
        <v>0</v>
      </c>
      <c r="Q439">
        <f>2.0/((1/S439-1/R439)+SIGN(S439)*SQRT((1/S439-1/R439)*(1/S439-1/R439) + 4*CW439/((CW439+1)*(CW439+1))*(2*1/S439*1/R439-1/R439*1/R439)))</f>
        <v>0</v>
      </c>
      <c r="R439">
        <f>IF(LEFT(CX439,1)&lt;&gt;"0",IF(LEFT(CX439,1)="1",3.0,CY439),$D$5+$E$5*(DP439*DI439/($K$5*1000))+$F$5*(DP439*DI439/($K$5*1000))*MAX(MIN(CV439,$J$5),$I$5)*MAX(MIN(CV439,$J$5),$I$5)+$G$5*MAX(MIN(CV439,$J$5),$I$5)*(DP439*DI439/($K$5*1000))+$H$5*(DP439*DI439/($K$5*1000))*(DP439*DI439/($K$5*1000)))</f>
        <v>0</v>
      </c>
      <c r="S439">
        <f>J439*(1000-(1000*0.61365*exp(17.502*W439/(240.97+W439))/(DI439+DJ439)+DD439)/2)/(1000*0.61365*exp(17.502*W439/(240.97+W439))/(DI439+DJ439)-DD439)</f>
        <v>0</v>
      </c>
      <c r="T439">
        <f>1/((CW439+1)/(Q439/1.6)+1/(R439/1.37)) + CW439/((CW439+1)/(Q439/1.6) + CW439/(R439/1.37))</f>
        <v>0</v>
      </c>
      <c r="U439">
        <f>(CR439*CU439)</f>
        <v>0</v>
      </c>
      <c r="V439">
        <f>(DK439+(U439+2*0.95*5.67E-8*(((DK439+$B$7)+273)^4-(DK439+273)^4)-44100*J439)/(1.84*29.3*R439+8*0.95*5.67E-8*(DK439+273)^3))</f>
        <v>0</v>
      </c>
      <c r="W439">
        <f>($C$7*DL439+$D$7*DM439+$E$7*V439)</f>
        <v>0</v>
      </c>
      <c r="X439">
        <f>0.61365*exp(17.502*W439/(240.97+W439))</f>
        <v>0</v>
      </c>
      <c r="Y439">
        <f>(Z439/AA439*100)</f>
        <v>0</v>
      </c>
      <c r="Z439">
        <f>DD439*(DI439+DJ439)/1000</f>
        <v>0</v>
      </c>
      <c r="AA439">
        <f>0.61365*exp(17.502*DK439/(240.97+DK439))</f>
        <v>0</v>
      </c>
      <c r="AB439">
        <f>(X439-DD439*(DI439+DJ439)/1000)</f>
        <v>0</v>
      </c>
      <c r="AC439">
        <f>(-J439*44100)</f>
        <v>0</v>
      </c>
      <c r="AD439">
        <f>2*29.3*R439*0.92*(DK439-W439)</f>
        <v>0</v>
      </c>
      <c r="AE439">
        <f>2*0.95*5.67E-8*(((DK439+$B$7)+273)^4-(W439+273)^4)</f>
        <v>0</v>
      </c>
      <c r="AF439">
        <f>U439+AE439+AC439+AD439</f>
        <v>0</v>
      </c>
      <c r="AG439">
        <f>DH439*AU439*(DC439-DB439*(1000-AU439*DE439)/(1000-AU439*DD439))/(100*CV439)</f>
        <v>0</v>
      </c>
      <c r="AH439">
        <f>1000*DH439*AU439*(DD439-DE439)/(100*CV439*(1000-AU439*DD439))</f>
        <v>0</v>
      </c>
      <c r="AI439">
        <f>(AJ439 - AK439 - DI439*1E3/(8.314*(DK439+273.15)) * AM439/DH439 * AL439) * DH439/(100*CV439) * (1000 - DE439)/1000</f>
        <v>0</v>
      </c>
      <c r="AJ439">
        <v>637.2603434958143</v>
      </c>
      <c r="AK439">
        <v>590.6896606060606</v>
      </c>
      <c r="AL439">
        <v>3.29403275503065</v>
      </c>
      <c r="AM439">
        <v>65.16908035105153</v>
      </c>
      <c r="AN439">
        <f>(AP439 - AO439 + DI439*1E3/(8.314*(DK439+273.15)) * AR439/DH439 * AQ439) * DH439/(100*CV439) * 1000/(1000 - AP439)</f>
        <v>0</v>
      </c>
      <c r="AO439">
        <v>16.0057557307868</v>
      </c>
      <c r="AP439">
        <v>22.87375212121212</v>
      </c>
      <c r="AQ439">
        <v>4.973131017174726E-05</v>
      </c>
      <c r="AR439">
        <v>87.25363279170026</v>
      </c>
      <c r="AS439">
        <v>15</v>
      </c>
      <c r="AT439">
        <v>3</v>
      </c>
      <c r="AU439">
        <f>IF(AS439*$H$13&gt;=AW439,1.0,(AW439/(AW439-AS439*$H$13)))</f>
        <v>0</v>
      </c>
      <c r="AV439">
        <f>(AU439-1)*100</f>
        <v>0</v>
      </c>
      <c r="AW439">
        <f>MAX(0,($B$13+$C$13*DP439)/(1+$D$13*DP439)*DI439/(DK439+273)*$E$13)</f>
        <v>0</v>
      </c>
      <c r="AX439" t="s">
        <v>417</v>
      </c>
      <c r="AY439" t="s">
        <v>417</v>
      </c>
      <c r="AZ439">
        <v>0</v>
      </c>
      <c r="BA439">
        <v>0</v>
      </c>
      <c r="BB439">
        <f>1-AZ439/BA439</f>
        <v>0</v>
      </c>
      <c r="BC439">
        <v>0</v>
      </c>
      <c r="BD439" t="s">
        <v>417</v>
      </c>
      <c r="BE439" t="s">
        <v>417</v>
      </c>
      <c r="BF439">
        <v>0</v>
      </c>
      <c r="BG439">
        <v>0</v>
      </c>
      <c r="BH439">
        <f>1-BF439/BG439</f>
        <v>0</v>
      </c>
      <c r="BI439">
        <v>0.5</v>
      </c>
      <c r="BJ439">
        <f>CS439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417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f>$B$11*DQ439+$C$11*DR439+$F$11*EC439*(1-EF439)</f>
        <v>0</v>
      </c>
      <c r="CS439">
        <f>CR439*CT439</f>
        <v>0</v>
      </c>
      <c r="CT439">
        <f>($B$11*$D$9+$C$11*$D$9+$F$11*((EP439+EH439)/MAX(EP439+EH439+EQ439, 0.1)*$I$9+EQ439/MAX(EP439+EH439+EQ439, 0.1)*$J$9))/($B$11+$C$11+$F$11)</f>
        <v>0</v>
      </c>
      <c r="CU439">
        <f>($B$11*$K$9+$C$11*$K$9+$F$11*((EP439+EH439)/MAX(EP439+EH439+EQ439, 0.1)*$P$9+EQ439/MAX(EP439+EH439+EQ439, 0.1)*$Q$9))/($B$11+$C$11+$F$11)</f>
        <v>0</v>
      </c>
      <c r="CV439">
        <v>6</v>
      </c>
      <c r="CW439">
        <v>0.5</v>
      </c>
      <c r="CX439" t="s">
        <v>418</v>
      </c>
      <c r="CY439">
        <v>2</v>
      </c>
      <c r="CZ439" t="b">
        <v>1</v>
      </c>
      <c r="DA439">
        <v>1659122536.5</v>
      </c>
      <c r="DB439">
        <v>554.6505925925926</v>
      </c>
      <c r="DC439">
        <v>610.8804074074075</v>
      </c>
      <c r="DD439">
        <v>22.87457037037037</v>
      </c>
      <c r="DE439">
        <v>16.00601111111111</v>
      </c>
      <c r="DF439">
        <v>557.4924814814815</v>
      </c>
      <c r="DG439">
        <v>22.95872222222222</v>
      </c>
      <c r="DH439">
        <v>500.0832222222223</v>
      </c>
      <c r="DI439">
        <v>90.634</v>
      </c>
      <c r="DJ439">
        <v>0.1000031148148148</v>
      </c>
      <c r="DK439">
        <v>27.20867037037037</v>
      </c>
      <c r="DL439">
        <v>26.95327407407407</v>
      </c>
      <c r="DM439">
        <v>999.9000000000001</v>
      </c>
      <c r="DN439">
        <v>0</v>
      </c>
      <c r="DO439">
        <v>0</v>
      </c>
      <c r="DP439">
        <v>10000.81074074074</v>
      </c>
      <c r="DQ439">
        <v>0</v>
      </c>
      <c r="DR439">
        <v>7.95337</v>
      </c>
      <c r="DS439">
        <v>-56.2298962962963</v>
      </c>
      <c r="DT439">
        <v>567.6350000000001</v>
      </c>
      <c r="DU439">
        <v>620.8171481481482</v>
      </c>
      <c r="DV439">
        <v>6.868564814814816</v>
      </c>
      <c r="DW439">
        <v>610.8804074074075</v>
      </c>
      <c r="DX439">
        <v>16.00601111111111</v>
      </c>
      <c r="DY439">
        <v>2.073214074074074</v>
      </c>
      <c r="DZ439">
        <v>1.450688888888889</v>
      </c>
      <c r="EA439">
        <v>18.01487037037037</v>
      </c>
      <c r="EB439">
        <v>12.4580962962963</v>
      </c>
      <c r="EC439">
        <v>2000.00037037037</v>
      </c>
      <c r="ED439">
        <v>0.9799930000000001</v>
      </c>
      <c r="EE439">
        <v>0.0200068</v>
      </c>
      <c r="EF439">
        <v>0</v>
      </c>
      <c r="EG439">
        <v>750.5831111111112</v>
      </c>
      <c r="EH439">
        <v>5.00097</v>
      </c>
      <c r="EI439">
        <v>14996.07777777778</v>
      </c>
      <c r="EJ439">
        <v>16707.54444444444</v>
      </c>
      <c r="EK439">
        <v>39.15485185185185</v>
      </c>
      <c r="EL439">
        <v>39.43699999999999</v>
      </c>
      <c r="EM439">
        <v>39.07133333333333</v>
      </c>
      <c r="EN439">
        <v>39.187</v>
      </c>
      <c r="EO439">
        <v>39.75</v>
      </c>
      <c r="EP439">
        <v>1955.085185185185</v>
      </c>
      <c r="EQ439">
        <v>39.91</v>
      </c>
      <c r="ER439">
        <v>0</v>
      </c>
      <c r="ES439">
        <v>1659122544.2</v>
      </c>
      <c r="ET439">
        <v>0</v>
      </c>
      <c r="EU439">
        <v>750.74428</v>
      </c>
      <c r="EV439">
        <v>24.96838461668181</v>
      </c>
      <c r="EW439">
        <v>508.9461538577602</v>
      </c>
      <c r="EX439">
        <v>14998.46</v>
      </c>
      <c r="EY439">
        <v>15</v>
      </c>
      <c r="EZ439">
        <v>0</v>
      </c>
      <c r="FA439" t="s">
        <v>419</v>
      </c>
      <c r="FB439">
        <v>1658962562</v>
      </c>
      <c r="FC439">
        <v>1658962559</v>
      </c>
      <c r="FD439">
        <v>0</v>
      </c>
      <c r="FE439">
        <v>0.025</v>
      </c>
      <c r="FF439">
        <v>-0.013</v>
      </c>
      <c r="FG439">
        <v>-1.97</v>
      </c>
      <c r="FH439">
        <v>-0.111</v>
      </c>
      <c r="FI439">
        <v>420</v>
      </c>
      <c r="FJ439">
        <v>18</v>
      </c>
      <c r="FK439">
        <v>0.6899999999999999</v>
      </c>
      <c r="FL439">
        <v>0.5</v>
      </c>
      <c r="FM439">
        <v>-55.67997804878049</v>
      </c>
      <c r="FN439">
        <v>-8.251001393728325</v>
      </c>
      <c r="FO439">
        <v>0.8143612377905189</v>
      </c>
      <c r="FP439">
        <v>0</v>
      </c>
      <c r="FQ439">
        <v>748.916294117647</v>
      </c>
      <c r="FR439">
        <v>27.40064171053282</v>
      </c>
      <c r="FS439">
        <v>2.702293149611275</v>
      </c>
      <c r="FT439">
        <v>0</v>
      </c>
      <c r="FU439">
        <v>6.865967804878049</v>
      </c>
      <c r="FV439">
        <v>0.04135735191638119</v>
      </c>
      <c r="FW439">
        <v>0.008693060454148954</v>
      </c>
      <c r="FX439">
        <v>1</v>
      </c>
      <c r="FY439">
        <v>1</v>
      </c>
      <c r="FZ439">
        <v>3</v>
      </c>
      <c r="GA439" t="s">
        <v>426</v>
      </c>
      <c r="GB439">
        <v>2.98343</v>
      </c>
      <c r="GC439">
        <v>2.71573</v>
      </c>
      <c r="GD439">
        <v>0.1202</v>
      </c>
      <c r="GE439">
        <v>0.126642</v>
      </c>
      <c r="GF439">
        <v>0.104234</v>
      </c>
      <c r="GG439">
        <v>0.0794304</v>
      </c>
      <c r="GH439">
        <v>27853.7</v>
      </c>
      <c r="GI439">
        <v>27783</v>
      </c>
      <c r="GJ439">
        <v>29422.2</v>
      </c>
      <c r="GK439">
        <v>29418.7</v>
      </c>
      <c r="GL439">
        <v>34902.2</v>
      </c>
      <c r="GM439">
        <v>36010.9</v>
      </c>
      <c r="GN439">
        <v>41433.4</v>
      </c>
      <c r="GO439">
        <v>41923.4</v>
      </c>
      <c r="GP439">
        <v>1.91782</v>
      </c>
      <c r="GQ439">
        <v>1.88735</v>
      </c>
      <c r="GR439">
        <v>0.103556</v>
      </c>
      <c r="GS439">
        <v>0</v>
      </c>
      <c r="GT439">
        <v>25.2464</v>
      </c>
      <c r="GU439">
        <v>999.9</v>
      </c>
      <c r="GV439">
        <v>37.2</v>
      </c>
      <c r="GW439">
        <v>33.7</v>
      </c>
      <c r="GX439">
        <v>21.5655</v>
      </c>
      <c r="GY439">
        <v>63.4716</v>
      </c>
      <c r="GZ439">
        <v>33.762</v>
      </c>
      <c r="HA439">
        <v>1</v>
      </c>
      <c r="HB439">
        <v>-0.0859375</v>
      </c>
      <c r="HC439">
        <v>0.287062</v>
      </c>
      <c r="HD439">
        <v>20.3308</v>
      </c>
      <c r="HE439">
        <v>5.21609</v>
      </c>
      <c r="HF439">
        <v>12.0099</v>
      </c>
      <c r="HG439">
        <v>4.9888</v>
      </c>
      <c r="HH439">
        <v>3.28842</v>
      </c>
      <c r="HI439">
        <v>9999</v>
      </c>
      <c r="HJ439">
        <v>9999</v>
      </c>
      <c r="HK439">
        <v>9999</v>
      </c>
      <c r="HL439">
        <v>175.1</v>
      </c>
      <c r="HM439">
        <v>1.86785</v>
      </c>
      <c r="HN439">
        <v>1.86691</v>
      </c>
      <c r="HO439">
        <v>1.8663</v>
      </c>
      <c r="HP439">
        <v>1.86618</v>
      </c>
      <c r="HQ439">
        <v>1.86805</v>
      </c>
      <c r="HR439">
        <v>1.87053</v>
      </c>
      <c r="HS439">
        <v>1.86919</v>
      </c>
      <c r="HT439">
        <v>1.87059</v>
      </c>
      <c r="HU439">
        <v>0</v>
      </c>
      <c r="HV439">
        <v>0</v>
      </c>
      <c r="HW439">
        <v>0</v>
      </c>
      <c r="HX439">
        <v>0</v>
      </c>
      <c r="HY439" t="s">
        <v>421</v>
      </c>
      <c r="HZ439" t="s">
        <v>422</v>
      </c>
      <c r="IA439" t="s">
        <v>423</v>
      </c>
      <c r="IB439" t="s">
        <v>423</v>
      </c>
      <c r="IC439" t="s">
        <v>423</v>
      </c>
      <c r="ID439" t="s">
        <v>423</v>
      </c>
      <c r="IE439">
        <v>0</v>
      </c>
      <c r="IF439">
        <v>100</v>
      </c>
      <c r="IG439">
        <v>100</v>
      </c>
      <c r="IH439">
        <v>-2.89</v>
      </c>
      <c r="II439">
        <v>-0.0842</v>
      </c>
      <c r="IJ439">
        <v>-1.577111384215205</v>
      </c>
      <c r="IK439">
        <v>-0.002609718516926934</v>
      </c>
      <c r="IL439">
        <v>7.477057286243006E-07</v>
      </c>
      <c r="IM439">
        <v>-2.446628426827821E-10</v>
      </c>
      <c r="IN439">
        <v>-0.2036813970316619</v>
      </c>
      <c r="IO439">
        <v>-0.007460779758470672</v>
      </c>
      <c r="IP439">
        <v>0.0009378809001863145</v>
      </c>
      <c r="IQ439">
        <v>-1.681860573090938E-05</v>
      </c>
      <c r="IR439">
        <v>18</v>
      </c>
      <c r="IS439">
        <v>2242</v>
      </c>
      <c r="IT439">
        <v>1</v>
      </c>
      <c r="IU439">
        <v>24</v>
      </c>
      <c r="IV439">
        <v>2666.4</v>
      </c>
      <c r="IW439">
        <v>2666.4</v>
      </c>
      <c r="IX439">
        <v>1.47949</v>
      </c>
      <c r="IY439">
        <v>2.23145</v>
      </c>
      <c r="IZ439">
        <v>1.39648</v>
      </c>
      <c r="JA439">
        <v>2.33521</v>
      </c>
      <c r="JB439">
        <v>1.49536</v>
      </c>
      <c r="JC439">
        <v>2.40723</v>
      </c>
      <c r="JD439">
        <v>39.292</v>
      </c>
      <c r="JE439">
        <v>23.9649</v>
      </c>
      <c r="JF439">
        <v>18</v>
      </c>
      <c r="JG439">
        <v>491.5</v>
      </c>
      <c r="JH439">
        <v>428.935</v>
      </c>
      <c r="JI439">
        <v>25.0001</v>
      </c>
      <c r="JJ439">
        <v>26.282</v>
      </c>
      <c r="JK439">
        <v>30</v>
      </c>
      <c r="JL439">
        <v>26.2511</v>
      </c>
      <c r="JM439">
        <v>26.1927</v>
      </c>
      <c r="JN439">
        <v>29.6427</v>
      </c>
      <c r="JO439">
        <v>25.0129</v>
      </c>
      <c r="JP439">
        <v>26.6835</v>
      </c>
      <c r="JQ439">
        <v>25</v>
      </c>
      <c r="JR439">
        <v>654.287</v>
      </c>
      <c r="JS439">
        <v>16.0553</v>
      </c>
      <c r="JT439">
        <v>100.6</v>
      </c>
      <c r="JU439">
        <v>100.685</v>
      </c>
    </row>
    <row r="440" spans="1:281">
      <c r="A440">
        <v>424</v>
      </c>
      <c r="B440">
        <v>1659122549</v>
      </c>
      <c r="C440">
        <v>10190.90000009537</v>
      </c>
      <c r="D440" t="s">
        <v>1275</v>
      </c>
      <c r="E440" t="s">
        <v>1276</v>
      </c>
      <c r="F440">
        <v>5</v>
      </c>
      <c r="G440" t="s">
        <v>1198</v>
      </c>
      <c r="H440" t="s">
        <v>416</v>
      </c>
      <c r="I440">
        <v>1659122541.214286</v>
      </c>
      <c r="J440">
        <f>(K440)/1000</f>
        <v>0</v>
      </c>
      <c r="K440">
        <f>IF(CZ440, AN440, AH440)</f>
        <v>0</v>
      </c>
      <c r="L440">
        <f>IF(CZ440, AI440, AG440)</f>
        <v>0</v>
      </c>
      <c r="M440">
        <f>DB440 - IF(AU440&gt;1, L440*CV440*100.0/(AW440*DP440), 0)</f>
        <v>0</v>
      </c>
      <c r="N440">
        <f>((T440-J440/2)*M440-L440)/(T440+J440/2)</f>
        <v>0</v>
      </c>
      <c r="O440">
        <f>N440*(DI440+DJ440)/1000.0</f>
        <v>0</v>
      </c>
      <c r="P440">
        <f>(DB440 - IF(AU440&gt;1, L440*CV440*100.0/(AW440*DP440), 0))*(DI440+DJ440)/1000.0</f>
        <v>0</v>
      </c>
      <c r="Q440">
        <f>2.0/((1/S440-1/R440)+SIGN(S440)*SQRT((1/S440-1/R440)*(1/S440-1/R440) + 4*CW440/((CW440+1)*(CW440+1))*(2*1/S440*1/R440-1/R440*1/R440)))</f>
        <v>0</v>
      </c>
      <c r="R440">
        <f>IF(LEFT(CX440,1)&lt;&gt;"0",IF(LEFT(CX440,1)="1",3.0,CY440),$D$5+$E$5*(DP440*DI440/($K$5*1000))+$F$5*(DP440*DI440/($K$5*1000))*MAX(MIN(CV440,$J$5),$I$5)*MAX(MIN(CV440,$J$5),$I$5)+$G$5*MAX(MIN(CV440,$J$5),$I$5)*(DP440*DI440/($K$5*1000))+$H$5*(DP440*DI440/($K$5*1000))*(DP440*DI440/($K$5*1000)))</f>
        <v>0</v>
      </c>
      <c r="S440">
        <f>J440*(1000-(1000*0.61365*exp(17.502*W440/(240.97+W440))/(DI440+DJ440)+DD440)/2)/(1000*0.61365*exp(17.502*W440/(240.97+W440))/(DI440+DJ440)-DD440)</f>
        <v>0</v>
      </c>
      <c r="T440">
        <f>1/((CW440+1)/(Q440/1.6)+1/(R440/1.37)) + CW440/((CW440+1)/(Q440/1.6) + CW440/(R440/1.37))</f>
        <v>0</v>
      </c>
      <c r="U440">
        <f>(CR440*CU440)</f>
        <v>0</v>
      </c>
      <c r="V440">
        <f>(DK440+(U440+2*0.95*5.67E-8*(((DK440+$B$7)+273)^4-(DK440+273)^4)-44100*J440)/(1.84*29.3*R440+8*0.95*5.67E-8*(DK440+273)^3))</f>
        <v>0</v>
      </c>
      <c r="W440">
        <f>($C$7*DL440+$D$7*DM440+$E$7*V440)</f>
        <v>0</v>
      </c>
      <c r="X440">
        <f>0.61365*exp(17.502*W440/(240.97+W440))</f>
        <v>0</v>
      </c>
      <c r="Y440">
        <f>(Z440/AA440*100)</f>
        <v>0</v>
      </c>
      <c r="Z440">
        <f>DD440*(DI440+DJ440)/1000</f>
        <v>0</v>
      </c>
      <c r="AA440">
        <f>0.61365*exp(17.502*DK440/(240.97+DK440))</f>
        <v>0</v>
      </c>
      <c r="AB440">
        <f>(X440-DD440*(DI440+DJ440)/1000)</f>
        <v>0</v>
      </c>
      <c r="AC440">
        <f>(-J440*44100)</f>
        <v>0</v>
      </c>
      <c r="AD440">
        <f>2*29.3*R440*0.92*(DK440-W440)</f>
        <v>0</v>
      </c>
      <c r="AE440">
        <f>2*0.95*5.67E-8*(((DK440+$B$7)+273)^4-(W440+273)^4)</f>
        <v>0</v>
      </c>
      <c r="AF440">
        <f>U440+AE440+AC440+AD440</f>
        <v>0</v>
      </c>
      <c r="AG440">
        <f>DH440*AU440*(DC440-DB440*(1000-AU440*DE440)/(1000-AU440*DD440))/(100*CV440)</f>
        <v>0</v>
      </c>
      <c r="AH440">
        <f>1000*DH440*AU440*(DD440-DE440)/(100*CV440*(1000-AU440*DD440))</f>
        <v>0</v>
      </c>
      <c r="AI440">
        <f>(AJ440 - AK440 - DI440*1E3/(8.314*(DK440+273.15)) * AM440/DH440 * AL440) * DH440/(100*CV440) * (1000 - DE440)/1000</f>
        <v>0</v>
      </c>
      <c r="AJ440">
        <v>654.1874343211574</v>
      </c>
      <c r="AK440">
        <v>607.2282909090907</v>
      </c>
      <c r="AL440">
        <v>3.336172002282764</v>
      </c>
      <c r="AM440">
        <v>65.16908035105153</v>
      </c>
      <c r="AN440">
        <f>(AP440 - AO440 + DI440*1E3/(8.314*(DK440+273.15)) * AR440/DH440 * AQ440) * DH440/(100*CV440) * 1000/(1000 - AP440)</f>
        <v>0</v>
      </c>
      <c r="AO440">
        <v>15.99859566887336</v>
      </c>
      <c r="AP440">
        <v>22.87620848484849</v>
      </c>
      <c r="AQ440">
        <v>7.302887918999975E-05</v>
      </c>
      <c r="AR440">
        <v>87.25363279170026</v>
      </c>
      <c r="AS440">
        <v>15</v>
      </c>
      <c r="AT440">
        <v>3</v>
      </c>
      <c r="AU440">
        <f>IF(AS440*$H$13&gt;=AW440,1.0,(AW440/(AW440-AS440*$H$13)))</f>
        <v>0</v>
      </c>
      <c r="AV440">
        <f>(AU440-1)*100</f>
        <v>0</v>
      </c>
      <c r="AW440">
        <f>MAX(0,($B$13+$C$13*DP440)/(1+$D$13*DP440)*DI440/(DK440+273)*$E$13)</f>
        <v>0</v>
      </c>
      <c r="AX440" t="s">
        <v>417</v>
      </c>
      <c r="AY440" t="s">
        <v>417</v>
      </c>
      <c r="AZ440">
        <v>0</v>
      </c>
      <c r="BA440">
        <v>0</v>
      </c>
      <c r="BB440">
        <f>1-AZ440/BA440</f>
        <v>0</v>
      </c>
      <c r="BC440">
        <v>0</v>
      </c>
      <c r="BD440" t="s">
        <v>417</v>
      </c>
      <c r="BE440" t="s">
        <v>417</v>
      </c>
      <c r="BF440">
        <v>0</v>
      </c>
      <c r="BG440">
        <v>0</v>
      </c>
      <c r="BH440">
        <f>1-BF440/BG440</f>
        <v>0</v>
      </c>
      <c r="BI440">
        <v>0.5</v>
      </c>
      <c r="BJ440">
        <f>CS440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417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f>$B$11*DQ440+$C$11*DR440+$F$11*EC440*(1-EF440)</f>
        <v>0</v>
      </c>
      <c r="CS440">
        <f>CR440*CT440</f>
        <v>0</v>
      </c>
      <c r="CT440">
        <f>($B$11*$D$9+$C$11*$D$9+$F$11*((EP440+EH440)/MAX(EP440+EH440+EQ440, 0.1)*$I$9+EQ440/MAX(EP440+EH440+EQ440, 0.1)*$J$9))/($B$11+$C$11+$F$11)</f>
        <v>0</v>
      </c>
      <c r="CU440">
        <f>($B$11*$K$9+$C$11*$K$9+$F$11*((EP440+EH440)/MAX(EP440+EH440+EQ440, 0.1)*$P$9+EQ440/MAX(EP440+EH440+EQ440, 0.1)*$Q$9))/($B$11+$C$11+$F$11)</f>
        <v>0</v>
      </c>
      <c r="CV440">
        <v>6</v>
      </c>
      <c r="CW440">
        <v>0.5</v>
      </c>
      <c r="CX440" t="s">
        <v>418</v>
      </c>
      <c r="CY440">
        <v>2</v>
      </c>
      <c r="CZ440" t="b">
        <v>1</v>
      </c>
      <c r="DA440">
        <v>1659122541.214286</v>
      </c>
      <c r="DB440">
        <v>569.8195714285714</v>
      </c>
      <c r="DC440">
        <v>626.6728928571429</v>
      </c>
      <c r="DD440">
        <v>22.87437857142857</v>
      </c>
      <c r="DE440">
        <v>16.00151071428571</v>
      </c>
      <c r="DF440">
        <v>572.6918214285714</v>
      </c>
      <c r="DG440">
        <v>22.95853214285714</v>
      </c>
      <c r="DH440">
        <v>500.0679285714286</v>
      </c>
      <c r="DI440">
        <v>90.63354642857142</v>
      </c>
      <c r="DJ440">
        <v>0.09997353214285713</v>
      </c>
      <c r="DK440">
        <v>27.20934285714286</v>
      </c>
      <c r="DL440">
        <v>26.95125357142857</v>
      </c>
      <c r="DM440">
        <v>999.9000000000002</v>
      </c>
      <c r="DN440">
        <v>0</v>
      </c>
      <c r="DO440">
        <v>0</v>
      </c>
      <c r="DP440">
        <v>10002.51964285715</v>
      </c>
      <c r="DQ440">
        <v>0</v>
      </c>
      <c r="DR440">
        <v>7.95337</v>
      </c>
      <c r="DS440">
        <v>-56.85334642857143</v>
      </c>
      <c r="DT440">
        <v>583.1589642857143</v>
      </c>
      <c r="DU440">
        <v>636.8635</v>
      </c>
      <c r="DV440">
        <v>6.872877142857144</v>
      </c>
      <c r="DW440">
        <v>626.6728928571429</v>
      </c>
      <c r="DX440">
        <v>16.00151071428571</v>
      </c>
      <c r="DY440">
        <v>2.073185714285714</v>
      </c>
      <c r="DZ440">
        <v>1.450272857142857</v>
      </c>
      <c r="EA440">
        <v>18.01464642857143</v>
      </c>
      <c r="EB440">
        <v>12.45373928571429</v>
      </c>
      <c r="EC440">
        <v>2000.021785714286</v>
      </c>
      <c r="ED440">
        <v>0.9799935714285715</v>
      </c>
      <c r="EE440">
        <v>0.02000625</v>
      </c>
      <c r="EF440">
        <v>0</v>
      </c>
      <c r="EG440">
        <v>752.4673571428572</v>
      </c>
      <c r="EH440">
        <v>5.00097</v>
      </c>
      <c r="EI440">
        <v>15033.66785714286</v>
      </c>
      <c r="EJ440">
        <v>16707.72857142858</v>
      </c>
      <c r="EK440">
        <v>39.13607142857143</v>
      </c>
      <c r="EL440">
        <v>39.43699999999999</v>
      </c>
      <c r="EM440">
        <v>39.062</v>
      </c>
      <c r="EN440">
        <v>39.187</v>
      </c>
      <c r="EO440">
        <v>39.75</v>
      </c>
      <c r="EP440">
        <v>1955.105</v>
      </c>
      <c r="EQ440">
        <v>39.90892857142858</v>
      </c>
      <c r="ER440">
        <v>0</v>
      </c>
      <c r="ES440">
        <v>1659122549</v>
      </c>
      <c r="ET440">
        <v>0</v>
      </c>
      <c r="EU440">
        <v>752.6463199999999</v>
      </c>
      <c r="EV440">
        <v>22.64253842365968</v>
      </c>
      <c r="EW440">
        <v>447.4615377980025</v>
      </c>
      <c r="EX440">
        <v>15036.712</v>
      </c>
      <c r="EY440">
        <v>15</v>
      </c>
      <c r="EZ440">
        <v>0</v>
      </c>
      <c r="FA440" t="s">
        <v>419</v>
      </c>
      <c r="FB440">
        <v>1658962562</v>
      </c>
      <c r="FC440">
        <v>1658962559</v>
      </c>
      <c r="FD440">
        <v>0</v>
      </c>
      <c r="FE440">
        <v>0.025</v>
      </c>
      <c r="FF440">
        <v>-0.013</v>
      </c>
      <c r="FG440">
        <v>-1.97</v>
      </c>
      <c r="FH440">
        <v>-0.111</v>
      </c>
      <c r="FI440">
        <v>420</v>
      </c>
      <c r="FJ440">
        <v>18</v>
      </c>
      <c r="FK440">
        <v>0.6899999999999999</v>
      </c>
      <c r="FL440">
        <v>0.5</v>
      </c>
      <c r="FM440">
        <v>-56.45542</v>
      </c>
      <c r="FN440">
        <v>-7.907439399624554</v>
      </c>
      <c r="FO440">
        <v>0.7614946395740421</v>
      </c>
      <c r="FP440">
        <v>0</v>
      </c>
      <c r="FQ440">
        <v>751.3041470588237</v>
      </c>
      <c r="FR440">
        <v>24.56499615890872</v>
      </c>
      <c r="FS440">
        <v>2.422621685553666</v>
      </c>
      <c r="FT440">
        <v>0</v>
      </c>
      <c r="FU440">
        <v>6.87134125</v>
      </c>
      <c r="FV440">
        <v>0.03333084427766133</v>
      </c>
      <c r="FW440">
        <v>0.006395290527997994</v>
      </c>
      <c r="FX440">
        <v>1</v>
      </c>
      <c r="FY440">
        <v>1</v>
      </c>
      <c r="FZ440">
        <v>3</v>
      </c>
      <c r="GA440" t="s">
        <v>426</v>
      </c>
      <c r="GB440">
        <v>2.98345</v>
      </c>
      <c r="GC440">
        <v>2.71544</v>
      </c>
      <c r="GD440">
        <v>0.122554</v>
      </c>
      <c r="GE440">
        <v>0.128952</v>
      </c>
      <c r="GF440">
        <v>0.104234</v>
      </c>
      <c r="GG440">
        <v>0.0793174</v>
      </c>
      <c r="GH440">
        <v>27778.8</v>
      </c>
      <c r="GI440">
        <v>27709.9</v>
      </c>
      <c r="GJ440">
        <v>29421.8</v>
      </c>
      <c r="GK440">
        <v>29419.1</v>
      </c>
      <c r="GL440">
        <v>34902</v>
      </c>
      <c r="GM440">
        <v>36015.8</v>
      </c>
      <c r="GN440">
        <v>41433.2</v>
      </c>
      <c r="GO440">
        <v>41924</v>
      </c>
      <c r="GP440">
        <v>1.91768</v>
      </c>
      <c r="GQ440">
        <v>1.88725</v>
      </c>
      <c r="GR440">
        <v>0.104189</v>
      </c>
      <c r="GS440">
        <v>0</v>
      </c>
      <c r="GT440">
        <v>25.2495</v>
      </c>
      <c r="GU440">
        <v>999.9</v>
      </c>
      <c r="GV440">
        <v>37.2</v>
      </c>
      <c r="GW440">
        <v>33.7</v>
      </c>
      <c r="GX440">
        <v>21.5649</v>
      </c>
      <c r="GY440">
        <v>63.6617</v>
      </c>
      <c r="GZ440">
        <v>33.9143</v>
      </c>
      <c r="HA440">
        <v>1</v>
      </c>
      <c r="HB440">
        <v>-0.0858257</v>
      </c>
      <c r="HC440">
        <v>0.288875</v>
      </c>
      <c r="HD440">
        <v>20.3307</v>
      </c>
      <c r="HE440">
        <v>5.21654</v>
      </c>
      <c r="HF440">
        <v>12.0099</v>
      </c>
      <c r="HG440">
        <v>4.98875</v>
      </c>
      <c r="HH440">
        <v>3.28838</v>
      </c>
      <c r="HI440">
        <v>9999</v>
      </c>
      <c r="HJ440">
        <v>9999</v>
      </c>
      <c r="HK440">
        <v>9999</v>
      </c>
      <c r="HL440">
        <v>175.1</v>
      </c>
      <c r="HM440">
        <v>1.86786</v>
      </c>
      <c r="HN440">
        <v>1.86691</v>
      </c>
      <c r="HO440">
        <v>1.8663</v>
      </c>
      <c r="HP440">
        <v>1.8662</v>
      </c>
      <c r="HQ440">
        <v>1.86803</v>
      </c>
      <c r="HR440">
        <v>1.8705</v>
      </c>
      <c r="HS440">
        <v>1.8692</v>
      </c>
      <c r="HT440">
        <v>1.87061</v>
      </c>
      <c r="HU440">
        <v>0</v>
      </c>
      <c r="HV440">
        <v>0</v>
      </c>
      <c r="HW440">
        <v>0</v>
      </c>
      <c r="HX440">
        <v>0</v>
      </c>
      <c r="HY440" t="s">
        <v>421</v>
      </c>
      <c r="HZ440" t="s">
        <v>422</v>
      </c>
      <c r="IA440" t="s">
        <v>423</v>
      </c>
      <c r="IB440" t="s">
        <v>423</v>
      </c>
      <c r="IC440" t="s">
        <v>423</v>
      </c>
      <c r="ID440" t="s">
        <v>423</v>
      </c>
      <c r="IE440">
        <v>0</v>
      </c>
      <c r="IF440">
        <v>100</v>
      </c>
      <c r="IG440">
        <v>100</v>
      </c>
      <c r="IH440">
        <v>-2.922</v>
      </c>
      <c r="II440">
        <v>-0.08409999999999999</v>
      </c>
      <c r="IJ440">
        <v>-1.577111384215205</v>
      </c>
      <c r="IK440">
        <v>-0.002609718516926934</v>
      </c>
      <c r="IL440">
        <v>7.477057286243006E-07</v>
      </c>
      <c r="IM440">
        <v>-2.446628426827821E-10</v>
      </c>
      <c r="IN440">
        <v>-0.2036813970316619</v>
      </c>
      <c r="IO440">
        <v>-0.007460779758470672</v>
      </c>
      <c r="IP440">
        <v>0.0009378809001863145</v>
      </c>
      <c r="IQ440">
        <v>-1.681860573090938E-05</v>
      </c>
      <c r="IR440">
        <v>18</v>
      </c>
      <c r="IS440">
        <v>2242</v>
      </c>
      <c r="IT440">
        <v>1</v>
      </c>
      <c r="IU440">
        <v>24</v>
      </c>
      <c r="IV440">
        <v>2666.4</v>
      </c>
      <c r="IW440">
        <v>2666.5</v>
      </c>
      <c r="IX440">
        <v>1.51367</v>
      </c>
      <c r="IY440">
        <v>2.23267</v>
      </c>
      <c r="IZ440">
        <v>1.39648</v>
      </c>
      <c r="JA440">
        <v>2.33521</v>
      </c>
      <c r="JB440">
        <v>1.49536</v>
      </c>
      <c r="JC440">
        <v>2.38159</v>
      </c>
      <c r="JD440">
        <v>39.3169</v>
      </c>
      <c r="JE440">
        <v>23.9649</v>
      </c>
      <c r="JF440">
        <v>18</v>
      </c>
      <c r="JG440">
        <v>491.407</v>
      </c>
      <c r="JH440">
        <v>428.875</v>
      </c>
      <c r="JI440">
        <v>25.0002</v>
      </c>
      <c r="JJ440">
        <v>26.282</v>
      </c>
      <c r="JK440">
        <v>30.0001</v>
      </c>
      <c r="JL440">
        <v>26.2511</v>
      </c>
      <c r="JM440">
        <v>26.1927</v>
      </c>
      <c r="JN440">
        <v>30.2902</v>
      </c>
      <c r="JO440">
        <v>25.0129</v>
      </c>
      <c r="JP440">
        <v>26.6835</v>
      </c>
      <c r="JQ440">
        <v>25</v>
      </c>
      <c r="JR440">
        <v>674.324</v>
      </c>
      <c r="JS440">
        <v>16.0553</v>
      </c>
      <c r="JT440">
        <v>100.599</v>
      </c>
      <c r="JU440">
        <v>100.686</v>
      </c>
    </row>
    <row r="441" spans="1:281">
      <c r="A441">
        <v>425</v>
      </c>
      <c r="B441">
        <v>1659122554</v>
      </c>
      <c r="C441">
        <v>10195.90000009537</v>
      </c>
      <c r="D441" t="s">
        <v>1277</v>
      </c>
      <c r="E441" t="s">
        <v>1278</v>
      </c>
      <c r="F441">
        <v>5</v>
      </c>
      <c r="G441" t="s">
        <v>1198</v>
      </c>
      <c r="H441" t="s">
        <v>416</v>
      </c>
      <c r="I441">
        <v>1659122546.5</v>
      </c>
      <c r="J441">
        <f>(K441)/1000</f>
        <v>0</v>
      </c>
      <c r="K441">
        <f>IF(CZ441, AN441, AH441)</f>
        <v>0</v>
      </c>
      <c r="L441">
        <f>IF(CZ441, AI441, AG441)</f>
        <v>0</v>
      </c>
      <c r="M441">
        <f>DB441 - IF(AU441&gt;1, L441*CV441*100.0/(AW441*DP441), 0)</f>
        <v>0</v>
      </c>
      <c r="N441">
        <f>((T441-J441/2)*M441-L441)/(T441+J441/2)</f>
        <v>0</v>
      </c>
      <c r="O441">
        <f>N441*(DI441+DJ441)/1000.0</f>
        <v>0</v>
      </c>
      <c r="P441">
        <f>(DB441 - IF(AU441&gt;1, L441*CV441*100.0/(AW441*DP441), 0))*(DI441+DJ441)/1000.0</f>
        <v>0</v>
      </c>
      <c r="Q441">
        <f>2.0/((1/S441-1/R441)+SIGN(S441)*SQRT((1/S441-1/R441)*(1/S441-1/R441) + 4*CW441/((CW441+1)*(CW441+1))*(2*1/S441*1/R441-1/R441*1/R441)))</f>
        <v>0</v>
      </c>
      <c r="R441">
        <f>IF(LEFT(CX441,1)&lt;&gt;"0",IF(LEFT(CX441,1)="1",3.0,CY441),$D$5+$E$5*(DP441*DI441/($K$5*1000))+$F$5*(DP441*DI441/($K$5*1000))*MAX(MIN(CV441,$J$5),$I$5)*MAX(MIN(CV441,$J$5),$I$5)+$G$5*MAX(MIN(CV441,$J$5),$I$5)*(DP441*DI441/($K$5*1000))+$H$5*(DP441*DI441/($K$5*1000))*(DP441*DI441/($K$5*1000)))</f>
        <v>0</v>
      </c>
      <c r="S441">
        <f>J441*(1000-(1000*0.61365*exp(17.502*W441/(240.97+W441))/(DI441+DJ441)+DD441)/2)/(1000*0.61365*exp(17.502*W441/(240.97+W441))/(DI441+DJ441)-DD441)</f>
        <v>0</v>
      </c>
      <c r="T441">
        <f>1/((CW441+1)/(Q441/1.6)+1/(R441/1.37)) + CW441/((CW441+1)/(Q441/1.6) + CW441/(R441/1.37))</f>
        <v>0</v>
      </c>
      <c r="U441">
        <f>(CR441*CU441)</f>
        <v>0</v>
      </c>
      <c r="V441">
        <f>(DK441+(U441+2*0.95*5.67E-8*(((DK441+$B$7)+273)^4-(DK441+273)^4)-44100*J441)/(1.84*29.3*R441+8*0.95*5.67E-8*(DK441+273)^3))</f>
        <v>0</v>
      </c>
      <c r="W441">
        <f>($C$7*DL441+$D$7*DM441+$E$7*V441)</f>
        <v>0</v>
      </c>
      <c r="X441">
        <f>0.61365*exp(17.502*W441/(240.97+W441))</f>
        <v>0</v>
      </c>
      <c r="Y441">
        <f>(Z441/AA441*100)</f>
        <v>0</v>
      </c>
      <c r="Z441">
        <f>DD441*(DI441+DJ441)/1000</f>
        <v>0</v>
      </c>
      <c r="AA441">
        <f>0.61365*exp(17.502*DK441/(240.97+DK441))</f>
        <v>0</v>
      </c>
      <c r="AB441">
        <f>(X441-DD441*(DI441+DJ441)/1000)</f>
        <v>0</v>
      </c>
      <c r="AC441">
        <f>(-J441*44100)</f>
        <v>0</v>
      </c>
      <c r="AD441">
        <f>2*29.3*R441*0.92*(DK441-W441)</f>
        <v>0</v>
      </c>
      <c r="AE441">
        <f>2*0.95*5.67E-8*(((DK441+$B$7)+273)^4-(W441+273)^4)</f>
        <v>0</v>
      </c>
      <c r="AF441">
        <f>U441+AE441+AC441+AD441</f>
        <v>0</v>
      </c>
      <c r="AG441">
        <f>DH441*AU441*(DC441-DB441*(1000-AU441*DE441)/(1000-AU441*DD441))/(100*CV441)</f>
        <v>0</v>
      </c>
      <c r="AH441">
        <f>1000*DH441*AU441*(DD441-DE441)/(100*CV441*(1000-AU441*DD441))</f>
        <v>0</v>
      </c>
      <c r="AI441">
        <f>(AJ441 - AK441 - DI441*1E3/(8.314*(DK441+273.15)) * AM441/DH441 * AL441) * DH441/(100*CV441) * (1000 - DE441)/1000</f>
        <v>0</v>
      </c>
      <c r="AJ441">
        <v>671.3681520985517</v>
      </c>
      <c r="AK441">
        <v>623.9421393939391</v>
      </c>
      <c r="AL441">
        <v>3.338662869619804</v>
      </c>
      <c r="AM441">
        <v>65.16908035105153</v>
      </c>
      <c r="AN441">
        <f>(AP441 - AO441 + DI441*1E3/(8.314*(DK441+273.15)) * AR441/DH441 * AQ441) * DH441/(100*CV441) * 1000/(1000 - AP441)</f>
        <v>0</v>
      </c>
      <c r="AO441">
        <v>15.96675525613488</v>
      </c>
      <c r="AP441">
        <v>22.86741090909091</v>
      </c>
      <c r="AQ441">
        <v>-0.0001002923330103906</v>
      </c>
      <c r="AR441">
        <v>87.25363279170026</v>
      </c>
      <c r="AS441">
        <v>15</v>
      </c>
      <c r="AT441">
        <v>3</v>
      </c>
      <c r="AU441">
        <f>IF(AS441*$H$13&gt;=AW441,1.0,(AW441/(AW441-AS441*$H$13)))</f>
        <v>0</v>
      </c>
      <c r="AV441">
        <f>(AU441-1)*100</f>
        <v>0</v>
      </c>
      <c r="AW441">
        <f>MAX(0,($B$13+$C$13*DP441)/(1+$D$13*DP441)*DI441/(DK441+273)*$E$13)</f>
        <v>0</v>
      </c>
      <c r="AX441" t="s">
        <v>417</v>
      </c>
      <c r="AY441" t="s">
        <v>417</v>
      </c>
      <c r="AZ441">
        <v>0</v>
      </c>
      <c r="BA441">
        <v>0</v>
      </c>
      <c r="BB441">
        <f>1-AZ441/BA441</f>
        <v>0</v>
      </c>
      <c r="BC441">
        <v>0</v>
      </c>
      <c r="BD441" t="s">
        <v>417</v>
      </c>
      <c r="BE441" t="s">
        <v>417</v>
      </c>
      <c r="BF441">
        <v>0</v>
      </c>
      <c r="BG441">
        <v>0</v>
      </c>
      <c r="BH441">
        <f>1-BF441/BG441</f>
        <v>0</v>
      </c>
      <c r="BI441">
        <v>0.5</v>
      </c>
      <c r="BJ441">
        <f>CS441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417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f>$B$11*DQ441+$C$11*DR441+$F$11*EC441*(1-EF441)</f>
        <v>0</v>
      </c>
      <c r="CS441">
        <f>CR441*CT441</f>
        <v>0</v>
      </c>
      <c r="CT441">
        <f>($B$11*$D$9+$C$11*$D$9+$F$11*((EP441+EH441)/MAX(EP441+EH441+EQ441, 0.1)*$I$9+EQ441/MAX(EP441+EH441+EQ441, 0.1)*$J$9))/($B$11+$C$11+$F$11)</f>
        <v>0</v>
      </c>
      <c r="CU441">
        <f>($B$11*$K$9+$C$11*$K$9+$F$11*((EP441+EH441)/MAX(EP441+EH441+EQ441, 0.1)*$P$9+EQ441/MAX(EP441+EH441+EQ441, 0.1)*$Q$9))/($B$11+$C$11+$F$11)</f>
        <v>0</v>
      </c>
      <c r="CV441">
        <v>6</v>
      </c>
      <c r="CW441">
        <v>0.5</v>
      </c>
      <c r="CX441" t="s">
        <v>418</v>
      </c>
      <c r="CY441">
        <v>2</v>
      </c>
      <c r="CZ441" t="b">
        <v>1</v>
      </c>
      <c r="DA441">
        <v>1659122546.5</v>
      </c>
      <c r="DB441">
        <v>586.899074074074</v>
      </c>
      <c r="DC441">
        <v>644.3913333333333</v>
      </c>
      <c r="DD441">
        <v>22.87368518518519</v>
      </c>
      <c r="DE441">
        <v>15.98848888888889</v>
      </c>
      <c r="DF441">
        <v>589.8053703703705</v>
      </c>
      <c r="DG441">
        <v>22.95783703703704</v>
      </c>
      <c r="DH441">
        <v>500.0597037037037</v>
      </c>
      <c r="DI441">
        <v>90.63306296296298</v>
      </c>
      <c r="DJ441">
        <v>0.09999514444444443</v>
      </c>
      <c r="DK441">
        <v>27.20998888888889</v>
      </c>
      <c r="DL441">
        <v>26.95132222222222</v>
      </c>
      <c r="DM441">
        <v>999.9000000000001</v>
      </c>
      <c r="DN441">
        <v>0</v>
      </c>
      <c r="DO441">
        <v>0</v>
      </c>
      <c r="DP441">
        <v>9999.442962962963</v>
      </c>
      <c r="DQ441">
        <v>0</v>
      </c>
      <c r="DR441">
        <v>7.95310962962963</v>
      </c>
      <c r="DS441">
        <v>-57.49234074074074</v>
      </c>
      <c r="DT441">
        <v>600.6378148148148</v>
      </c>
      <c r="DU441">
        <v>654.8612592592593</v>
      </c>
      <c r="DV441">
        <v>6.885202592592593</v>
      </c>
      <c r="DW441">
        <v>644.3913333333333</v>
      </c>
      <c r="DX441">
        <v>15.98848888888889</v>
      </c>
      <c r="DY441">
        <v>2.07311037037037</v>
      </c>
      <c r="DZ441">
        <v>1.449084444444444</v>
      </c>
      <c r="EA441">
        <v>18.01406666666666</v>
      </c>
      <c r="EB441">
        <v>12.44124814814815</v>
      </c>
      <c r="EC441">
        <v>2000.022222222222</v>
      </c>
      <c r="ED441">
        <v>0.9799982222222222</v>
      </c>
      <c r="EE441">
        <v>0.02000177777777778</v>
      </c>
      <c r="EF441">
        <v>0</v>
      </c>
      <c r="EG441">
        <v>754.3277037037036</v>
      </c>
      <c r="EH441">
        <v>5.00097</v>
      </c>
      <c r="EI441">
        <v>15070.58518518519</v>
      </c>
      <c r="EJ441">
        <v>16707.75185185186</v>
      </c>
      <c r="EK441">
        <v>39.125</v>
      </c>
      <c r="EL441">
        <v>39.43699999999999</v>
      </c>
      <c r="EM441">
        <v>39.062</v>
      </c>
      <c r="EN441">
        <v>39.17781481481481</v>
      </c>
      <c r="EO441">
        <v>39.73366666666666</v>
      </c>
      <c r="EP441">
        <v>1955.115555555556</v>
      </c>
      <c r="EQ441">
        <v>39.9</v>
      </c>
      <c r="ER441">
        <v>0</v>
      </c>
      <c r="ES441">
        <v>1659122554.4</v>
      </c>
      <c r="ET441">
        <v>0</v>
      </c>
      <c r="EU441">
        <v>754.4160769230767</v>
      </c>
      <c r="EV441">
        <v>19.51323076280345</v>
      </c>
      <c r="EW441">
        <v>380.3452990950094</v>
      </c>
      <c r="EX441">
        <v>15071.72692307692</v>
      </c>
      <c r="EY441">
        <v>15</v>
      </c>
      <c r="EZ441">
        <v>0</v>
      </c>
      <c r="FA441" t="s">
        <v>419</v>
      </c>
      <c r="FB441">
        <v>1658962562</v>
      </c>
      <c r="FC441">
        <v>1658962559</v>
      </c>
      <c r="FD441">
        <v>0</v>
      </c>
      <c r="FE441">
        <v>0.025</v>
      </c>
      <c r="FF441">
        <v>-0.013</v>
      </c>
      <c r="FG441">
        <v>-1.97</v>
      </c>
      <c r="FH441">
        <v>-0.111</v>
      </c>
      <c r="FI441">
        <v>420</v>
      </c>
      <c r="FJ441">
        <v>18</v>
      </c>
      <c r="FK441">
        <v>0.6899999999999999</v>
      </c>
      <c r="FL441">
        <v>0.5</v>
      </c>
      <c r="FM441">
        <v>-57.094845</v>
      </c>
      <c r="FN441">
        <v>-7.326486303939795</v>
      </c>
      <c r="FO441">
        <v>0.7060798750672618</v>
      </c>
      <c r="FP441">
        <v>0</v>
      </c>
      <c r="FQ441">
        <v>753.1377941176471</v>
      </c>
      <c r="FR441">
        <v>21.4241558502145</v>
      </c>
      <c r="FS441">
        <v>2.118081245725667</v>
      </c>
      <c r="FT441">
        <v>0</v>
      </c>
      <c r="FU441">
        <v>6.879520000000001</v>
      </c>
      <c r="FV441">
        <v>0.1383964727954625</v>
      </c>
      <c r="FW441">
        <v>0.01514131946033768</v>
      </c>
      <c r="FX441">
        <v>0</v>
      </c>
      <c r="FY441">
        <v>0</v>
      </c>
      <c r="FZ441">
        <v>3</v>
      </c>
      <c r="GA441" t="s">
        <v>462</v>
      </c>
      <c r="GB441">
        <v>2.9836</v>
      </c>
      <c r="GC441">
        <v>2.71547</v>
      </c>
      <c r="GD441">
        <v>0.124894</v>
      </c>
      <c r="GE441">
        <v>0.131218</v>
      </c>
      <c r="GF441">
        <v>0.104207</v>
      </c>
      <c r="GG441">
        <v>0.0793016</v>
      </c>
      <c r="GH441">
        <v>27704.5</v>
      </c>
      <c r="GI441">
        <v>27637.8</v>
      </c>
      <c r="GJ441">
        <v>29421.5</v>
      </c>
      <c r="GK441">
        <v>29419.1</v>
      </c>
      <c r="GL441">
        <v>34902.8</v>
      </c>
      <c r="GM441">
        <v>36016.3</v>
      </c>
      <c r="GN441">
        <v>41432.8</v>
      </c>
      <c r="GO441">
        <v>41923.7</v>
      </c>
      <c r="GP441">
        <v>1.91785</v>
      </c>
      <c r="GQ441">
        <v>1.8871</v>
      </c>
      <c r="GR441">
        <v>0.103787</v>
      </c>
      <c r="GS441">
        <v>0</v>
      </c>
      <c r="GT441">
        <v>25.2533</v>
      </c>
      <c r="GU441">
        <v>999.9</v>
      </c>
      <c r="GV441">
        <v>37.2</v>
      </c>
      <c r="GW441">
        <v>33.7</v>
      </c>
      <c r="GX441">
        <v>21.5648</v>
      </c>
      <c r="GY441">
        <v>63.5517</v>
      </c>
      <c r="GZ441">
        <v>34.2468</v>
      </c>
      <c r="HA441">
        <v>1</v>
      </c>
      <c r="HB441">
        <v>-0.0861103</v>
      </c>
      <c r="HC441">
        <v>0.29067</v>
      </c>
      <c r="HD441">
        <v>20.3308</v>
      </c>
      <c r="HE441">
        <v>5.21654</v>
      </c>
      <c r="HF441">
        <v>12.0099</v>
      </c>
      <c r="HG441">
        <v>4.98875</v>
      </c>
      <c r="HH441">
        <v>3.28845</v>
      </c>
      <c r="HI441">
        <v>9999</v>
      </c>
      <c r="HJ441">
        <v>9999</v>
      </c>
      <c r="HK441">
        <v>9999</v>
      </c>
      <c r="HL441">
        <v>175.1</v>
      </c>
      <c r="HM441">
        <v>1.86785</v>
      </c>
      <c r="HN441">
        <v>1.8669</v>
      </c>
      <c r="HO441">
        <v>1.8663</v>
      </c>
      <c r="HP441">
        <v>1.8662</v>
      </c>
      <c r="HQ441">
        <v>1.86804</v>
      </c>
      <c r="HR441">
        <v>1.87048</v>
      </c>
      <c r="HS441">
        <v>1.86919</v>
      </c>
      <c r="HT441">
        <v>1.8706</v>
      </c>
      <c r="HU441">
        <v>0</v>
      </c>
      <c r="HV441">
        <v>0</v>
      </c>
      <c r="HW441">
        <v>0</v>
      </c>
      <c r="HX441">
        <v>0</v>
      </c>
      <c r="HY441" t="s">
        <v>421</v>
      </c>
      <c r="HZ441" t="s">
        <v>422</v>
      </c>
      <c r="IA441" t="s">
        <v>423</v>
      </c>
      <c r="IB441" t="s">
        <v>423</v>
      </c>
      <c r="IC441" t="s">
        <v>423</v>
      </c>
      <c r="ID441" t="s">
        <v>423</v>
      </c>
      <c r="IE441">
        <v>0</v>
      </c>
      <c r="IF441">
        <v>100</v>
      </c>
      <c r="IG441">
        <v>100</v>
      </c>
      <c r="IH441">
        <v>-2.955</v>
      </c>
      <c r="II441">
        <v>-0.0842</v>
      </c>
      <c r="IJ441">
        <v>-1.577111384215205</v>
      </c>
      <c r="IK441">
        <v>-0.002609718516926934</v>
      </c>
      <c r="IL441">
        <v>7.477057286243006E-07</v>
      </c>
      <c r="IM441">
        <v>-2.446628426827821E-10</v>
      </c>
      <c r="IN441">
        <v>-0.2036813970316619</v>
      </c>
      <c r="IO441">
        <v>-0.007460779758470672</v>
      </c>
      <c r="IP441">
        <v>0.0009378809001863145</v>
      </c>
      <c r="IQ441">
        <v>-1.681860573090938E-05</v>
      </c>
      <c r="IR441">
        <v>18</v>
      </c>
      <c r="IS441">
        <v>2242</v>
      </c>
      <c r="IT441">
        <v>1</v>
      </c>
      <c r="IU441">
        <v>24</v>
      </c>
      <c r="IV441">
        <v>2666.5</v>
      </c>
      <c r="IW441">
        <v>2666.6</v>
      </c>
      <c r="IX441">
        <v>1.54175</v>
      </c>
      <c r="IY441">
        <v>2.23022</v>
      </c>
      <c r="IZ441">
        <v>1.39648</v>
      </c>
      <c r="JA441">
        <v>2.33521</v>
      </c>
      <c r="JB441">
        <v>1.49536</v>
      </c>
      <c r="JC441">
        <v>2.30347</v>
      </c>
      <c r="JD441">
        <v>39.3169</v>
      </c>
      <c r="JE441">
        <v>23.9649</v>
      </c>
      <c r="JF441">
        <v>18</v>
      </c>
      <c r="JG441">
        <v>491.517</v>
      </c>
      <c r="JH441">
        <v>428.787</v>
      </c>
      <c r="JI441">
        <v>25.0003</v>
      </c>
      <c r="JJ441">
        <v>26.282</v>
      </c>
      <c r="JK441">
        <v>30</v>
      </c>
      <c r="JL441">
        <v>26.2511</v>
      </c>
      <c r="JM441">
        <v>26.1927</v>
      </c>
      <c r="JN441">
        <v>30.8542</v>
      </c>
      <c r="JO441">
        <v>24.7256</v>
      </c>
      <c r="JP441">
        <v>26.6835</v>
      </c>
      <c r="JQ441">
        <v>25</v>
      </c>
      <c r="JR441">
        <v>687.681</v>
      </c>
      <c r="JS441">
        <v>16.0553</v>
      </c>
      <c r="JT441">
        <v>100.598</v>
      </c>
      <c r="JU441">
        <v>100.686</v>
      </c>
    </row>
    <row r="442" spans="1:281">
      <c r="A442">
        <v>426</v>
      </c>
      <c r="B442">
        <v>1659122559</v>
      </c>
      <c r="C442">
        <v>10200.90000009537</v>
      </c>
      <c r="D442" t="s">
        <v>1279</v>
      </c>
      <c r="E442" t="s">
        <v>1280</v>
      </c>
      <c r="F442">
        <v>5</v>
      </c>
      <c r="G442" t="s">
        <v>1198</v>
      </c>
      <c r="H442" t="s">
        <v>416</v>
      </c>
      <c r="I442">
        <v>1659122551.214286</v>
      </c>
      <c r="J442">
        <f>(K442)/1000</f>
        <v>0</v>
      </c>
      <c r="K442">
        <f>IF(CZ442, AN442, AH442)</f>
        <v>0</v>
      </c>
      <c r="L442">
        <f>IF(CZ442, AI442, AG442)</f>
        <v>0</v>
      </c>
      <c r="M442">
        <f>DB442 - IF(AU442&gt;1, L442*CV442*100.0/(AW442*DP442), 0)</f>
        <v>0</v>
      </c>
      <c r="N442">
        <f>((T442-J442/2)*M442-L442)/(T442+J442/2)</f>
        <v>0</v>
      </c>
      <c r="O442">
        <f>N442*(DI442+DJ442)/1000.0</f>
        <v>0</v>
      </c>
      <c r="P442">
        <f>(DB442 - IF(AU442&gt;1, L442*CV442*100.0/(AW442*DP442), 0))*(DI442+DJ442)/1000.0</f>
        <v>0</v>
      </c>
      <c r="Q442">
        <f>2.0/((1/S442-1/R442)+SIGN(S442)*SQRT((1/S442-1/R442)*(1/S442-1/R442) + 4*CW442/((CW442+1)*(CW442+1))*(2*1/S442*1/R442-1/R442*1/R442)))</f>
        <v>0</v>
      </c>
      <c r="R442">
        <f>IF(LEFT(CX442,1)&lt;&gt;"0",IF(LEFT(CX442,1)="1",3.0,CY442),$D$5+$E$5*(DP442*DI442/($K$5*1000))+$F$5*(DP442*DI442/($K$5*1000))*MAX(MIN(CV442,$J$5),$I$5)*MAX(MIN(CV442,$J$5),$I$5)+$G$5*MAX(MIN(CV442,$J$5),$I$5)*(DP442*DI442/($K$5*1000))+$H$5*(DP442*DI442/($K$5*1000))*(DP442*DI442/($K$5*1000)))</f>
        <v>0</v>
      </c>
      <c r="S442">
        <f>J442*(1000-(1000*0.61365*exp(17.502*W442/(240.97+W442))/(DI442+DJ442)+DD442)/2)/(1000*0.61365*exp(17.502*W442/(240.97+W442))/(DI442+DJ442)-DD442)</f>
        <v>0</v>
      </c>
      <c r="T442">
        <f>1/((CW442+1)/(Q442/1.6)+1/(R442/1.37)) + CW442/((CW442+1)/(Q442/1.6) + CW442/(R442/1.37))</f>
        <v>0</v>
      </c>
      <c r="U442">
        <f>(CR442*CU442)</f>
        <v>0</v>
      </c>
      <c r="V442">
        <f>(DK442+(U442+2*0.95*5.67E-8*(((DK442+$B$7)+273)^4-(DK442+273)^4)-44100*J442)/(1.84*29.3*R442+8*0.95*5.67E-8*(DK442+273)^3))</f>
        <v>0</v>
      </c>
      <c r="W442">
        <f>($C$7*DL442+$D$7*DM442+$E$7*V442)</f>
        <v>0</v>
      </c>
      <c r="X442">
        <f>0.61365*exp(17.502*W442/(240.97+W442))</f>
        <v>0</v>
      </c>
      <c r="Y442">
        <f>(Z442/AA442*100)</f>
        <v>0</v>
      </c>
      <c r="Z442">
        <f>DD442*(DI442+DJ442)/1000</f>
        <v>0</v>
      </c>
      <c r="AA442">
        <f>0.61365*exp(17.502*DK442/(240.97+DK442))</f>
        <v>0</v>
      </c>
      <c r="AB442">
        <f>(X442-DD442*(DI442+DJ442)/1000)</f>
        <v>0</v>
      </c>
      <c r="AC442">
        <f>(-J442*44100)</f>
        <v>0</v>
      </c>
      <c r="AD442">
        <f>2*29.3*R442*0.92*(DK442-W442)</f>
        <v>0</v>
      </c>
      <c r="AE442">
        <f>2*0.95*5.67E-8*(((DK442+$B$7)+273)^4-(W442+273)^4)</f>
        <v>0</v>
      </c>
      <c r="AF442">
        <f>U442+AE442+AC442+AD442</f>
        <v>0</v>
      </c>
      <c r="AG442">
        <f>DH442*AU442*(DC442-DB442*(1000-AU442*DE442)/(1000-AU442*DD442))/(100*CV442)</f>
        <v>0</v>
      </c>
      <c r="AH442">
        <f>1000*DH442*AU442*(DD442-DE442)/(100*CV442*(1000-AU442*DD442))</f>
        <v>0</v>
      </c>
      <c r="AI442">
        <f>(AJ442 - AK442 - DI442*1E3/(8.314*(DK442+273.15)) * AM442/DH442 * AL442) * DH442/(100*CV442) * (1000 - DE442)/1000</f>
        <v>0</v>
      </c>
      <c r="AJ442">
        <v>688.3190597766257</v>
      </c>
      <c r="AK442">
        <v>640.6035515151517</v>
      </c>
      <c r="AL442">
        <v>3.334116244929938</v>
      </c>
      <c r="AM442">
        <v>65.16908035105153</v>
      </c>
      <c r="AN442">
        <f>(AP442 - AO442 + DI442*1E3/(8.314*(DK442+273.15)) * AR442/DH442 * AQ442) * DH442/(100*CV442) * 1000/(1000 - AP442)</f>
        <v>0</v>
      </c>
      <c r="AO442">
        <v>15.984259460889</v>
      </c>
      <c r="AP442">
        <v>22.86804787878788</v>
      </c>
      <c r="AQ442">
        <v>-5.069873599273306E-05</v>
      </c>
      <c r="AR442">
        <v>87.25363279170026</v>
      </c>
      <c r="AS442">
        <v>16</v>
      </c>
      <c r="AT442">
        <v>3</v>
      </c>
      <c r="AU442">
        <f>IF(AS442*$H$13&gt;=AW442,1.0,(AW442/(AW442-AS442*$H$13)))</f>
        <v>0</v>
      </c>
      <c r="AV442">
        <f>(AU442-1)*100</f>
        <v>0</v>
      </c>
      <c r="AW442">
        <f>MAX(0,($B$13+$C$13*DP442)/(1+$D$13*DP442)*DI442/(DK442+273)*$E$13)</f>
        <v>0</v>
      </c>
      <c r="AX442" t="s">
        <v>417</v>
      </c>
      <c r="AY442" t="s">
        <v>417</v>
      </c>
      <c r="AZ442">
        <v>0</v>
      </c>
      <c r="BA442">
        <v>0</v>
      </c>
      <c r="BB442">
        <f>1-AZ442/BA442</f>
        <v>0</v>
      </c>
      <c r="BC442">
        <v>0</v>
      </c>
      <c r="BD442" t="s">
        <v>417</v>
      </c>
      <c r="BE442" t="s">
        <v>417</v>
      </c>
      <c r="BF442">
        <v>0</v>
      </c>
      <c r="BG442">
        <v>0</v>
      </c>
      <c r="BH442">
        <f>1-BF442/BG442</f>
        <v>0</v>
      </c>
      <c r="BI442">
        <v>0.5</v>
      </c>
      <c r="BJ442">
        <f>CS442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417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f>$B$11*DQ442+$C$11*DR442+$F$11*EC442*(1-EF442)</f>
        <v>0</v>
      </c>
      <c r="CS442">
        <f>CR442*CT442</f>
        <v>0</v>
      </c>
      <c r="CT442">
        <f>($B$11*$D$9+$C$11*$D$9+$F$11*((EP442+EH442)/MAX(EP442+EH442+EQ442, 0.1)*$I$9+EQ442/MAX(EP442+EH442+EQ442, 0.1)*$J$9))/($B$11+$C$11+$F$11)</f>
        <v>0</v>
      </c>
      <c r="CU442">
        <f>($B$11*$K$9+$C$11*$K$9+$F$11*((EP442+EH442)/MAX(EP442+EH442+EQ442, 0.1)*$P$9+EQ442/MAX(EP442+EH442+EQ442, 0.1)*$Q$9))/($B$11+$C$11+$F$11)</f>
        <v>0</v>
      </c>
      <c r="CV442">
        <v>6</v>
      </c>
      <c r="CW442">
        <v>0.5</v>
      </c>
      <c r="CX442" t="s">
        <v>418</v>
      </c>
      <c r="CY442">
        <v>2</v>
      </c>
      <c r="CZ442" t="b">
        <v>1</v>
      </c>
      <c r="DA442">
        <v>1659122551.214286</v>
      </c>
      <c r="DB442">
        <v>602.20425</v>
      </c>
      <c r="DC442">
        <v>660.1860714285714</v>
      </c>
      <c r="DD442">
        <v>22.87093571428571</v>
      </c>
      <c r="DE442">
        <v>15.98392142857143</v>
      </c>
      <c r="DF442">
        <v>605.1409285714286</v>
      </c>
      <c r="DG442">
        <v>22.95511428571428</v>
      </c>
      <c r="DH442">
        <v>500.0435357142857</v>
      </c>
      <c r="DI442">
        <v>90.63339642857144</v>
      </c>
      <c r="DJ442">
        <v>0.09996168571428572</v>
      </c>
      <c r="DK442">
        <v>27.20916071428572</v>
      </c>
      <c r="DL442">
        <v>26.95356071428571</v>
      </c>
      <c r="DM442">
        <v>999.9000000000002</v>
      </c>
      <c r="DN442">
        <v>0</v>
      </c>
      <c r="DO442">
        <v>0</v>
      </c>
      <c r="DP442">
        <v>9998.344285714284</v>
      </c>
      <c r="DQ442">
        <v>0</v>
      </c>
      <c r="DR442">
        <v>7.949854999999999</v>
      </c>
      <c r="DS442">
        <v>-57.98190357142856</v>
      </c>
      <c r="DT442">
        <v>616.2995000000001</v>
      </c>
      <c r="DU442">
        <v>670.9098214285714</v>
      </c>
      <c r="DV442">
        <v>6.887022142857142</v>
      </c>
      <c r="DW442">
        <v>660.1860714285714</v>
      </c>
      <c r="DX442">
        <v>15.98392142857143</v>
      </c>
      <c r="DY442">
        <v>2.072869285714286</v>
      </c>
      <c r="DZ442">
        <v>1.448676785714286</v>
      </c>
      <c r="EA442">
        <v>18.01221785714285</v>
      </c>
      <c r="EB442">
        <v>12.43695357142857</v>
      </c>
      <c r="EC442">
        <v>2000.003928571429</v>
      </c>
      <c r="ED442">
        <v>0.9800005714285714</v>
      </c>
      <c r="EE442">
        <v>0.01999952857142857</v>
      </c>
      <c r="EF442">
        <v>0</v>
      </c>
      <c r="EG442">
        <v>755.7762500000001</v>
      </c>
      <c r="EH442">
        <v>5.00097</v>
      </c>
      <c r="EI442">
        <v>15098.225</v>
      </c>
      <c r="EJ442">
        <v>16707.62142857143</v>
      </c>
      <c r="EK442">
        <v>39.125</v>
      </c>
      <c r="EL442">
        <v>39.43699999999999</v>
      </c>
      <c r="EM442">
        <v>39.062</v>
      </c>
      <c r="EN442">
        <v>39.1715</v>
      </c>
      <c r="EO442">
        <v>39.71399999999999</v>
      </c>
      <c r="EP442">
        <v>1955.103928571429</v>
      </c>
      <c r="EQ442">
        <v>39.89571428571429</v>
      </c>
      <c r="ER442">
        <v>0</v>
      </c>
      <c r="ES442">
        <v>1659122559.2</v>
      </c>
      <c r="ET442">
        <v>0</v>
      </c>
      <c r="EU442">
        <v>755.877846153846</v>
      </c>
      <c r="EV442">
        <v>16.00574359675268</v>
      </c>
      <c r="EW442">
        <v>321.1452993237863</v>
      </c>
      <c r="EX442">
        <v>15099.84230769231</v>
      </c>
      <c r="EY442">
        <v>15</v>
      </c>
      <c r="EZ442">
        <v>0</v>
      </c>
      <c r="FA442" t="s">
        <v>419</v>
      </c>
      <c r="FB442">
        <v>1658962562</v>
      </c>
      <c r="FC442">
        <v>1658962559</v>
      </c>
      <c r="FD442">
        <v>0</v>
      </c>
      <c r="FE442">
        <v>0.025</v>
      </c>
      <c r="FF442">
        <v>-0.013</v>
      </c>
      <c r="FG442">
        <v>-1.97</v>
      </c>
      <c r="FH442">
        <v>-0.111</v>
      </c>
      <c r="FI442">
        <v>420</v>
      </c>
      <c r="FJ442">
        <v>18</v>
      </c>
      <c r="FK442">
        <v>0.6899999999999999</v>
      </c>
      <c r="FL442">
        <v>0.5</v>
      </c>
      <c r="FM442">
        <v>-57.650045</v>
      </c>
      <c r="FN442">
        <v>-6.445859662288679</v>
      </c>
      <c r="FO442">
        <v>0.6245865852505958</v>
      </c>
      <c r="FP442">
        <v>0</v>
      </c>
      <c r="FQ442">
        <v>754.7352058823531</v>
      </c>
      <c r="FR442">
        <v>18.75695950837663</v>
      </c>
      <c r="FS442">
        <v>1.856274111024428</v>
      </c>
      <c r="FT442">
        <v>0</v>
      </c>
      <c r="FU442">
        <v>6.883151499999999</v>
      </c>
      <c r="FV442">
        <v>0.07159902439023881</v>
      </c>
      <c r="FW442">
        <v>0.01483471596458792</v>
      </c>
      <c r="FX442">
        <v>1</v>
      </c>
      <c r="FY442">
        <v>1</v>
      </c>
      <c r="FZ442">
        <v>3</v>
      </c>
      <c r="GA442" t="s">
        <v>426</v>
      </c>
      <c r="GB442">
        <v>2.98355</v>
      </c>
      <c r="GC442">
        <v>2.71581</v>
      </c>
      <c r="GD442">
        <v>0.127201</v>
      </c>
      <c r="GE442">
        <v>0.133457</v>
      </c>
      <c r="GF442">
        <v>0.104218</v>
      </c>
      <c r="GG442">
        <v>0.0794359</v>
      </c>
      <c r="GH442">
        <v>27631.2</v>
      </c>
      <c r="GI442">
        <v>27566.4</v>
      </c>
      <c r="GJ442">
        <v>29421.3</v>
      </c>
      <c r="GK442">
        <v>29418.9</v>
      </c>
      <c r="GL442">
        <v>34901.9</v>
      </c>
      <c r="GM442">
        <v>36010.8</v>
      </c>
      <c r="GN442">
        <v>41432.2</v>
      </c>
      <c r="GO442">
        <v>41923.5</v>
      </c>
      <c r="GP442">
        <v>1.91763</v>
      </c>
      <c r="GQ442">
        <v>1.8874</v>
      </c>
      <c r="GR442">
        <v>0.103131</v>
      </c>
      <c r="GS442">
        <v>0</v>
      </c>
      <c r="GT442">
        <v>25.257</v>
      </c>
      <c r="GU442">
        <v>999.9</v>
      </c>
      <c r="GV442">
        <v>37.2</v>
      </c>
      <c r="GW442">
        <v>33.7</v>
      </c>
      <c r="GX442">
        <v>21.5658</v>
      </c>
      <c r="GY442">
        <v>63.5317</v>
      </c>
      <c r="GZ442">
        <v>34.4071</v>
      </c>
      <c r="HA442">
        <v>1</v>
      </c>
      <c r="HB442">
        <v>-0.08579779999999999</v>
      </c>
      <c r="HC442">
        <v>0.292511</v>
      </c>
      <c r="HD442">
        <v>20.3307</v>
      </c>
      <c r="HE442">
        <v>5.21714</v>
      </c>
      <c r="HF442">
        <v>12.0099</v>
      </c>
      <c r="HG442">
        <v>4.98905</v>
      </c>
      <c r="HH442">
        <v>3.28863</v>
      </c>
      <c r="HI442">
        <v>9999</v>
      </c>
      <c r="HJ442">
        <v>9999</v>
      </c>
      <c r="HK442">
        <v>9999</v>
      </c>
      <c r="HL442">
        <v>175.1</v>
      </c>
      <c r="HM442">
        <v>1.86784</v>
      </c>
      <c r="HN442">
        <v>1.86691</v>
      </c>
      <c r="HO442">
        <v>1.8663</v>
      </c>
      <c r="HP442">
        <v>1.86618</v>
      </c>
      <c r="HQ442">
        <v>1.86804</v>
      </c>
      <c r="HR442">
        <v>1.87047</v>
      </c>
      <c r="HS442">
        <v>1.86919</v>
      </c>
      <c r="HT442">
        <v>1.87058</v>
      </c>
      <c r="HU442">
        <v>0</v>
      </c>
      <c r="HV442">
        <v>0</v>
      </c>
      <c r="HW442">
        <v>0</v>
      </c>
      <c r="HX442">
        <v>0</v>
      </c>
      <c r="HY442" t="s">
        <v>421</v>
      </c>
      <c r="HZ442" t="s">
        <v>422</v>
      </c>
      <c r="IA442" t="s">
        <v>423</v>
      </c>
      <c r="IB442" t="s">
        <v>423</v>
      </c>
      <c r="IC442" t="s">
        <v>423</v>
      </c>
      <c r="ID442" t="s">
        <v>423</v>
      </c>
      <c r="IE442">
        <v>0</v>
      </c>
      <c r="IF442">
        <v>100</v>
      </c>
      <c r="IG442">
        <v>100</v>
      </c>
      <c r="IH442">
        <v>-2.987</v>
      </c>
      <c r="II442">
        <v>-0.0842</v>
      </c>
      <c r="IJ442">
        <v>-1.577111384215205</v>
      </c>
      <c r="IK442">
        <v>-0.002609718516926934</v>
      </c>
      <c r="IL442">
        <v>7.477057286243006E-07</v>
      </c>
      <c r="IM442">
        <v>-2.446628426827821E-10</v>
      </c>
      <c r="IN442">
        <v>-0.2036813970316619</v>
      </c>
      <c r="IO442">
        <v>-0.007460779758470672</v>
      </c>
      <c r="IP442">
        <v>0.0009378809001863145</v>
      </c>
      <c r="IQ442">
        <v>-1.681860573090938E-05</v>
      </c>
      <c r="IR442">
        <v>18</v>
      </c>
      <c r="IS442">
        <v>2242</v>
      </c>
      <c r="IT442">
        <v>1</v>
      </c>
      <c r="IU442">
        <v>24</v>
      </c>
      <c r="IV442">
        <v>2666.6</v>
      </c>
      <c r="IW442">
        <v>2666.7</v>
      </c>
      <c r="IX442">
        <v>1.56494</v>
      </c>
      <c r="IY442">
        <v>2.22534</v>
      </c>
      <c r="IZ442">
        <v>1.39648</v>
      </c>
      <c r="JA442">
        <v>2.33643</v>
      </c>
      <c r="JB442">
        <v>1.49536</v>
      </c>
      <c r="JC442">
        <v>2.34131</v>
      </c>
      <c r="JD442">
        <v>39.292</v>
      </c>
      <c r="JE442">
        <v>23.9649</v>
      </c>
      <c r="JF442">
        <v>18</v>
      </c>
      <c r="JG442">
        <v>491.376</v>
      </c>
      <c r="JH442">
        <v>428.964</v>
      </c>
      <c r="JI442">
        <v>25.0003</v>
      </c>
      <c r="JJ442">
        <v>26.282</v>
      </c>
      <c r="JK442">
        <v>30.0001</v>
      </c>
      <c r="JL442">
        <v>26.2511</v>
      </c>
      <c r="JM442">
        <v>26.1927</v>
      </c>
      <c r="JN442">
        <v>31.503</v>
      </c>
      <c r="JO442">
        <v>24.7256</v>
      </c>
      <c r="JP442">
        <v>26.6835</v>
      </c>
      <c r="JQ442">
        <v>25</v>
      </c>
      <c r="JR442">
        <v>707.717</v>
      </c>
      <c r="JS442">
        <v>16.054</v>
      </c>
      <c r="JT442">
        <v>100.597</v>
      </c>
      <c r="JU442">
        <v>100.685</v>
      </c>
    </row>
    <row r="443" spans="1:281">
      <c r="A443">
        <v>427</v>
      </c>
      <c r="B443">
        <v>1659122564</v>
      </c>
      <c r="C443">
        <v>10205.90000009537</v>
      </c>
      <c r="D443" t="s">
        <v>1281</v>
      </c>
      <c r="E443" t="s">
        <v>1282</v>
      </c>
      <c r="F443">
        <v>5</v>
      </c>
      <c r="G443" t="s">
        <v>1198</v>
      </c>
      <c r="H443" t="s">
        <v>416</v>
      </c>
      <c r="I443">
        <v>1659122556.5</v>
      </c>
      <c r="J443">
        <f>(K443)/1000</f>
        <v>0</v>
      </c>
      <c r="K443">
        <f>IF(CZ443, AN443, AH443)</f>
        <v>0</v>
      </c>
      <c r="L443">
        <f>IF(CZ443, AI443, AG443)</f>
        <v>0</v>
      </c>
      <c r="M443">
        <f>DB443 - IF(AU443&gt;1, L443*CV443*100.0/(AW443*DP443), 0)</f>
        <v>0</v>
      </c>
      <c r="N443">
        <f>((T443-J443/2)*M443-L443)/(T443+J443/2)</f>
        <v>0</v>
      </c>
      <c r="O443">
        <f>N443*(DI443+DJ443)/1000.0</f>
        <v>0</v>
      </c>
      <c r="P443">
        <f>(DB443 - IF(AU443&gt;1, L443*CV443*100.0/(AW443*DP443), 0))*(DI443+DJ443)/1000.0</f>
        <v>0</v>
      </c>
      <c r="Q443">
        <f>2.0/((1/S443-1/R443)+SIGN(S443)*SQRT((1/S443-1/R443)*(1/S443-1/R443) + 4*CW443/((CW443+1)*(CW443+1))*(2*1/S443*1/R443-1/R443*1/R443)))</f>
        <v>0</v>
      </c>
      <c r="R443">
        <f>IF(LEFT(CX443,1)&lt;&gt;"0",IF(LEFT(CX443,1)="1",3.0,CY443),$D$5+$E$5*(DP443*DI443/($K$5*1000))+$F$5*(DP443*DI443/($K$5*1000))*MAX(MIN(CV443,$J$5),$I$5)*MAX(MIN(CV443,$J$5),$I$5)+$G$5*MAX(MIN(CV443,$J$5),$I$5)*(DP443*DI443/($K$5*1000))+$H$5*(DP443*DI443/($K$5*1000))*(DP443*DI443/($K$5*1000)))</f>
        <v>0</v>
      </c>
      <c r="S443">
        <f>J443*(1000-(1000*0.61365*exp(17.502*W443/(240.97+W443))/(DI443+DJ443)+DD443)/2)/(1000*0.61365*exp(17.502*W443/(240.97+W443))/(DI443+DJ443)-DD443)</f>
        <v>0</v>
      </c>
      <c r="T443">
        <f>1/((CW443+1)/(Q443/1.6)+1/(R443/1.37)) + CW443/((CW443+1)/(Q443/1.6) + CW443/(R443/1.37))</f>
        <v>0</v>
      </c>
      <c r="U443">
        <f>(CR443*CU443)</f>
        <v>0</v>
      </c>
      <c r="V443">
        <f>(DK443+(U443+2*0.95*5.67E-8*(((DK443+$B$7)+273)^4-(DK443+273)^4)-44100*J443)/(1.84*29.3*R443+8*0.95*5.67E-8*(DK443+273)^3))</f>
        <v>0</v>
      </c>
      <c r="W443">
        <f>($C$7*DL443+$D$7*DM443+$E$7*V443)</f>
        <v>0</v>
      </c>
      <c r="X443">
        <f>0.61365*exp(17.502*W443/(240.97+W443))</f>
        <v>0</v>
      </c>
      <c r="Y443">
        <f>(Z443/AA443*100)</f>
        <v>0</v>
      </c>
      <c r="Z443">
        <f>DD443*(DI443+DJ443)/1000</f>
        <v>0</v>
      </c>
      <c r="AA443">
        <f>0.61365*exp(17.502*DK443/(240.97+DK443))</f>
        <v>0</v>
      </c>
      <c r="AB443">
        <f>(X443-DD443*(DI443+DJ443)/1000)</f>
        <v>0</v>
      </c>
      <c r="AC443">
        <f>(-J443*44100)</f>
        <v>0</v>
      </c>
      <c r="AD443">
        <f>2*29.3*R443*0.92*(DK443-W443)</f>
        <v>0</v>
      </c>
      <c r="AE443">
        <f>2*0.95*5.67E-8*(((DK443+$B$7)+273)^4-(W443+273)^4)</f>
        <v>0</v>
      </c>
      <c r="AF443">
        <f>U443+AE443+AC443+AD443</f>
        <v>0</v>
      </c>
      <c r="AG443">
        <f>DH443*AU443*(DC443-DB443*(1000-AU443*DE443)/(1000-AU443*DD443))/(100*CV443)</f>
        <v>0</v>
      </c>
      <c r="AH443">
        <f>1000*DH443*AU443*(DD443-DE443)/(100*CV443*(1000-AU443*DD443))</f>
        <v>0</v>
      </c>
      <c r="AI443">
        <f>(AJ443 - AK443 - DI443*1E3/(8.314*(DK443+273.15)) * AM443/DH443 * AL443) * DH443/(100*CV443) * (1000 - DE443)/1000</f>
        <v>0</v>
      </c>
      <c r="AJ443">
        <v>705.3209857795272</v>
      </c>
      <c r="AK443">
        <v>657.1855878787877</v>
      </c>
      <c r="AL443">
        <v>3.309391793187694</v>
      </c>
      <c r="AM443">
        <v>65.16908035105153</v>
      </c>
      <c r="AN443">
        <f>(AP443 - AO443 + DI443*1E3/(8.314*(DK443+273.15)) * AR443/DH443 * AQ443) * DH443/(100*CV443) * 1000/(1000 - AP443)</f>
        <v>0</v>
      </c>
      <c r="AO443">
        <v>16.00751084870009</v>
      </c>
      <c r="AP443">
        <v>22.88210545454545</v>
      </c>
      <c r="AQ443">
        <v>0.0001219121871988453</v>
      </c>
      <c r="AR443">
        <v>87.25363279170026</v>
      </c>
      <c r="AS443">
        <v>16</v>
      </c>
      <c r="AT443">
        <v>3</v>
      </c>
      <c r="AU443">
        <f>IF(AS443*$H$13&gt;=AW443,1.0,(AW443/(AW443-AS443*$H$13)))</f>
        <v>0</v>
      </c>
      <c r="AV443">
        <f>(AU443-1)*100</f>
        <v>0</v>
      </c>
      <c r="AW443">
        <f>MAX(0,($B$13+$C$13*DP443)/(1+$D$13*DP443)*DI443/(DK443+273)*$E$13)</f>
        <v>0</v>
      </c>
      <c r="AX443" t="s">
        <v>417</v>
      </c>
      <c r="AY443" t="s">
        <v>417</v>
      </c>
      <c r="AZ443">
        <v>0</v>
      </c>
      <c r="BA443">
        <v>0</v>
      </c>
      <c r="BB443">
        <f>1-AZ443/BA443</f>
        <v>0</v>
      </c>
      <c r="BC443">
        <v>0</v>
      </c>
      <c r="BD443" t="s">
        <v>417</v>
      </c>
      <c r="BE443" t="s">
        <v>417</v>
      </c>
      <c r="BF443">
        <v>0</v>
      </c>
      <c r="BG443">
        <v>0</v>
      </c>
      <c r="BH443">
        <f>1-BF443/BG443</f>
        <v>0</v>
      </c>
      <c r="BI443">
        <v>0.5</v>
      </c>
      <c r="BJ443">
        <f>CS443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417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f>$B$11*DQ443+$C$11*DR443+$F$11*EC443*(1-EF443)</f>
        <v>0</v>
      </c>
      <c r="CS443">
        <f>CR443*CT443</f>
        <v>0</v>
      </c>
      <c r="CT443">
        <f>($B$11*$D$9+$C$11*$D$9+$F$11*((EP443+EH443)/MAX(EP443+EH443+EQ443, 0.1)*$I$9+EQ443/MAX(EP443+EH443+EQ443, 0.1)*$J$9))/($B$11+$C$11+$F$11)</f>
        <v>0</v>
      </c>
      <c r="CU443">
        <f>($B$11*$K$9+$C$11*$K$9+$F$11*((EP443+EH443)/MAX(EP443+EH443+EQ443, 0.1)*$P$9+EQ443/MAX(EP443+EH443+EQ443, 0.1)*$Q$9))/($B$11+$C$11+$F$11)</f>
        <v>0</v>
      </c>
      <c r="CV443">
        <v>6</v>
      </c>
      <c r="CW443">
        <v>0.5</v>
      </c>
      <c r="CX443" t="s">
        <v>418</v>
      </c>
      <c r="CY443">
        <v>2</v>
      </c>
      <c r="CZ443" t="b">
        <v>1</v>
      </c>
      <c r="DA443">
        <v>1659122556.5</v>
      </c>
      <c r="DB443">
        <v>619.4231851851852</v>
      </c>
      <c r="DC443">
        <v>677.908</v>
      </c>
      <c r="DD443">
        <v>22.87123333333333</v>
      </c>
      <c r="DE443">
        <v>15.98808148148148</v>
      </c>
      <c r="DF443">
        <v>622.3938888888888</v>
      </c>
      <c r="DG443">
        <v>22.95540740740741</v>
      </c>
      <c r="DH443">
        <v>500.0614444444444</v>
      </c>
      <c r="DI443">
        <v>90.63361111111111</v>
      </c>
      <c r="DJ443">
        <v>0.100011162962963</v>
      </c>
      <c r="DK443">
        <v>27.20775185185185</v>
      </c>
      <c r="DL443">
        <v>26.95026296296296</v>
      </c>
      <c r="DM443">
        <v>999.9000000000001</v>
      </c>
      <c r="DN443">
        <v>0</v>
      </c>
      <c r="DO443">
        <v>0</v>
      </c>
      <c r="DP443">
        <v>10001.70888888889</v>
      </c>
      <c r="DQ443">
        <v>0</v>
      </c>
      <c r="DR443">
        <v>7.947381481481482</v>
      </c>
      <c r="DS443">
        <v>-58.48493333333334</v>
      </c>
      <c r="DT443">
        <v>633.9216666666666</v>
      </c>
      <c r="DU443">
        <v>688.9228518518519</v>
      </c>
      <c r="DV443">
        <v>6.883158518518519</v>
      </c>
      <c r="DW443">
        <v>677.908</v>
      </c>
      <c r="DX443">
        <v>15.98808148148148</v>
      </c>
      <c r="DY443">
        <v>2.072902222222222</v>
      </c>
      <c r="DZ443">
        <v>1.449057407407407</v>
      </c>
      <c r="EA443">
        <v>18.01246666666666</v>
      </c>
      <c r="EB443">
        <v>12.44094444444445</v>
      </c>
      <c r="EC443">
        <v>1999.99074074074</v>
      </c>
      <c r="ED443">
        <v>0.9800040740740741</v>
      </c>
      <c r="EE443">
        <v>0.01999616296296296</v>
      </c>
      <c r="EF443">
        <v>0</v>
      </c>
      <c r="EG443">
        <v>757.1602592592592</v>
      </c>
      <c r="EH443">
        <v>5.00097</v>
      </c>
      <c r="EI443">
        <v>15124.42222222222</v>
      </c>
      <c r="EJ443">
        <v>16707.52592592593</v>
      </c>
      <c r="EK443">
        <v>39.125</v>
      </c>
      <c r="EL443">
        <v>39.43699999999999</v>
      </c>
      <c r="EM443">
        <v>39.04592592592593</v>
      </c>
      <c r="EN443">
        <v>39.15944444444444</v>
      </c>
      <c r="EO443">
        <v>39.69166666666666</v>
      </c>
      <c r="EP443">
        <v>1955.100370370371</v>
      </c>
      <c r="EQ443">
        <v>39.88925925925927</v>
      </c>
      <c r="ER443">
        <v>0</v>
      </c>
      <c r="ES443">
        <v>1659122564</v>
      </c>
      <c r="ET443">
        <v>0</v>
      </c>
      <c r="EU443">
        <v>757.0906538461537</v>
      </c>
      <c r="EV443">
        <v>14.57015383022244</v>
      </c>
      <c r="EW443">
        <v>267.3675209834449</v>
      </c>
      <c r="EX443">
        <v>15123.47307692308</v>
      </c>
      <c r="EY443">
        <v>15</v>
      </c>
      <c r="EZ443">
        <v>0</v>
      </c>
      <c r="FA443" t="s">
        <v>419</v>
      </c>
      <c r="FB443">
        <v>1658962562</v>
      </c>
      <c r="FC443">
        <v>1658962559</v>
      </c>
      <c r="FD443">
        <v>0</v>
      </c>
      <c r="FE443">
        <v>0.025</v>
      </c>
      <c r="FF443">
        <v>-0.013</v>
      </c>
      <c r="FG443">
        <v>-1.97</v>
      </c>
      <c r="FH443">
        <v>-0.111</v>
      </c>
      <c r="FI443">
        <v>420</v>
      </c>
      <c r="FJ443">
        <v>18</v>
      </c>
      <c r="FK443">
        <v>0.6899999999999999</v>
      </c>
      <c r="FL443">
        <v>0.5</v>
      </c>
      <c r="FM443">
        <v>-58.19291707317073</v>
      </c>
      <c r="FN443">
        <v>-5.669993728222945</v>
      </c>
      <c r="FO443">
        <v>0.5617681701783924</v>
      </c>
      <c r="FP443">
        <v>0</v>
      </c>
      <c r="FQ443">
        <v>756.3255588235294</v>
      </c>
      <c r="FR443">
        <v>15.63521771059499</v>
      </c>
      <c r="FS443">
        <v>1.547894379874054</v>
      </c>
      <c r="FT443">
        <v>0</v>
      </c>
      <c r="FU443">
        <v>6.882833658536585</v>
      </c>
      <c r="FV443">
        <v>-0.06033282229964644</v>
      </c>
      <c r="FW443">
        <v>0.01490262880003709</v>
      </c>
      <c r="FX443">
        <v>1</v>
      </c>
      <c r="FY443">
        <v>1</v>
      </c>
      <c r="FZ443">
        <v>3</v>
      </c>
      <c r="GA443" t="s">
        <v>426</v>
      </c>
      <c r="GB443">
        <v>2.9836</v>
      </c>
      <c r="GC443">
        <v>2.71578</v>
      </c>
      <c r="GD443">
        <v>0.129462</v>
      </c>
      <c r="GE443">
        <v>0.135687</v>
      </c>
      <c r="GF443">
        <v>0.10426</v>
      </c>
      <c r="GG443">
        <v>0.079444</v>
      </c>
      <c r="GH443">
        <v>27560.1</v>
      </c>
      <c r="GI443">
        <v>27495.5</v>
      </c>
      <c r="GJ443">
        <v>29421.7</v>
      </c>
      <c r="GK443">
        <v>29418.9</v>
      </c>
      <c r="GL443">
        <v>34900.8</v>
      </c>
      <c r="GM443">
        <v>36010.5</v>
      </c>
      <c r="GN443">
        <v>41432.8</v>
      </c>
      <c r="GO443">
        <v>41923.5</v>
      </c>
      <c r="GP443">
        <v>1.91772</v>
      </c>
      <c r="GQ443">
        <v>1.88733</v>
      </c>
      <c r="GR443">
        <v>0.103362</v>
      </c>
      <c r="GS443">
        <v>0</v>
      </c>
      <c r="GT443">
        <v>25.2586</v>
      </c>
      <c r="GU443">
        <v>999.9</v>
      </c>
      <c r="GV443">
        <v>37.1</v>
      </c>
      <c r="GW443">
        <v>33.7</v>
      </c>
      <c r="GX443">
        <v>21.5093</v>
      </c>
      <c r="GY443">
        <v>63.3317</v>
      </c>
      <c r="GZ443">
        <v>33.9423</v>
      </c>
      <c r="HA443">
        <v>1</v>
      </c>
      <c r="HB443">
        <v>-0.0858841</v>
      </c>
      <c r="HC443">
        <v>0.293794</v>
      </c>
      <c r="HD443">
        <v>20.3308</v>
      </c>
      <c r="HE443">
        <v>5.21699</v>
      </c>
      <c r="HF443">
        <v>12.0099</v>
      </c>
      <c r="HG443">
        <v>4.9889</v>
      </c>
      <c r="HH443">
        <v>3.28858</v>
      </c>
      <c r="HI443">
        <v>9999</v>
      </c>
      <c r="HJ443">
        <v>9999</v>
      </c>
      <c r="HK443">
        <v>9999</v>
      </c>
      <c r="HL443">
        <v>175.1</v>
      </c>
      <c r="HM443">
        <v>1.86784</v>
      </c>
      <c r="HN443">
        <v>1.8669</v>
      </c>
      <c r="HO443">
        <v>1.8663</v>
      </c>
      <c r="HP443">
        <v>1.8662</v>
      </c>
      <c r="HQ443">
        <v>1.86801</v>
      </c>
      <c r="HR443">
        <v>1.87047</v>
      </c>
      <c r="HS443">
        <v>1.86918</v>
      </c>
      <c r="HT443">
        <v>1.87057</v>
      </c>
      <c r="HU443">
        <v>0</v>
      </c>
      <c r="HV443">
        <v>0</v>
      </c>
      <c r="HW443">
        <v>0</v>
      </c>
      <c r="HX443">
        <v>0</v>
      </c>
      <c r="HY443" t="s">
        <v>421</v>
      </c>
      <c r="HZ443" t="s">
        <v>422</v>
      </c>
      <c r="IA443" t="s">
        <v>423</v>
      </c>
      <c r="IB443" t="s">
        <v>423</v>
      </c>
      <c r="IC443" t="s">
        <v>423</v>
      </c>
      <c r="ID443" t="s">
        <v>423</v>
      </c>
      <c r="IE443">
        <v>0</v>
      </c>
      <c r="IF443">
        <v>100</v>
      </c>
      <c r="IG443">
        <v>100</v>
      </c>
      <c r="IH443">
        <v>-3.018</v>
      </c>
      <c r="II443">
        <v>-0.08409999999999999</v>
      </c>
      <c r="IJ443">
        <v>-1.577111384215205</v>
      </c>
      <c r="IK443">
        <v>-0.002609718516926934</v>
      </c>
      <c r="IL443">
        <v>7.477057286243006E-07</v>
      </c>
      <c r="IM443">
        <v>-2.446628426827821E-10</v>
      </c>
      <c r="IN443">
        <v>-0.2036813970316619</v>
      </c>
      <c r="IO443">
        <v>-0.007460779758470672</v>
      </c>
      <c r="IP443">
        <v>0.0009378809001863145</v>
      </c>
      <c r="IQ443">
        <v>-1.681860573090938E-05</v>
      </c>
      <c r="IR443">
        <v>18</v>
      </c>
      <c r="IS443">
        <v>2242</v>
      </c>
      <c r="IT443">
        <v>1</v>
      </c>
      <c r="IU443">
        <v>24</v>
      </c>
      <c r="IV443">
        <v>2666.7</v>
      </c>
      <c r="IW443">
        <v>2666.8</v>
      </c>
      <c r="IX443">
        <v>1.60034</v>
      </c>
      <c r="IY443">
        <v>2.22412</v>
      </c>
      <c r="IZ443">
        <v>1.39648</v>
      </c>
      <c r="JA443">
        <v>2.33643</v>
      </c>
      <c r="JB443">
        <v>1.49536</v>
      </c>
      <c r="JC443">
        <v>2.40479</v>
      </c>
      <c r="JD443">
        <v>39.3169</v>
      </c>
      <c r="JE443">
        <v>23.9737</v>
      </c>
      <c r="JF443">
        <v>18</v>
      </c>
      <c r="JG443">
        <v>491.438</v>
      </c>
      <c r="JH443">
        <v>428.92</v>
      </c>
      <c r="JI443">
        <v>25.0002</v>
      </c>
      <c r="JJ443">
        <v>26.2821</v>
      </c>
      <c r="JK443">
        <v>30</v>
      </c>
      <c r="JL443">
        <v>26.2511</v>
      </c>
      <c r="JM443">
        <v>26.1927</v>
      </c>
      <c r="JN443">
        <v>32.0316</v>
      </c>
      <c r="JO443">
        <v>24.7256</v>
      </c>
      <c r="JP443">
        <v>26.6835</v>
      </c>
      <c r="JQ443">
        <v>25</v>
      </c>
      <c r="JR443">
        <v>721.088</v>
      </c>
      <c r="JS443">
        <v>16.0501</v>
      </c>
      <c r="JT443">
        <v>100.598</v>
      </c>
      <c r="JU443">
        <v>100.685</v>
      </c>
    </row>
    <row r="444" spans="1:281">
      <c r="A444">
        <v>428</v>
      </c>
      <c r="B444">
        <v>1659122569</v>
      </c>
      <c r="C444">
        <v>10210.90000009537</v>
      </c>
      <c r="D444" t="s">
        <v>1283</v>
      </c>
      <c r="E444" t="s">
        <v>1284</v>
      </c>
      <c r="F444">
        <v>5</v>
      </c>
      <c r="G444" t="s">
        <v>1198</v>
      </c>
      <c r="H444" t="s">
        <v>416</v>
      </c>
      <c r="I444">
        <v>1659122561.214286</v>
      </c>
      <c r="J444">
        <f>(K444)/1000</f>
        <v>0</v>
      </c>
      <c r="K444">
        <f>IF(CZ444, AN444, AH444)</f>
        <v>0</v>
      </c>
      <c r="L444">
        <f>IF(CZ444, AI444, AG444)</f>
        <v>0</v>
      </c>
      <c r="M444">
        <f>DB444 - IF(AU444&gt;1, L444*CV444*100.0/(AW444*DP444), 0)</f>
        <v>0</v>
      </c>
      <c r="N444">
        <f>((T444-J444/2)*M444-L444)/(T444+J444/2)</f>
        <v>0</v>
      </c>
      <c r="O444">
        <f>N444*(DI444+DJ444)/1000.0</f>
        <v>0</v>
      </c>
      <c r="P444">
        <f>(DB444 - IF(AU444&gt;1, L444*CV444*100.0/(AW444*DP444), 0))*(DI444+DJ444)/1000.0</f>
        <v>0</v>
      </c>
      <c r="Q444">
        <f>2.0/((1/S444-1/R444)+SIGN(S444)*SQRT((1/S444-1/R444)*(1/S444-1/R444) + 4*CW444/((CW444+1)*(CW444+1))*(2*1/S444*1/R444-1/R444*1/R444)))</f>
        <v>0</v>
      </c>
      <c r="R444">
        <f>IF(LEFT(CX444,1)&lt;&gt;"0",IF(LEFT(CX444,1)="1",3.0,CY444),$D$5+$E$5*(DP444*DI444/($K$5*1000))+$F$5*(DP444*DI444/($K$5*1000))*MAX(MIN(CV444,$J$5),$I$5)*MAX(MIN(CV444,$J$5),$I$5)+$G$5*MAX(MIN(CV444,$J$5),$I$5)*(DP444*DI444/($K$5*1000))+$H$5*(DP444*DI444/($K$5*1000))*(DP444*DI444/($K$5*1000)))</f>
        <v>0</v>
      </c>
      <c r="S444">
        <f>J444*(1000-(1000*0.61365*exp(17.502*W444/(240.97+W444))/(DI444+DJ444)+DD444)/2)/(1000*0.61365*exp(17.502*W444/(240.97+W444))/(DI444+DJ444)-DD444)</f>
        <v>0</v>
      </c>
      <c r="T444">
        <f>1/((CW444+1)/(Q444/1.6)+1/(R444/1.37)) + CW444/((CW444+1)/(Q444/1.6) + CW444/(R444/1.37))</f>
        <v>0</v>
      </c>
      <c r="U444">
        <f>(CR444*CU444)</f>
        <v>0</v>
      </c>
      <c r="V444">
        <f>(DK444+(U444+2*0.95*5.67E-8*(((DK444+$B$7)+273)^4-(DK444+273)^4)-44100*J444)/(1.84*29.3*R444+8*0.95*5.67E-8*(DK444+273)^3))</f>
        <v>0</v>
      </c>
      <c r="W444">
        <f>($C$7*DL444+$D$7*DM444+$E$7*V444)</f>
        <v>0</v>
      </c>
      <c r="X444">
        <f>0.61365*exp(17.502*W444/(240.97+W444))</f>
        <v>0</v>
      </c>
      <c r="Y444">
        <f>(Z444/AA444*100)</f>
        <v>0</v>
      </c>
      <c r="Z444">
        <f>DD444*(DI444+DJ444)/1000</f>
        <v>0</v>
      </c>
      <c r="AA444">
        <f>0.61365*exp(17.502*DK444/(240.97+DK444))</f>
        <v>0</v>
      </c>
      <c r="AB444">
        <f>(X444-DD444*(DI444+DJ444)/1000)</f>
        <v>0</v>
      </c>
      <c r="AC444">
        <f>(-J444*44100)</f>
        <v>0</v>
      </c>
      <c r="AD444">
        <f>2*29.3*R444*0.92*(DK444-W444)</f>
        <v>0</v>
      </c>
      <c r="AE444">
        <f>2*0.95*5.67E-8*(((DK444+$B$7)+273)^4-(W444+273)^4)</f>
        <v>0</v>
      </c>
      <c r="AF444">
        <f>U444+AE444+AC444+AD444</f>
        <v>0</v>
      </c>
      <c r="AG444">
        <f>DH444*AU444*(DC444-DB444*(1000-AU444*DE444)/(1000-AU444*DD444))/(100*CV444)</f>
        <v>0</v>
      </c>
      <c r="AH444">
        <f>1000*DH444*AU444*(DD444-DE444)/(100*CV444*(1000-AU444*DD444))</f>
        <v>0</v>
      </c>
      <c r="AI444">
        <f>(AJ444 - AK444 - DI444*1E3/(8.314*(DK444+273.15)) * AM444/DH444 * AL444) * DH444/(100*CV444) * (1000 - DE444)/1000</f>
        <v>0</v>
      </c>
      <c r="AJ444">
        <v>722.2498836372504</v>
      </c>
      <c r="AK444">
        <v>673.8896969696967</v>
      </c>
      <c r="AL444">
        <v>3.335988598701217</v>
      </c>
      <c r="AM444">
        <v>65.16908035105153</v>
      </c>
      <c r="AN444">
        <f>(AP444 - AO444 + DI444*1E3/(8.314*(DK444+273.15)) * AR444/DH444 * AQ444) * DH444/(100*CV444) * 1000/(1000 - AP444)</f>
        <v>0</v>
      </c>
      <c r="AO444">
        <v>16.0101227985106</v>
      </c>
      <c r="AP444">
        <v>22.89114727272727</v>
      </c>
      <c r="AQ444">
        <v>3.149207358464389E-05</v>
      </c>
      <c r="AR444">
        <v>87.25363279170026</v>
      </c>
      <c r="AS444">
        <v>15</v>
      </c>
      <c r="AT444">
        <v>3</v>
      </c>
      <c r="AU444">
        <f>IF(AS444*$H$13&gt;=AW444,1.0,(AW444/(AW444-AS444*$H$13)))</f>
        <v>0</v>
      </c>
      <c r="AV444">
        <f>(AU444-1)*100</f>
        <v>0</v>
      </c>
      <c r="AW444">
        <f>MAX(0,($B$13+$C$13*DP444)/(1+$D$13*DP444)*DI444/(DK444+273)*$E$13)</f>
        <v>0</v>
      </c>
      <c r="AX444" t="s">
        <v>417</v>
      </c>
      <c r="AY444" t="s">
        <v>417</v>
      </c>
      <c r="AZ444">
        <v>0</v>
      </c>
      <c r="BA444">
        <v>0</v>
      </c>
      <c r="BB444">
        <f>1-AZ444/BA444</f>
        <v>0</v>
      </c>
      <c r="BC444">
        <v>0</v>
      </c>
      <c r="BD444" t="s">
        <v>417</v>
      </c>
      <c r="BE444" t="s">
        <v>417</v>
      </c>
      <c r="BF444">
        <v>0</v>
      </c>
      <c r="BG444">
        <v>0</v>
      </c>
      <c r="BH444">
        <f>1-BF444/BG444</f>
        <v>0</v>
      </c>
      <c r="BI444">
        <v>0.5</v>
      </c>
      <c r="BJ444">
        <f>CS444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417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f>$B$11*DQ444+$C$11*DR444+$F$11*EC444*(1-EF444)</f>
        <v>0</v>
      </c>
      <c r="CS444">
        <f>CR444*CT444</f>
        <v>0</v>
      </c>
      <c r="CT444">
        <f>($B$11*$D$9+$C$11*$D$9+$F$11*((EP444+EH444)/MAX(EP444+EH444+EQ444, 0.1)*$I$9+EQ444/MAX(EP444+EH444+EQ444, 0.1)*$J$9))/($B$11+$C$11+$F$11)</f>
        <v>0</v>
      </c>
      <c r="CU444">
        <f>($B$11*$K$9+$C$11*$K$9+$F$11*((EP444+EH444)/MAX(EP444+EH444+EQ444, 0.1)*$P$9+EQ444/MAX(EP444+EH444+EQ444, 0.1)*$Q$9))/($B$11+$C$11+$F$11)</f>
        <v>0</v>
      </c>
      <c r="CV444">
        <v>6</v>
      </c>
      <c r="CW444">
        <v>0.5</v>
      </c>
      <c r="CX444" t="s">
        <v>418</v>
      </c>
      <c r="CY444">
        <v>2</v>
      </c>
      <c r="CZ444" t="b">
        <v>1</v>
      </c>
      <c r="DA444">
        <v>1659122561.214286</v>
      </c>
      <c r="DB444">
        <v>634.7627857142859</v>
      </c>
      <c r="DC444">
        <v>693.6253214285715</v>
      </c>
      <c r="DD444">
        <v>22.87640714285714</v>
      </c>
      <c r="DE444">
        <v>16.00066428571429</v>
      </c>
      <c r="DF444">
        <v>637.7635357142856</v>
      </c>
      <c r="DG444">
        <v>22.96054285714286</v>
      </c>
      <c r="DH444">
        <v>500.0721428571429</v>
      </c>
      <c r="DI444">
        <v>90.63366428571427</v>
      </c>
      <c r="DJ444">
        <v>0.09998968214285715</v>
      </c>
      <c r="DK444">
        <v>27.20633928571428</v>
      </c>
      <c r="DL444">
        <v>26.94838928571428</v>
      </c>
      <c r="DM444">
        <v>999.9000000000002</v>
      </c>
      <c r="DN444">
        <v>0</v>
      </c>
      <c r="DO444">
        <v>0</v>
      </c>
      <c r="DP444">
        <v>10008.7475</v>
      </c>
      <c r="DQ444">
        <v>0</v>
      </c>
      <c r="DR444">
        <v>7.945084642857142</v>
      </c>
      <c r="DS444">
        <v>-58.86265000000001</v>
      </c>
      <c r="DT444">
        <v>649.6238928571429</v>
      </c>
      <c r="DU444">
        <v>704.9044642857141</v>
      </c>
      <c r="DV444">
        <v>6.875760714285716</v>
      </c>
      <c r="DW444">
        <v>693.6253214285715</v>
      </c>
      <c r="DX444">
        <v>16.00066428571429</v>
      </c>
      <c r="DY444">
        <v>2.073374285714286</v>
      </c>
      <c r="DZ444">
        <v>1.450199285714286</v>
      </c>
      <c r="EA444">
        <v>18.01608214285714</v>
      </c>
      <c r="EB444">
        <v>12.45293928571428</v>
      </c>
      <c r="EC444">
        <v>1999.9775</v>
      </c>
      <c r="ED444">
        <v>0.9800027857142857</v>
      </c>
      <c r="EE444">
        <v>0.01999741428571428</v>
      </c>
      <c r="EF444">
        <v>0</v>
      </c>
      <c r="EG444">
        <v>758.1605000000002</v>
      </c>
      <c r="EH444">
        <v>5.00097</v>
      </c>
      <c r="EI444">
        <v>15143.27142857143</v>
      </c>
      <c r="EJ444">
        <v>16707.42142857143</v>
      </c>
      <c r="EK444">
        <v>39.116</v>
      </c>
      <c r="EL444">
        <v>39.42149999999999</v>
      </c>
      <c r="EM444">
        <v>39.02657142857142</v>
      </c>
      <c r="EN444">
        <v>39.15821428571429</v>
      </c>
      <c r="EO444">
        <v>39.68699999999999</v>
      </c>
      <c r="EP444">
        <v>1955.084642857143</v>
      </c>
      <c r="EQ444">
        <v>39.89178571428572</v>
      </c>
      <c r="ER444">
        <v>0</v>
      </c>
      <c r="ES444">
        <v>1659122569.4</v>
      </c>
      <c r="ET444">
        <v>0</v>
      </c>
      <c r="EU444">
        <v>758.2956000000001</v>
      </c>
      <c r="EV444">
        <v>10.87699999376426</v>
      </c>
      <c r="EW444">
        <v>210.9999996601357</v>
      </c>
      <c r="EX444">
        <v>15146.296</v>
      </c>
      <c r="EY444">
        <v>15</v>
      </c>
      <c r="EZ444">
        <v>0</v>
      </c>
      <c r="FA444" t="s">
        <v>419</v>
      </c>
      <c r="FB444">
        <v>1658962562</v>
      </c>
      <c r="FC444">
        <v>1658962559</v>
      </c>
      <c r="FD444">
        <v>0</v>
      </c>
      <c r="FE444">
        <v>0.025</v>
      </c>
      <c r="FF444">
        <v>-0.013</v>
      </c>
      <c r="FG444">
        <v>-1.97</v>
      </c>
      <c r="FH444">
        <v>-0.111</v>
      </c>
      <c r="FI444">
        <v>420</v>
      </c>
      <c r="FJ444">
        <v>18</v>
      </c>
      <c r="FK444">
        <v>0.6899999999999999</v>
      </c>
      <c r="FL444">
        <v>0.5</v>
      </c>
      <c r="FM444">
        <v>-58.64177804878049</v>
      </c>
      <c r="FN444">
        <v>-4.955707317073029</v>
      </c>
      <c r="FO444">
        <v>0.5017767278781418</v>
      </c>
      <c r="FP444">
        <v>0</v>
      </c>
      <c r="FQ444">
        <v>757.5622647058823</v>
      </c>
      <c r="FR444">
        <v>12.9941787665655</v>
      </c>
      <c r="FS444">
        <v>1.303860812420589</v>
      </c>
      <c r="FT444">
        <v>0</v>
      </c>
      <c r="FU444">
        <v>6.882673902439025</v>
      </c>
      <c r="FV444">
        <v>-0.09920843205575577</v>
      </c>
      <c r="FW444">
        <v>0.01441500943343744</v>
      </c>
      <c r="FX444">
        <v>1</v>
      </c>
      <c r="FY444">
        <v>1</v>
      </c>
      <c r="FZ444">
        <v>3</v>
      </c>
      <c r="GA444" t="s">
        <v>426</v>
      </c>
      <c r="GB444">
        <v>2.98355</v>
      </c>
      <c r="GC444">
        <v>2.71579</v>
      </c>
      <c r="GD444">
        <v>0.131714</v>
      </c>
      <c r="GE444">
        <v>0.137799</v>
      </c>
      <c r="GF444">
        <v>0.104291</v>
      </c>
      <c r="GG444">
        <v>0.07941280000000001</v>
      </c>
      <c r="GH444">
        <v>27489.1</v>
      </c>
      <c r="GI444">
        <v>27428.3</v>
      </c>
      <c r="GJ444">
        <v>29422</v>
      </c>
      <c r="GK444">
        <v>29418.8</v>
      </c>
      <c r="GL444">
        <v>34900.1</v>
      </c>
      <c r="GM444">
        <v>36011.9</v>
      </c>
      <c r="GN444">
        <v>41433.3</v>
      </c>
      <c r="GO444">
        <v>41923.6</v>
      </c>
      <c r="GP444">
        <v>1.91787</v>
      </c>
      <c r="GQ444">
        <v>1.88735</v>
      </c>
      <c r="GR444">
        <v>0.10325</v>
      </c>
      <c r="GS444">
        <v>0</v>
      </c>
      <c r="GT444">
        <v>25.2607</v>
      </c>
      <c r="GU444">
        <v>999.9</v>
      </c>
      <c r="GV444">
        <v>37.1</v>
      </c>
      <c r="GW444">
        <v>33.7</v>
      </c>
      <c r="GX444">
        <v>21.5069</v>
      </c>
      <c r="GY444">
        <v>63.4317</v>
      </c>
      <c r="GZ444">
        <v>33.8542</v>
      </c>
      <c r="HA444">
        <v>1</v>
      </c>
      <c r="HB444">
        <v>-0.0858511</v>
      </c>
      <c r="HC444">
        <v>0.294913</v>
      </c>
      <c r="HD444">
        <v>20.3308</v>
      </c>
      <c r="HE444">
        <v>5.21744</v>
      </c>
      <c r="HF444">
        <v>12.0099</v>
      </c>
      <c r="HG444">
        <v>4.98855</v>
      </c>
      <c r="HH444">
        <v>3.2886</v>
      </c>
      <c r="HI444">
        <v>9999</v>
      </c>
      <c r="HJ444">
        <v>9999</v>
      </c>
      <c r="HK444">
        <v>9999</v>
      </c>
      <c r="HL444">
        <v>175.1</v>
      </c>
      <c r="HM444">
        <v>1.86783</v>
      </c>
      <c r="HN444">
        <v>1.86691</v>
      </c>
      <c r="HO444">
        <v>1.8663</v>
      </c>
      <c r="HP444">
        <v>1.86619</v>
      </c>
      <c r="HQ444">
        <v>1.86802</v>
      </c>
      <c r="HR444">
        <v>1.87051</v>
      </c>
      <c r="HS444">
        <v>1.8692</v>
      </c>
      <c r="HT444">
        <v>1.87057</v>
      </c>
      <c r="HU444">
        <v>0</v>
      </c>
      <c r="HV444">
        <v>0</v>
      </c>
      <c r="HW444">
        <v>0</v>
      </c>
      <c r="HX444">
        <v>0</v>
      </c>
      <c r="HY444" t="s">
        <v>421</v>
      </c>
      <c r="HZ444" t="s">
        <v>422</v>
      </c>
      <c r="IA444" t="s">
        <v>423</v>
      </c>
      <c r="IB444" t="s">
        <v>423</v>
      </c>
      <c r="IC444" t="s">
        <v>423</v>
      </c>
      <c r="ID444" t="s">
        <v>423</v>
      </c>
      <c r="IE444">
        <v>0</v>
      </c>
      <c r="IF444">
        <v>100</v>
      </c>
      <c r="IG444">
        <v>100</v>
      </c>
      <c r="IH444">
        <v>-3.05</v>
      </c>
      <c r="II444">
        <v>-0.08400000000000001</v>
      </c>
      <c r="IJ444">
        <v>-1.577111384215205</v>
      </c>
      <c r="IK444">
        <v>-0.002609718516926934</v>
      </c>
      <c r="IL444">
        <v>7.477057286243006E-07</v>
      </c>
      <c r="IM444">
        <v>-2.446628426827821E-10</v>
      </c>
      <c r="IN444">
        <v>-0.2036813970316619</v>
      </c>
      <c r="IO444">
        <v>-0.007460779758470672</v>
      </c>
      <c r="IP444">
        <v>0.0009378809001863145</v>
      </c>
      <c r="IQ444">
        <v>-1.681860573090938E-05</v>
      </c>
      <c r="IR444">
        <v>18</v>
      </c>
      <c r="IS444">
        <v>2242</v>
      </c>
      <c r="IT444">
        <v>1</v>
      </c>
      <c r="IU444">
        <v>24</v>
      </c>
      <c r="IV444">
        <v>2666.8</v>
      </c>
      <c r="IW444">
        <v>2666.8</v>
      </c>
      <c r="IX444">
        <v>1.63086</v>
      </c>
      <c r="IY444">
        <v>2.2229</v>
      </c>
      <c r="IZ444">
        <v>1.39771</v>
      </c>
      <c r="JA444">
        <v>2.33643</v>
      </c>
      <c r="JB444">
        <v>1.49536</v>
      </c>
      <c r="JC444">
        <v>2.40601</v>
      </c>
      <c r="JD444">
        <v>39.3169</v>
      </c>
      <c r="JE444">
        <v>23.9649</v>
      </c>
      <c r="JF444">
        <v>18</v>
      </c>
      <c r="JG444">
        <v>491.532</v>
      </c>
      <c r="JH444">
        <v>428.935</v>
      </c>
      <c r="JI444">
        <v>25.0002</v>
      </c>
      <c r="JJ444">
        <v>26.2838</v>
      </c>
      <c r="JK444">
        <v>30.0002</v>
      </c>
      <c r="JL444">
        <v>26.2511</v>
      </c>
      <c r="JM444">
        <v>26.1927</v>
      </c>
      <c r="JN444">
        <v>32.6449</v>
      </c>
      <c r="JO444">
        <v>24.7256</v>
      </c>
      <c r="JP444">
        <v>26.3105</v>
      </c>
      <c r="JQ444">
        <v>25</v>
      </c>
      <c r="JR444">
        <v>741.173</v>
      </c>
      <c r="JS444">
        <v>16.0375</v>
      </c>
      <c r="JT444">
        <v>100.6</v>
      </c>
      <c r="JU444">
        <v>100.685</v>
      </c>
    </row>
    <row r="445" spans="1:281">
      <c r="A445">
        <v>429</v>
      </c>
      <c r="B445">
        <v>1659122574</v>
      </c>
      <c r="C445">
        <v>10215.90000009537</v>
      </c>
      <c r="D445" t="s">
        <v>1285</v>
      </c>
      <c r="E445" t="s">
        <v>1286</v>
      </c>
      <c r="F445">
        <v>5</v>
      </c>
      <c r="G445" t="s">
        <v>1198</v>
      </c>
      <c r="H445" t="s">
        <v>416</v>
      </c>
      <c r="I445">
        <v>1659122566.5</v>
      </c>
      <c r="J445">
        <f>(K445)/1000</f>
        <v>0</v>
      </c>
      <c r="K445">
        <f>IF(CZ445, AN445, AH445)</f>
        <v>0</v>
      </c>
      <c r="L445">
        <f>IF(CZ445, AI445, AG445)</f>
        <v>0</v>
      </c>
      <c r="M445">
        <f>DB445 - IF(AU445&gt;1, L445*CV445*100.0/(AW445*DP445), 0)</f>
        <v>0</v>
      </c>
      <c r="N445">
        <f>((T445-J445/2)*M445-L445)/(T445+J445/2)</f>
        <v>0</v>
      </c>
      <c r="O445">
        <f>N445*(DI445+DJ445)/1000.0</f>
        <v>0</v>
      </c>
      <c r="P445">
        <f>(DB445 - IF(AU445&gt;1, L445*CV445*100.0/(AW445*DP445), 0))*(DI445+DJ445)/1000.0</f>
        <v>0</v>
      </c>
      <c r="Q445">
        <f>2.0/((1/S445-1/R445)+SIGN(S445)*SQRT((1/S445-1/R445)*(1/S445-1/R445) + 4*CW445/((CW445+1)*(CW445+1))*(2*1/S445*1/R445-1/R445*1/R445)))</f>
        <v>0</v>
      </c>
      <c r="R445">
        <f>IF(LEFT(CX445,1)&lt;&gt;"0",IF(LEFT(CX445,1)="1",3.0,CY445),$D$5+$E$5*(DP445*DI445/($K$5*1000))+$F$5*(DP445*DI445/($K$5*1000))*MAX(MIN(CV445,$J$5),$I$5)*MAX(MIN(CV445,$J$5),$I$5)+$G$5*MAX(MIN(CV445,$J$5),$I$5)*(DP445*DI445/($K$5*1000))+$H$5*(DP445*DI445/($K$5*1000))*(DP445*DI445/($K$5*1000)))</f>
        <v>0</v>
      </c>
      <c r="S445">
        <f>J445*(1000-(1000*0.61365*exp(17.502*W445/(240.97+W445))/(DI445+DJ445)+DD445)/2)/(1000*0.61365*exp(17.502*W445/(240.97+W445))/(DI445+DJ445)-DD445)</f>
        <v>0</v>
      </c>
      <c r="T445">
        <f>1/((CW445+1)/(Q445/1.6)+1/(R445/1.37)) + CW445/((CW445+1)/(Q445/1.6) + CW445/(R445/1.37))</f>
        <v>0</v>
      </c>
      <c r="U445">
        <f>(CR445*CU445)</f>
        <v>0</v>
      </c>
      <c r="V445">
        <f>(DK445+(U445+2*0.95*5.67E-8*(((DK445+$B$7)+273)^4-(DK445+273)^4)-44100*J445)/(1.84*29.3*R445+8*0.95*5.67E-8*(DK445+273)^3))</f>
        <v>0</v>
      </c>
      <c r="W445">
        <f>($C$7*DL445+$D$7*DM445+$E$7*V445)</f>
        <v>0</v>
      </c>
      <c r="X445">
        <f>0.61365*exp(17.502*W445/(240.97+W445))</f>
        <v>0</v>
      </c>
      <c r="Y445">
        <f>(Z445/AA445*100)</f>
        <v>0</v>
      </c>
      <c r="Z445">
        <f>DD445*(DI445+DJ445)/1000</f>
        <v>0</v>
      </c>
      <c r="AA445">
        <f>0.61365*exp(17.502*DK445/(240.97+DK445))</f>
        <v>0</v>
      </c>
      <c r="AB445">
        <f>(X445-DD445*(DI445+DJ445)/1000)</f>
        <v>0</v>
      </c>
      <c r="AC445">
        <f>(-J445*44100)</f>
        <v>0</v>
      </c>
      <c r="AD445">
        <f>2*29.3*R445*0.92*(DK445-W445)</f>
        <v>0</v>
      </c>
      <c r="AE445">
        <f>2*0.95*5.67E-8*(((DK445+$B$7)+273)^4-(W445+273)^4)</f>
        <v>0</v>
      </c>
      <c r="AF445">
        <f>U445+AE445+AC445+AD445</f>
        <v>0</v>
      </c>
      <c r="AG445">
        <f>DH445*AU445*(DC445-DB445*(1000-AU445*DE445)/(1000-AU445*DD445))/(100*CV445)</f>
        <v>0</v>
      </c>
      <c r="AH445">
        <f>1000*DH445*AU445*(DD445-DE445)/(100*CV445*(1000-AU445*DD445))</f>
        <v>0</v>
      </c>
      <c r="AI445">
        <f>(AJ445 - AK445 - DI445*1E3/(8.314*(DK445+273.15)) * AM445/DH445 * AL445) * DH445/(100*CV445) * (1000 - DE445)/1000</f>
        <v>0</v>
      </c>
      <c r="AJ445">
        <v>738.5752257225176</v>
      </c>
      <c r="AK445">
        <v>690.1520121212121</v>
      </c>
      <c r="AL445">
        <v>3.235745127309058</v>
      </c>
      <c r="AM445">
        <v>65.16908035105153</v>
      </c>
      <c r="AN445">
        <f>(AP445 - AO445 + DI445*1E3/(8.314*(DK445+273.15)) * AR445/DH445 * AQ445) * DH445/(100*CV445) * 1000/(1000 - AP445)</f>
        <v>0</v>
      </c>
      <c r="AO445">
        <v>15.97596885996246</v>
      </c>
      <c r="AP445">
        <v>22.88263636363635</v>
      </c>
      <c r="AQ445">
        <v>-3.194466832627193E-05</v>
      </c>
      <c r="AR445">
        <v>87.25363279170026</v>
      </c>
      <c r="AS445">
        <v>15</v>
      </c>
      <c r="AT445">
        <v>3</v>
      </c>
      <c r="AU445">
        <f>IF(AS445*$H$13&gt;=AW445,1.0,(AW445/(AW445-AS445*$H$13)))</f>
        <v>0</v>
      </c>
      <c r="AV445">
        <f>(AU445-1)*100</f>
        <v>0</v>
      </c>
      <c r="AW445">
        <f>MAX(0,($B$13+$C$13*DP445)/(1+$D$13*DP445)*DI445/(DK445+273)*$E$13)</f>
        <v>0</v>
      </c>
      <c r="AX445" t="s">
        <v>417</v>
      </c>
      <c r="AY445" t="s">
        <v>417</v>
      </c>
      <c r="AZ445">
        <v>0</v>
      </c>
      <c r="BA445">
        <v>0</v>
      </c>
      <c r="BB445">
        <f>1-AZ445/BA445</f>
        <v>0</v>
      </c>
      <c r="BC445">
        <v>0</v>
      </c>
      <c r="BD445" t="s">
        <v>417</v>
      </c>
      <c r="BE445" t="s">
        <v>417</v>
      </c>
      <c r="BF445">
        <v>0</v>
      </c>
      <c r="BG445">
        <v>0</v>
      </c>
      <c r="BH445">
        <f>1-BF445/BG445</f>
        <v>0</v>
      </c>
      <c r="BI445">
        <v>0.5</v>
      </c>
      <c r="BJ445">
        <f>CS445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417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f>$B$11*DQ445+$C$11*DR445+$F$11*EC445*(1-EF445)</f>
        <v>0</v>
      </c>
      <c r="CS445">
        <f>CR445*CT445</f>
        <v>0</v>
      </c>
      <c r="CT445">
        <f>($B$11*$D$9+$C$11*$D$9+$F$11*((EP445+EH445)/MAX(EP445+EH445+EQ445, 0.1)*$I$9+EQ445/MAX(EP445+EH445+EQ445, 0.1)*$J$9))/($B$11+$C$11+$F$11)</f>
        <v>0</v>
      </c>
      <c r="CU445">
        <f>($B$11*$K$9+$C$11*$K$9+$F$11*((EP445+EH445)/MAX(EP445+EH445+EQ445, 0.1)*$P$9+EQ445/MAX(EP445+EH445+EQ445, 0.1)*$Q$9))/($B$11+$C$11+$F$11)</f>
        <v>0</v>
      </c>
      <c r="CV445">
        <v>6</v>
      </c>
      <c r="CW445">
        <v>0.5</v>
      </c>
      <c r="CX445" t="s">
        <v>418</v>
      </c>
      <c r="CY445">
        <v>2</v>
      </c>
      <c r="CZ445" t="b">
        <v>1</v>
      </c>
      <c r="DA445">
        <v>1659122566.5</v>
      </c>
      <c r="DB445">
        <v>651.8912592592593</v>
      </c>
      <c r="DC445">
        <v>711.0518888888887</v>
      </c>
      <c r="DD445">
        <v>22.88490740740741</v>
      </c>
      <c r="DE445">
        <v>15.99585185185185</v>
      </c>
      <c r="DF445">
        <v>654.9253703703704</v>
      </c>
      <c r="DG445">
        <v>22.96896296296297</v>
      </c>
      <c r="DH445">
        <v>500.0847037037038</v>
      </c>
      <c r="DI445">
        <v>90.63392222222221</v>
      </c>
      <c r="DJ445">
        <v>0.1000199962962963</v>
      </c>
      <c r="DK445">
        <v>27.20480740740741</v>
      </c>
      <c r="DL445">
        <v>26.94751851851852</v>
      </c>
      <c r="DM445">
        <v>999.9000000000001</v>
      </c>
      <c r="DN445">
        <v>0</v>
      </c>
      <c r="DO445">
        <v>0</v>
      </c>
      <c r="DP445">
        <v>10005.87851851852</v>
      </c>
      <c r="DQ445">
        <v>0</v>
      </c>
      <c r="DR445">
        <v>7.946079629629629</v>
      </c>
      <c r="DS445">
        <v>-59.16081111111111</v>
      </c>
      <c r="DT445">
        <v>667.1591111111111</v>
      </c>
      <c r="DU445">
        <v>722.6104814814813</v>
      </c>
      <c r="DV445">
        <v>6.889070370370371</v>
      </c>
      <c r="DW445">
        <v>711.0518888888887</v>
      </c>
      <c r="DX445">
        <v>15.99585185185185</v>
      </c>
      <c r="DY445">
        <v>2.074149999999999</v>
      </c>
      <c r="DZ445">
        <v>1.449766296296296</v>
      </c>
      <c r="EA445">
        <v>18.02202962962963</v>
      </c>
      <c r="EB445">
        <v>12.4483962962963</v>
      </c>
      <c r="EC445">
        <v>1999.976666666666</v>
      </c>
      <c r="ED445">
        <v>0.9800042222222223</v>
      </c>
      <c r="EE445">
        <v>0.01999604074074074</v>
      </c>
      <c r="EF445">
        <v>0</v>
      </c>
      <c r="EG445">
        <v>759.0238888888889</v>
      </c>
      <c r="EH445">
        <v>5.00097</v>
      </c>
      <c r="EI445">
        <v>15160.56296296296</v>
      </c>
      <c r="EJ445">
        <v>16707.40740740741</v>
      </c>
      <c r="EK445">
        <v>39.09466666666666</v>
      </c>
      <c r="EL445">
        <v>39.40944444444444</v>
      </c>
      <c r="EM445">
        <v>39.00459259259259</v>
      </c>
      <c r="EN445">
        <v>39.14337037037038</v>
      </c>
      <c r="EO445">
        <v>39.68699999999999</v>
      </c>
      <c r="EP445">
        <v>1955.087037037037</v>
      </c>
      <c r="EQ445">
        <v>39.89000000000001</v>
      </c>
      <c r="ER445">
        <v>0</v>
      </c>
      <c r="ES445">
        <v>1659122574.2</v>
      </c>
      <c r="ET445">
        <v>0</v>
      </c>
      <c r="EU445">
        <v>759.04948</v>
      </c>
      <c r="EV445">
        <v>7.182615386646859</v>
      </c>
      <c r="EW445">
        <v>165.3076923260348</v>
      </c>
      <c r="EX445">
        <v>15161.268</v>
      </c>
      <c r="EY445">
        <v>15</v>
      </c>
      <c r="EZ445">
        <v>0</v>
      </c>
      <c r="FA445" t="s">
        <v>419</v>
      </c>
      <c r="FB445">
        <v>1658962562</v>
      </c>
      <c r="FC445">
        <v>1658962559</v>
      </c>
      <c r="FD445">
        <v>0</v>
      </c>
      <c r="FE445">
        <v>0.025</v>
      </c>
      <c r="FF445">
        <v>-0.013</v>
      </c>
      <c r="FG445">
        <v>-1.97</v>
      </c>
      <c r="FH445">
        <v>-0.111</v>
      </c>
      <c r="FI445">
        <v>420</v>
      </c>
      <c r="FJ445">
        <v>18</v>
      </c>
      <c r="FK445">
        <v>0.6899999999999999</v>
      </c>
      <c r="FL445">
        <v>0.5</v>
      </c>
      <c r="FM445">
        <v>-58.89120243902439</v>
      </c>
      <c r="FN445">
        <v>-3.805657839721351</v>
      </c>
      <c r="FO445">
        <v>0.4098621835522838</v>
      </c>
      <c r="FP445">
        <v>0</v>
      </c>
      <c r="FQ445">
        <v>758.3707647058825</v>
      </c>
      <c r="FR445">
        <v>10.18805194877769</v>
      </c>
      <c r="FS445">
        <v>1.036794240714056</v>
      </c>
      <c r="FT445">
        <v>0</v>
      </c>
      <c r="FU445">
        <v>6.88461975609756</v>
      </c>
      <c r="FV445">
        <v>0.07511874564460121</v>
      </c>
      <c r="FW445">
        <v>0.01820092003675672</v>
      </c>
      <c r="FX445">
        <v>1</v>
      </c>
      <c r="FY445">
        <v>1</v>
      </c>
      <c r="FZ445">
        <v>3</v>
      </c>
      <c r="GA445" t="s">
        <v>426</v>
      </c>
      <c r="GB445">
        <v>2.98338</v>
      </c>
      <c r="GC445">
        <v>2.71567</v>
      </c>
      <c r="GD445">
        <v>0.133874</v>
      </c>
      <c r="GE445">
        <v>0.139877</v>
      </c>
      <c r="GF445">
        <v>0.10426</v>
      </c>
      <c r="GG445">
        <v>0.0792535</v>
      </c>
      <c r="GH445">
        <v>27420.3</v>
      </c>
      <c r="GI445">
        <v>27362.2</v>
      </c>
      <c r="GJ445">
        <v>29421.6</v>
      </c>
      <c r="GK445">
        <v>29418.9</v>
      </c>
      <c r="GL445">
        <v>34900.9</v>
      </c>
      <c r="GM445">
        <v>36018.2</v>
      </c>
      <c r="GN445">
        <v>41432.8</v>
      </c>
      <c r="GO445">
        <v>41923.5</v>
      </c>
      <c r="GP445">
        <v>1.91807</v>
      </c>
      <c r="GQ445">
        <v>1.8871</v>
      </c>
      <c r="GR445">
        <v>0.103354</v>
      </c>
      <c r="GS445">
        <v>0</v>
      </c>
      <c r="GT445">
        <v>25.2628</v>
      </c>
      <c r="GU445">
        <v>999.9</v>
      </c>
      <c r="GV445">
        <v>37.1</v>
      </c>
      <c r="GW445">
        <v>33.7</v>
      </c>
      <c r="GX445">
        <v>21.508</v>
      </c>
      <c r="GY445">
        <v>63.7117</v>
      </c>
      <c r="GZ445">
        <v>34.2428</v>
      </c>
      <c r="HA445">
        <v>1</v>
      </c>
      <c r="HB445">
        <v>-0.0858435</v>
      </c>
      <c r="HC445">
        <v>0.29518</v>
      </c>
      <c r="HD445">
        <v>20.3306</v>
      </c>
      <c r="HE445">
        <v>5.21669</v>
      </c>
      <c r="HF445">
        <v>12.0099</v>
      </c>
      <c r="HG445">
        <v>4.98885</v>
      </c>
      <c r="HH445">
        <v>3.28848</v>
      </c>
      <c r="HI445">
        <v>9999</v>
      </c>
      <c r="HJ445">
        <v>9999</v>
      </c>
      <c r="HK445">
        <v>9999</v>
      </c>
      <c r="HL445">
        <v>175.1</v>
      </c>
      <c r="HM445">
        <v>1.86785</v>
      </c>
      <c r="HN445">
        <v>1.8669</v>
      </c>
      <c r="HO445">
        <v>1.8663</v>
      </c>
      <c r="HP445">
        <v>1.86621</v>
      </c>
      <c r="HQ445">
        <v>1.86801</v>
      </c>
      <c r="HR445">
        <v>1.87051</v>
      </c>
      <c r="HS445">
        <v>1.86919</v>
      </c>
      <c r="HT445">
        <v>1.87059</v>
      </c>
      <c r="HU445">
        <v>0</v>
      </c>
      <c r="HV445">
        <v>0</v>
      </c>
      <c r="HW445">
        <v>0</v>
      </c>
      <c r="HX445">
        <v>0</v>
      </c>
      <c r="HY445" t="s">
        <v>421</v>
      </c>
      <c r="HZ445" t="s">
        <v>422</v>
      </c>
      <c r="IA445" t="s">
        <v>423</v>
      </c>
      <c r="IB445" t="s">
        <v>423</v>
      </c>
      <c r="IC445" t="s">
        <v>423</v>
      </c>
      <c r="ID445" t="s">
        <v>423</v>
      </c>
      <c r="IE445">
        <v>0</v>
      </c>
      <c r="IF445">
        <v>100</v>
      </c>
      <c r="IG445">
        <v>100</v>
      </c>
      <c r="IH445">
        <v>-3.081</v>
      </c>
      <c r="II445">
        <v>-0.08400000000000001</v>
      </c>
      <c r="IJ445">
        <v>-1.577111384215205</v>
      </c>
      <c r="IK445">
        <v>-0.002609718516926934</v>
      </c>
      <c r="IL445">
        <v>7.477057286243006E-07</v>
      </c>
      <c r="IM445">
        <v>-2.446628426827821E-10</v>
      </c>
      <c r="IN445">
        <v>-0.2036813970316619</v>
      </c>
      <c r="IO445">
        <v>-0.007460779758470672</v>
      </c>
      <c r="IP445">
        <v>0.0009378809001863145</v>
      </c>
      <c r="IQ445">
        <v>-1.681860573090938E-05</v>
      </c>
      <c r="IR445">
        <v>18</v>
      </c>
      <c r="IS445">
        <v>2242</v>
      </c>
      <c r="IT445">
        <v>1</v>
      </c>
      <c r="IU445">
        <v>24</v>
      </c>
      <c r="IV445">
        <v>2666.9</v>
      </c>
      <c r="IW445">
        <v>2666.9</v>
      </c>
      <c r="IX445">
        <v>1.65649</v>
      </c>
      <c r="IY445">
        <v>2.23267</v>
      </c>
      <c r="IZ445">
        <v>1.39648</v>
      </c>
      <c r="JA445">
        <v>2.33643</v>
      </c>
      <c r="JB445">
        <v>1.49536</v>
      </c>
      <c r="JC445">
        <v>2.30103</v>
      </c>
      <c r="JD445">
        <v>39.3169</v>
      </c>
      <c r="JE445">
        <v>23.9649</v>
      </c>
      <c r="JF445">
        <v>18</v>
      </c>
      <c r="JG445">
        <v>491.657</v>
      </c>
      <c r="JH445">
        <v>428.787</v>
      </c>
      <c r="JI445">
        <v>25</v>
      </c>
      <c r="JJ445">
        <v>26.2842</v>
      </c>
      <c r="JK445">
        <v>30.0001</v>
      </c>
      <c r="JL445">
        <v>26.2511</v>
      </c>
      <c r="JM445">
        <v>26.1927</v>
      </c>
      <c r="JN445">
        <v>33.2012</v>
      </c>
      <c r="JO445">
        <v>24.4465</v>
      </c>
      <c r="JP445">
        <v>26.3105</v>
      </c>
      <c r="JQ445">
        <v>25</v>
      </c>
      <c r="JR445">
        <v>754.529</v>
      </c>
      <c r="JS445">
        <v>16.044</v>
      </c>
      <c r="JT445">
        <v>100.598</v>
      </c>
      <c r="JU445">
        <v>100.685</v>
      </c>
    </row>
    <row r="446" spans="1:281">
      <c r="A446">
        <v>430</v>
      </c>
      <c r="B446">
        <v>1659122579</v>
      </c>
      <c r="C446">
        <v>10220.90000009537</v>
      </c>
      <c r="D446" t="s">
        <v>1287</v>
      </c>
      <c r="E446" t="s">
        <v>1288</v>
      </c>
      <c r="F446">
        <v>5</v>
      </c>
      <c r="G446" t="s">
        <v>1198</v>
      </c>
      <c r="H446" t="s">
        <v>416</v>
      </c>
      <c r="I446">
        <v>1659122571.214286</v>
      </c>
      <c r="J446">
        <f>(K446)/1000</f>
        <v>0</v>
      </c>
      <c r="K446">
        <f>IF(CZ446, AN446, AH446)</f>
        <v>0</v>
      </c>
      <c r="L446">
        <f>IF(CZ446, AI446, AG446)</f>
        <v>0</v>
      </c>
      <c r="M446">
        <f>DB446 - IF(AU446&gt;1, L446*CV446*100.0/(AW446*DP446), 0)</f>
        <v>0</v>
      </c>
      <c r="N446">
        <f>((T446-J446/2)*M446-L446)/(T446+J446/2)</f>
        <v>0</v>
      </c>
      <c r="O446">
        <f>N446*(DI446+DJ446)/1000.0</f>
        <v>0</v>
      </c>
      <c r="P446">
        <f>(DB446 - IF(AU446&gt;1, L446*CV446*100.0/(AW446*DP446), 0))*(DI446+DJ446)/1000.0</f>
        <v>0</v>
      </c>
      <c r="Q446">
        <f>2.0/((1/S446-1/R446)+SIGN(S446)*SQRT((1/S446-1/R446)*(1/S446-1/R446) + 4*CW446/((CW446+1)*(CW446+1))*(2*1/S446*1/R446-1/R446*1/R446)))</f>
        <v>0</v>
      </c>
      <c r="R446">
        <f>IF(LEFT(CX446,1)&lt;&gt;"0",IF(LEFT(CX446,1)="1",3.0,CY446),$D$5+$E$5*(DP446*DI446/($K$5*1000))+$F$5*(DP446*DI446/($K$5*1000))*MAX(MIN(CV446,$J$5),$I$5)*MAX(MIN(CV446,$J$5),$I$5)+$G$5*MAX(MIN(CV446,$J$5),$I$5)*(DP446*DI446/($K$5*1000))+$H$5*(DP446*DI446/($K$5*1000))*(DP446*DI446/($K$5*1000)))</f>
        <v>0</v>
      </c>
      <c r="S446">
        <f>J446*(1000-(1000*0.61365*exp(17.502*W446/(240.97+W446))/(DI446+DJ446)+DD446)/2)/(1000*0.61365*exp(17.502*W446/(240.97+W446))/(DI446+DJ446)-DD446)</f>
        <v>0</v>
      </c>
      <c r="T446">
        <f>1/((CW446+1)/(Q446/1.6)+1/(R446/1.37)) + CW446/((CW446+1)/(Q446/1.6) + CW446/(R446/1.37))</f>
        <v>0</v>
      </c>
      <c r="U446">
        <f>(CR446*CU446)</f>
        <v>0</v>
      </c>
      <c r="V446">
        <f>(DK446+(U446+2*0.95*5.67E-8*(((DK446+$B$7)+273)^4-(DK446+273)^4)-44100*J446)/(1.84*29.3*R446+8*0.95*5.67E-8*(DK446+273)^3))</f>
        <v>0</v>
      </c>
      <c r="W446">
        <f>($C$7*DL446+$D$7*DM446+$E$7*V446)</f>
        <v>0</v>
      </c>
      <c r="X446">
        <f>0.61365*exp(17.502*W446/(240.97+W446))</f>
        <v>0</v>
      </c>
      <c r="Y446">
        <f>(Z446/AA446*100)</f>
        <v>0</v>
      </c>
      <c r="Z446">
        <f>DD446*(DI446+DJ446)/1000</f>
        <v>0</v>
      </c>
      <c r="AA446">
        <f>0.61365*exp(17.502*DK446/(240.97+DK446))</f>
        <v>0</v>
      </c>
      <c r="AB446">
        <f>(X446-DD446*(DI446+DJ446)/1000)</f>
        <v>0</v>
      </c>
      <c r="AC446">
        <f>(-J446*44100)</f>
        <v>0</v>
      </c>
      <c r="AD446">
        <f>2*29.3*R446*0.92*(DK446-W446)</f>
        <v>0</v>
      </c>
      <c r="AE446">
        <f>2*0.95*5.67E-8*(((DK446+$B$7)+273)^4-(W446+273)^4)</f>
        <v>0</v>
      </c>
      <c r="AF446">
        <f>U446+AE446+AC446+AD446</f>
        <v>0</v>
      </c>
      <c r="AG446">
        <f>DH446*AU446*(DC446-DB446*(1000-AU446*DE446)/(1000-AU446*DD446))/(100*CV446)</f>
        <v>0</v>
      </c>
      <c r="AH446">
        <f>1000*DH446*AU446*(DD446-DE446)/(100*CV446*(1000-AU446*DD446))</f>
        <v>0</v>
      </c>
      <c r="AI446">
        <f>(AJ446 - AK446 - DI446*1E3/(8.314*(DK446+273.15)) * AM446/DH446 * AL446) * DH446/(100*CV446) * (1000 - DE446)/1000</f>
        <v>0</v>
      </c>
      <c r="AJ446">
        <v>754.9297867741145</v>
      </c>
      <c r="AK446">
        <v>706.3589939393937</v>
      </c>
      <c r="AL446">
        <v>3.245352869225761</v>
      </c>
      <c r="AM446">
        <v>65.16908035105153</v>
      </c>
      <c r="AN446">
        <f>(AP446 - AO446 + DI446*1E3/(8.314*(DK446+273.15)) * AR446/DH446 * AQ446) * DH446/(100*CV446) * 1000/(1000 - AP446)</f>
        <v>0</v>
      </c>
      <c r="AO446">
        <v>15.95330018640036</v>
      </c>
      <c r="AP446">
        <v>22.87478</v>
      </c>
      <c r="AQ446">
        <v>-3.72929359950836E-05</v>
      </c>
      <c r="AR446">
        <v>87.25363279170026</v>
      </c>
      <c r="AS446">
        <v>15</v>
      </c>
      <c r="AT446">
        <v>3</v>
      </c>
      <c r="AU446">
        <f>IF(AS446*$H$13&gt;=AW446,1.0,(AW446/(AW446-AS446*$H$13)))</f>
        <v>0</v>
      </c>
      <c r="AV446">
        <f>(AU446-1)*100</f>
        <v>0</v>
      </c>
      <c r="AW446">
        <f>MAX(0,($B$13+$C$13*DP446)/(1+$D$13*DP446)*DI446/(DK446+273)*$E$13)</f>
        <v>0</v>
      </c>
      <c r="AX446" t="s">
        <v>417</v>
      </c>
      <c r="AY446" t="s">
        <v>417</v>
      </c>
      <c r="AZ446">
        <v>0</v>
      </c>
      <c r="BA446">
        <v>0</v>
      </c>
      <c r="BB446">
        <f>1-AZ446/BA446</f>
        <v>0</v>
      </c>
      <c r="BC446">
        <v>0</v>
      </c>
      <c r="BD446" t="s">
        <v>417</v>
      </c>
      <c r="BE446" t="s">
        <v>417</v>
      </c>
      <c r="BF446">
        <v>0</v>
      </c>
      <c r="BG446">
        <v>0</v>
      </c>
      <c r="BH446">
        <f>1-BF446/BG446</f>
        <v>0</v>
      </c>
      <c r="BI446">
        <v>0.5</v>
      </c>
      <c r="BJ446">
        <f>CS446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417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f>$B$11*DQ446+$C$11*DR446+$F$11*EC446*(1-EF446)</f>
        <v>0</v>
      </c>
      <c r="CS446">
        <f>CR446*CT446</f>
        <v>0</v>
      </c>
      <c r="CT446">
        <f>($B$11*$D$9+$C$11*$D$9+$F$11*((EP446+EH446)/MAX(EP446+EH446+EQ446, 0.1)*$I$9+EQ446/MAX(EP446+EH446+EQ446, 0.1)*$J$9))/($B$11+$C$11+$F$11)</f>
        <v>0</v>
      </c>
      <c r="CU446">
        <f>($B$11*$K$9+$C$11*$K$9+$F$11*((EP446+EH446)/MAX(EP446+EH446+EQ446, 0.1)*$P$9+EQ446/MAX(EP446+EH446+EQ446, 0.1)*$Q$9))/($B$11+$C$11+$F$11)</f>
        <v>0</v>
      </c>
      <c r="CV446">
        <v>6</v>
      </c>
      <c r="CW446">
        <v>0.5</v>
      </c>
      <c r="CX446" t="s">
        <v>418</v>
      </c>
      <c r="CY446">
        <v>2</v>
      </c>
      <c r="CZ446" t="b">
        <v>1</v>
      </c>
      <c r="DA446">
        <v>1659122571.214286</v>
      </c>
      <c r="DB446">
        <v>667.0264285714286</v>
      </c>
      <c r="DC446">
        <v>726.4107857142857</v>
      </c>
      <c r="DD446">
        <v>22.88525714285715</v>
      </c>
      <c r="DE446">
        <v>15.98032142857143</v>
      </c>
      <c r="DF446">
        <v>670.0900357142856</v>
      </c>
      <c r="DG446">
        <v>22.96931428571429</v>
      </c>
      <c r="DH446">
        <v>500.074</v>
      </c>
      <c r="DI446">
        <v>90.6341357142857</v>
      </c>
      <c r="DJ446">
        <v>0.09998706071428572</v>
      </c>
      <c r="DK446">
        <v>27.20376071428572</v>
      </c>
      <c r="DL446">
        <v>26.95112857142857</v>
      </c>
      <c r="DM446">
        <v>999.9000000000002</v>
      </c>
      <c r="DN446">
        <v>0</v>
      </c>
      <c r="DO446">
        <v>0</v>
      </c>
      <c r="DP446">
        <v>10003.79607142857</v>
      </c>
      <c r="DQ446">
        <v>0</v>
      </c>
      <c r="DR446">
        <v>7.948097500000001</v>
      </c>
      <c r="DS446">
        <v>-59.38440714285714</v>
      </c>
      <c r="DT446">
        <v>682.6489999999998</v>
      </c>
      <c r="DU446">
        <v>738.20725</v>
      </c>
      <c r="DV446">
        <v>6.904952142857141</v>
      </c>
      <c r="DW446">
        <v>726.4107857142857</v>
      </c>
      <c r="DX446">
        <v>15.98032142857143</v>
      </c>
      <c r="DY446">
        <v>2.074186428571429</v>
      </c>
      <c r="DZ446">
        <v>1.448362142857143</v>
      </c>
      <c r="EA446">
        <v>18.02232142857143</v>
      </c>
      <c r="EB446">
        <v>12.43364642857143</v>
      </c>
      <c r="EC446">
        <v>1999.987142857143</v>
      </c>
      <c r="ED446">
        <v>0.9800031428571429</v>
      </c>
      <c r="EE446">
        <v>0.01999708214285714</v>
      </c>
      <c r="EF446">
        <v>0</v>
      </c>
      <c r="EG446">
        <v>759.5774642857142</v>
      </c>
      <c r="EH446">
        <v>5.00097</v>
      </c>
      <c r="EI446">
        <v>15172.21071428571</v>
      </c>
      <c r="EJ446">
        <v>16707.49285714285</v>
      </c>
      <c r="EK446">
        <v>39.07999999999999</v>
      </c>
      <c r="EL446">
        <v>39.3905</v>
      </c>
      <c r="EM446">
        <v>39</v>
      </c>
      <c r="EN446">
        <v>39.13385714285715</v>
      </c>
      <c r="EO446">
        <v>39.68699999999999</v>
      </c>
      <c r="EP446">
        <v>1955.093928571429</v>
      </c>
      <c r="EQ446">
        <v>39.89357142857143</v>
      </c>
      <c r="ER446">
        <v>0</v>
      </c>
      <c r="ES446">
        <v>1659122579</v>
      </c>
      <c r="ET446">
        <v>0</v>
      </c>
      <c r="EU446">
        <v>759.6155199999999</v>
      </c>
      <c r="EV446">
        <v>6.16238460271742</v>
      </c>
      <c r="EW446">
        <v>128.3846152659829</v>
      </c>
      <c r="EX446">
        <v>15173.008</v>
      </c>
      <c r="EY446">
        <v>15</v>
      </c>
      <c r="EZ446">
        <v>0</v>
      </c>
      <c r="FA446" t="s">
        <v>419</v>
      </c>
      <c r="FB446">
        <v>1658962562</v>
      </c>
      <c r="FC446">
        <v>1658962559</v>
      </c>
      <c r="FD446">
        <v>0</v>
      </c>
      <c r="FE446">
        <v>0.025</v>
      </c>
      <c r="FF446">
        <v>-0.013</v>
      </c>
      <c r="FG446">
        <v>-1.97</v>
      </c>
      <c r="FH446">
        <v>-0.111</v>
      </c>
      <c r="FI446">
        <v>420</v>
      </c>
      <c r="FJ446">
        <v>18</v>
      </c>
      <c r="FK446">
        <v>0.6899999999999999</v>
      </c>
      <c r="FL446">
        <v>0.5</v>
      </c>
      <c r="FM446">
        <v>-59.22987500000001</v>
      </c>
      <c r="FN446">
        <v>-2.511244277673385</v>
      </c>
      <c r="FO446">
        <v>0.2797608521130144</v>
      </c>
      <c r="FP446">
        <v>0</v>
      </c>
      <c r="FQ446">
        <v>759.1799117647058</v>
      </c>
      <c r="FR446">
        <v>7.361787620467371</v>
      </c>
      <c r="FS446">
        <v>0.7643022333993543</v>
      </c>
      <c r="FT446">
        <v>0</v>
      </c>
      <c r="FU446">
        <v>6.895212749999999</v>
      </c>
      <c r="FV446">
        <v>0.2370579737335756</v>
      </c>
      <c r="FW446">
        <v>0.02459845838538461</v>
      </c>
      <c r="FX446">
        <v>0</v>
      </c>
      <c r="FY446">
        <v>0</v>
      </c>
      <c r="FZ446">
        <v>3</v>
      </c>
      <c r="GA446" t="s">
        <v>462</v>
      </c>
      <c r="GB446">
        <v>2.98334</v>
      </c>
      <c r="GC446">
        <v>2.71545</v>
      </c>
      <c r="GD446">
        <v>0.136014</v>
      </c>
      <c r="GE446">
        <v>0.14199</v>
      </c>
      <c r="GF446">
        <v>0.104234</v>
      </c>
      <c r="GG446">
        <v>0.0793219</v>
      </c>
      <c r="GH446">
        <v>27352.2</v>
      </c>
      <c r="GI446">
        <v>27295.4</v>
      </c>
      <c r="GJ446">
        <v>29421.1</v>
      </c>
      <c r="GK446">
        <v>29419.2</v>
      </c>
      <c r="GL446">
        <v>34901.5</v>
      </c>
      <c r="GM446">
        <v>36015.8</v>
      </c>
      <c r="GN446">
        <v>41432.3</v>
      </c>
      <c r="GO446">
        <v>41923.9</v>
      </c>
      <c r="GP446">
        <v>1.9176</v>
      </c>
      <c r="GQ446">
        <v>1.8877</v>
      </c>
      <c r="GR446">
        <v>0.103422</v>
      </c>
      <c r="GS446">
        <v>0</v>
      </c>
      <c r="GT446">
        <v>25.2634</v>
      </c>
      <c r="GU446">
        <v>999.9</v>
      </c>
      <c r="GV446">
        <v>37</v>
      </c>
      <c r="GW446">
        <v>33.7</v>
      </c>
      <c r="GX446">
        <v>21.4498</v>
      </c>
      <c r="GY446">
        <v>63.5117</v>
      </c>
      <c r="GZ446">
        <v>34.4231</v>
      </c>
      <c r="HA446">
        <v>1</v>
      </c>
      <c r="HB446">
        <v>-0.0858283</v>
      </c>
      <c r="HC446">
        <v>0.295447</v>
      </c>
      <c r="HD446">
        <v>20.3309</v>
      </c>
      <c r="HE446">
        <v>5.21579</v>
      </c>
      <c r="HF446">
        <v>12.0099</v>
      </c>
      <c r="HG446">
        <v>4.9883</v>
      </c>
      <c r="HH446">
        <v>3.28842</v>
      </c>
      <c r="HI446">
        <v>9999</v>
      </c>
      <c r="HJ446">
        <v>9999</v>
      </c>
      <c r="HK446">
        <v>9999</v>
      </c>
      <c r="HL446">
        <v>175.1</v>
      </c>
      <c r="HM446">
        <v>1.86784</v>
      </c>
      <c r="HN446">
        <v>1.86691</v>
      </c>
      <c r="HO446">
        <v>1.8663</v>
      </c>
      <c r="HP446">
        <v>1.86621</v>
      </c>
      <c r="HQ446">
        <v>1.86801</v>
      </c>
      <c r="HR446">
        <v>1.87048</v>
      </c>
      <c r="HS446">
        <v>1.8692</v>
      </c>
      <c r="HT446">
        <v>1.87058</v>
      </c>
      <c r="HU446">
        <v>0</v>
      </c>
      <c r="HV446">
        <v>0</v>
      </c>
      <c r="HW446">
        <v>0</v>
      </c>
      <c r="HX446">
        <v>0</v>
      </c>
      <c r="HY446" t="s">
        <v>421</v>
      </c>
      <c r="HZ446" t="s">
        <v>422</v>
      </c>
      <c r="IA446" t="s">
        <v>423</v>
      </c>
      <c r="IB446" t="s">
        <v>423</v>
      </c>
      <c r="IC446" t="s">
        <v>423</v>
      </c>
      <c r="ID446" t="s">
        <v>423</v>
      </c>
      <c r="IE446">
        <v>0</v>
      </c>
      <c r="IF446">
        <v>100</v>
      </c>
      <c r="IG446">
        <v>100</v>
      </c>
      <c r="IH446">
        <v>-3.112</v>
      </c>
      <c r="II446">
        <v>-0.08409999999999999</v>
      </c>
      <c r="IJ446">
        <v>-1.577111384215205</v>
      </c>
      <c r="IK446">
        <v>-0.002609718516926934</v>
      </c>
      <c r="IL446">
        <v>7.477057286243006E-07</v>
      </c>
      <c r="IM446">
        <v>-2.446628426827821E-10</v>
      </c>
      <c r="IN446">
        <v>-0.2036813970316619</v>
      </c>
      <c r="IO446">
        <v>-0.007460779758470672</v>
      </c>
      <c r="IP446">
        <v>0.0009378809001863145</v>
      </c>
      <c r="IQ446">
        <v>-1.681860573090938E-05</v>
      </c>
      <c r="IR446">
        <v>18</v>
      </c>
      <c r="IS446">
        <v>2242</v>
      </c>
      <c r="IT446">
        <v>1</v>
      </c>
      <c r="IU446">
        <v>24</v>
      </c>
      <c r="IV446">
        <v>2666.9</v>
      </c>
      <c r="IW446">
        <v>2667</v>
      </c>
      <c r="IX446">
        <v>1.68945</v>
      </c>
      <c r="IY446">
        <v>2.22046</v>
      </c>
      <c r="IZ446">
        <v>1.39648</v>
      </c>
      <c r="JA446">
        <v>2.33643</v>
      </c>
      <c r="JB446">
        <v>1.49536</v>
      </c>
      <c r="JC446">
        <v>2.38525</v>
      </c>
      <c r="JD446">
        <v>39.3169</v>
      </c>
      <c r="JE446">
        <v>23.9649</v>
      </c>
      <c r="JF446">
        <v>18</v>
      </c>
      <c r="JG446">
        <v>491.361</v>
      </c>
      <c r="JH446">
        <v>429.142</v>
      </c>
      <c r="JI446">
        <v>25</v>
      </c>
      <c r="JJ446">
        <v>26.2842</v>
      </c>
      <c r="JK446">
        <v>30.0001</v>
      </c>
      <c r="JL446">
        <v>26.2511</v>
      </c>
      <c r="JM446">
        <v>26.1927</v>
      </c>
      <c r="JN446">
        <v>33.8187</v>
      </c>
      <c r="JO446">
        <v>24.4465</v>
      </c>
      <c r="JP446">
        <v>26.3105</v>
      </c>
      <c r="JQ446">
        <v>25</v>
      </c>
      <c r="JR446">
        <v>774.564</v>
      </c>
      <c r="JS446">
        <v>16.0477</v>
      </c>
      <c r="JT446">
        <v>100.597</v>
      </c>
      <c r="JU446">
        <v>100.686</v>
      </c>
    </row>
    <row r="447" spans="1:281">
      <c r="A447">
        <v>431</v>
      </c>
      <c r="B447">
        <v>1659122584</v>
      </c>
      <c r="C447">
        <v>10225.90000009537</v>
      </c>
      <c r="D447" t="s">
        <v>1289</v>
      </c>
      <c r="E447" t="s">
        <v>1290</v>
      </c>
      <c r="F447">
        <v>5</v>
      </c>
      <c r="G447" t="s">
        <v>1198</v>
      </c>
      <c r="H447" t="s">
        <v>416</v>
      </c>
      <c r="I447">
        <v>1659122576.5</v>
      </c>
      <c r="J447">
        <f>(K447)/1000</f>
        <v>0</v>
      </c>
      <c r="K447">
        <f>IF(CZ447, AN447, AH447)</f>
        <v>0</v>
      </c>
      <c r="L447">
        <f>IF(CZ447, AI447, AG447)</f>
        <v>0</v>
      </c>
      <c r="M447">
        <f>DB447 - IF(AU447&gt;1, L447*CV447*100.0/(AW447*DP447), 0)</f>
        <v>0</v>
      </c>
      <c r="N447">
        <f>((T447-J447/2)*M447-L447)/(T447+J447/2)</f>
        <v>0</v>
      </c>
      <c r="O447">
        <f>N447*(DI447+DJ447)/1000.0</f>
        <v>0</v>
      </c>
      <c r="P447">
        <f>(DB447 - IF(AU447&gt;1, L447*CV447*100.0/(AW447*DP447), 0))*(DI447+DJ447)/1000.0</f>
        <v>0</v>
      </c>
      <c r="Q447">
        <f>2.0/((1/S447-1/R447)+SIGN(S447)*SQRT((1/S447-1/R447)*(1/S447-1/R447) + 4*CW447/((CW447+1)*(CW447+1))*(2*1/S447*1/R447-1/R447*1/R447)))</f>
        <v>0</v>
      </c>
      <c r="R447">
        <f>IF(LEFT(CX447,1)&lt;&gt;"0",IF(LEFT(CX447,1)="1",3.0,CY447),$D$5+$E$5*(DP447*DI447/($K$5*1000))+$F$5*(DP447*DI447/($K$5*1000))*MAX(MIN(CV447,$J$5),$I$5)*MAX(MIN(CV447,$J$5),$I$5)+$G$5*MAX(MIN(CV447,$J$5),$I$5)*(DP447*DI447/($K$5*1000))+$H$5*(DP447*DI447/($K$5*1000))*(DP447*DI447/($K$5*1000)))</f>
        <v>0</v>
      </c>
      <c r="S447">
        <f>J447*(1000-(1000*0.61365*exp(17.502*W447/(240.97+W447))/(DI447+DJ447)+DD447)/2)/(1000*0.61365*exp(17.502*W447/(240.97+W447))/(DI447+DJ447)-DD447)</f>
        <v>0</v>
      </c>
      <c r="T447">
        <f>1/((CW447+1)/(Q447/1.6)+1/(R447/1.37)) + CW447/((CW447+1)/(Q447/1.6) + CW447/(R447/1.37))</f>
        <v>0</v>
      </c>
      <c r="U447">
        <f>(CR447*CU447)</f>
        <v>0</v>
      </c>
      <c r="V447">
        <f>(DK447+(U447+2*0.95*5.67E-8*(((DK447+$B$7)+273)^4-(DK447+273)^4)-44100*J447)/(1.84*29.3*R447+8*0.95*5.67E-8*(DK447+273)^3))</f>
        <v>0</v>
      </c>
      <c r="W447">
        <f>($C$7*DL447+$D$7*DM447+$E$7*V447)</f>
        <v>0</v>
      </c>
      <c r="X447">
        <f>0.61365*exp(17.502*W447/(240.97+W447))</f>
        <v>0</v>
      </c>
      <c r="Y447">
        <f>(Z447/AA447*100)</f>
        <v>0</v>
      </c>
      <c r="Z447">
        <f>DD447*(DI447+DJ447)/1000</f>
        <v>0</v>
      </c>
      <c r="AA447">
        <f>0.61365*exp(17.502*DK447/(240.97+DK447))</f>
        <v>0</v>
      </c>
      <c r="AB447">
        <f>(X447-DD447*(DI447+DJ447)/1000)</f>
        <v>0</v>
      </c>
      <c r="AC447">
        <f>(-J447*44100)</f>
        <v>0</v>
      </c>
      <c r="AD447">
        <f>2*29.3*R447*0.92*(DK447-W447)</f>
        <v>0</v>
      </c>
      <c r="AE447">
        <f>2*0.95*5.67E-8*(((DK447+$B$7)+273)^4-(W447+273)^4)</f>
        <v>0</v>
      </c>
      <c r="AF447">
        <f>U447+AE447+AC447+AD447</f>
        <v>0</v>
      </c>
      <c r="AG447">
        <f>DH447*AU447*(DC447-DB447*(1000-AU447*DE447)/(1000-AU447*DD447))/(100*CV447)</f>
        <v>0</v>
      </c>
      <c r="AH447">
        <f>1000*DH447*AU447*(DD447-DE447)/(100*CV447*(1000-AU447*DD447))</f>
        <v>0</v>
      </c>
      <c r="AI447">
        <f>(AJ447 - AK447 - DI447*1E3/(8.314*(DK447+273.15)) * AM447/DH447 * AL447) * DH447/(100*CV447) * (1000 - DE447)/1000</f>
        <v>0</v>
      </c>
      <c r="AJ447">
        <v>771.9849724255903</v>
      </c>
      <c r="AK447">
        <v>722.9155151515147</v>
      </c>
      <c r="AL447">
        <v>3.314989483363072</v>
      </c>
      <c r="AM447">
        <v>65.16908035105153</v>
      </c>
      <c r="AN447">
        <f>(AP447 - AO447 + DI447*1E3/(8.314*(DK447+273.15)) * AR447/DH447 * AQ447) * DH447/(100*CV447) * 1000/(1000 - AP447)</f>
        <v>0</v>
      </c>
      <c r="AO447">
        <v>15.98704082107513</v>
      </c>
      <c r="AP447">
        <v>22.88186969696969</v>
      </c>
      <c r="AQ447">
        <v>4.796059644377745E-05</v>
      </c>
      <c r="AR447">
        <v>87.25363279170026</v>
      </c>
      <c r="AS447">
        <v>15</v>
      </c>
      <c r="AT447">
        <v>3</v>
      </c>
      <c r="AU447">
        <f>IF(AS447*$H$13&gt;=AW447,1.0,(AW447/(AW447-AS447*$H$13)))</f>
        <v>0</v>
      </c>
      <c r="AV447">
        <f>(AU447-1)*100</f>
        <v>0</v>
      </c>
      <c r="AW447">
        <f>MAX(0,($B$13+$C$13*DP447)/(1+$D$13*DP447)*DI447/(DK447+273)*$E$13)</f>
        <v>0</v>
      </c>
      <c r="AX447" t="s">
        <v>417</v>
      </c>
      <c r="AY447" t="s">
        <v>417</v>
      </c>
      <c r="AZ447">
        <v>0</v>
      </c>
      <c r="BA447">
        <v>0</v>
      </c>
      <c r="BB447">
        <f>1-AZ447/BA447</f>
        <v>0</v>
      </c>
      <c r="BC447">
        <v>0</v>
      </c>
      <c r="BD447" t="s">
        <v>417</v>
      </c>
      <c r="BE447" t="s">
        <v>417</v>
      </c>
      <c r="BF447">
        <v>0</v>
      </c>
      <c r="BG447">
        <v>0</v>
      </c>
      <c r="BH447">
        <f>1-BF447/BG447</f>
        <v>0</v>
      </c>
      <c r="BI447">
        <v>0.5</v>
      </c>
      <c r="BJ447">
        <f>CS447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417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f>$B$11*DQ447+$C$11*DR447+$F$11*EC447*(1-EF447)</f>
        <v>0</v>
      </c>
      <c r="CS447">
        <f>CR447*CT447</f>
        <v>0</v>
      </c>
      <c r="CT447">
        <f>($B$11*$D$9+$C$11*$D$9+$F$11*((EP447+EH447)/MAX(EP447+EH447+EQ447, 0.1)*$I$9+EQ447/MAX(EP447+EH447+EQ447, 0.1)*$J$9))/($B$11+$C$11+$F$11)</f>
        <v>0</v>
      </c>
      <c r="CU447">
        <f>($B$11*$K$9+$C$11*$K$9+$F$11*((EP447+EH447)/MAX(EP447+EH447+EQ447, 0.1)*$P$9+EQ447/MAX(EP447+EH447+EQ447, 0.1)*$Q$9))/($B$11+$C$11+$F$11)</f>
        <v>0</v>
      </c>
      <c r="CV447">
        <v>6</v>
      </c>
      <c r="CW447">
        <v>0.5</v>
      </c>
      <c r="CX447" t="s">
        <v>418</v>
      </c>
      <c r="CY447">
        <v>2</v>
      </c>
      <c r="CZ447" t="b">
        <v>1</v>
      </c>
      <c r="DA447">
        <v>1659122576.5</v>
      </c>
      <c r="DB447">
        <v>683.9304814814815</v>
      </c>
      <c r="DC447">
        <v>743.6658518518519</v>
      </c>
      <c r="DD447">
        <v>22.88216296296296</v>
      </c>
      <c r="DE447">
        <v>15.97227407407407</v>
      </c>
      <c r="DF447">
        <v>687.0269259259259</v>
      </c>
      <c r="DG447">
        <v>22.96624074074074</v>
      </c>
      <c r="DH447">
        <v>500.0729629629629</v>
      </c>
      <c r="DI447">
        <v>90.63464444444445</v>
      </c>
      <c r="DJ447">
        <v>0.1000088259259259</v>
      </c>
      <c r="DK447">
        <v>27.20198148148148</v>
      </c>
      <c r="DL447">
        <v>26.95352222222223</v>
      </c>
      <c r="DM447">
        <v>999.9000000000001</v>
      </c>
      <c r="DN447">
        <v>0</v>
      </c>
      <c r="DO447">
        <v>0</v>
      </c>
      <c r="DP447">
        <v>9999.166666666666</v>
      </c>
      <c r="DQ447">
        <v>0</v>
      </c>
      <c r="DR447">
        <v>7.951026666666667</v>
      </c>
      <c r="DS447">
        <v>-59.73532962962962</v>
      </c>
      <c r="DT447">
        <v>699.9468148148148</v>
      </c>
      <c r="DU447">
        <v>755.7367777777778</v>
      </c>
      <c r="DV447">
        <v>6.909893703703703</v>
      </c>
      <c r="DW447">
        <v>743.6658518518519</v>
      </c>
      <c r="DX447">
        <v>15.97227407407407</v>
      </c>
      <c r="DY447">
        <v>2.073916666666667</v>
      </c>
      <c r="DZ447">
        <v>1.447640370370371</v>
      </c>
      <c r="EA447">
        <v>18.02025555555555</v>
      </c>
      <c r="EB447">
        <v>12.42608148148148</v>
      </c>
      <c r="EC447">
        <v>1999.992962962963</v>
      </c>
      <c r="ED447">
        <v>0.9800015185185186</v>
      </c>
      <c r="EE447">
        <v>0.01999865185185185</v>
      </c>
      <c r="EF447">
        <v>0</v>
      </c>
      <c r="EG447">
        <v>760.0500370370371</v>
      </c>
      <c r="EH447">
        <v>5.00097</v>
      </c>
      <c r="EI447">
        <v>15181.63703703704</v>
      </c>
      <c r="EJ447">
        <v>16707.52962962963</v>
      </c>
      <c r="EK447">
        <v>39.06666666666666</v>
      </c>
      <c r="EL447">
        <v>39.38418518518519</v>
      </c>
      <c r="EM447">
        <v>39</v>
      </c>
      <c r="EN447">
        <v>39.125</v>
      </c>
      <c r="EO447">
        <v>39.6801111111111</v>
      </c>
      <c r="EP447">
        <v>1955.094444444445</v>
      </c>
      <c r="EQ447">
        <v>39.8988888888889</v>
      </c>
      <c r="ER447">
        <v>0</v>
      </c>
      <c r="ES447">
        <v>1659122584.4</v>
      </c>
      <c r="ET447">
        <v>0</v>
      </c>
      <c r="EU447">
        <v>760.0412307692307</v>
      </c>
      <c r="EV447">
        <v>4.290461525993505</v>
      </c>
      <c r="EW447">
        <v>80.76923082420096</v>
      </c>
      <c r="EX447">
        <v>15181.64230769231</v>
      </c>
      <c r="EY447">
        <v>15</v>
      </c>
      <c r="EZ447">
        <v>0</v>
      </c>
      <c r="FA447" t="s">
        <v>419</v>
      </c>
      <c r="FB447">
        <v>1658962562</v>
      </c>
      <c r="FC447">
        <v>1658962559</v>
      </c>
      <c r="FD447">
        <v>0</v>
      </c>
      <c r="FE447">
        <v>0.025</v>
      </c>
      <c r="FF447">
        <v>-0.013</v>
      </c>
      <c r="FG447">
        <v>-1.97</v>
      </c>
      <c r="FH447">
        <v>-0.111</v>
      </c>
      <c r="FI447">
        <v>420</v>
      </c>
      <c r="FJ447">
        <v>18</v>
      </c>
      <c r="FK447">
        <v>0.6899999999999999</v>
      </c>
      <c r="FL447">
        <v>0.5</v>
      </c>
      <c r="FM447">
        <v>-59.571195</v>
      </c>
      <c r="FN447">
        <v>-3.700493808630351</v>
      </c>
      <c r="FO447">
        <v>0.4095394742573661</v>
      </c>
      <c r="FP447">
        <v>0</v>
      </c>
      <c r="FQ447">
        <v>759.7248529411764</v>
      </c>
      <c r="FR447">
        <v>6.176058058419069</v>
      </c>
      <c r="FS447">
        <v>0.6399791877292877</v>
      </c>
      <c r="FT447">
        <v>0</v>
      </c>
      <c r="FU447">
        <v>6.901303999999999</v>
      </c>
      <c r="FV447">
        <v>0.06951737335833579</v>
      </c>
      <c r="FW447">
        <v>0.01975929563521933</v>
      </c>
      <c r="FX447">
        <v>1</v>
      </c>
      <c r="FY447">
        <v>1</v>
      </c>
      <c r="FZ447">
        <v>3</v>
      </c>
      <c r="GA447" t="s">
        <v>426</v>
      </c>
      <c r="GB447">
        <v>2.9837</v>
      </c>
      <c r="GC447">
        <v>2.71556</v>
      </c>
      <c r="GD447">
        <v>0.138168</v>
      </c>
      <c r="GE447">
        <v>0.14411</v>
      </c>
      <c r="GF447">
        <v>0.104265</v>
      </c>
      <c r="GG447">
        <v>0.07938240000000001</v>
      </c>
      <c r="GH447">
        <v>27284.1</v>
      </c>
      <c r="GI447">
        <v>27227.9</v>
      </c>
      <c r="GJ447">
        <v>29421.3</v>
      </c>
      <c r="GK447">
        <v>29419.2</v>
      </c>
      <c r="GL447">
        <v>34900.5</v>
      </c>
      <c r="GM447">
        <v>36013.3</v>
      </c>
      <c r="GN447">
        <v>41432.5</v>
      </c>
      <c r="GO447">
        <v>41923.7</v>
      </c>
      <c r="GP447">
        <v>1.91815</v>
      </c>
      <c r="GQ447">
        <v>1.88727</v>
      </c>
      <c r="GR447">
        <v>0.103034</v>
      </c>
      <c r="GS447">
        <v>0</v>
      </c>
      <c r="GT447">
        <v>25.265</v>
      </c>
      <c r="GU447">
        <v>999.9</v>
      </c>
      <c r="GV447">
        <v>37</v>
      </c>
      <c r="GW447">
        <v>33.7</v>
      </c>
      <c r="GX447">
        <v>21.4494</v>
      </c>
      <c r="GY447">
        <v>63.2817</v>
      </c>
      <c r="GZ447">
        <v>34.0345</v>
      </c>
      <c r="HA447">
        <v>1</v>
      </c>
      <c r="HB447">
        <v>-0.08585370000000001</v>
      </c>
      <c r="HC447">
        <v>0.295153</v>
      </c>
      <c r="HD447">
        <v>20.3308</v>
      </c>
      <c r="HE447">
        <v>5.21684</v>
      </c>
      <c r="HF447">
        <v>12.0099</v>
      </c>
      <c r="HG447">
        <v>4.98885</v>
      </c>
      <c r="HH447">
        <v>3.28848</v>
      </c>
      <c r="HI447">
        <v>9999</v>
      </c>
      <c r="HJ447">
        <v>9999</v>
      </c>
      <c r="HK447">
        <v>9999</v>
      </c>
      <c r="HL447">
        <v>175.1</v>
      </c>
      <c r="HM447">
        <v>1.86784</v>
      </c>
      <c r="HN447">
        <v>1.8669</v>
      </c>
      <c r="HO447">
        <v>1.8663</v>
      </c>
      <c r="HP447">
        <v>1.86624</v>
      </c>
      <c r="HQ447">
        <v>1.86804</v>
      </c>
      <c r="HR447">
        <v>1.87051</v>
      </c>
      <c r="HS447">
        <v>1.86919</v>
      </c>
      <c r="HT447">
        <v>1.87057</v>
      </c>
      <c r="HU447">
        <v>0</v>
      </c>
      <c r="HV447">
        <v>0</v>
      </c>
      <c r="HW447">
        <v>0</v>
      </c>
      <c r="HX447">
        <v>0</v>
      </c>
      <c r="HY447" t="s">
        <v>421</v>
      </c>
      <c r="HZ447" t="s">
        <v>422</v>
      </c>
      <c r="IA447" t="s">
        <v>423</v>
      </c>
      <c r="IB447" t="s">
        <v>423</v>
      </c>
      <c r="IC447" t="s">
        <v>423</v>
      </c>
      <c r="ID447" t="s">
        <v>423</v>
      </c>
      <c r="IE447">
        <v>0</v>
      </c>
      <c r="IF447">
        <v>100</v>
      </c>
      <c r="IG447">
        <v>100</v>
      </c>
      <c r="IH447">
        <v>-3.143</v>
      </c>
      <c r="II447">
        <v>-0.08409999999999999</v>
      </c>
      <c r="IJ447">
        <v>-1.577111384215205</v>
      </c>
      <c r="IK447">
        <v>-0.002609718516926934</v>
      </c>
      <c r="IL447">
        <v>7.477057286243006E-07</v>
      </c>
      <c r="IM447">
        <v>-2.446628426827821E-10</v>
      </c>
      <c r="IN447">
        <v>-0.2036813970316619</v>
      </c>
      <c r="IO447">
        <v>-0.007460779758470672</v>
      </c>
      <c r="IP447">
        <v>0.0009378809001863145</v>
      </c>
      <c r="IQ447">
        <v>-1.681860573090938E-05</v>
      </c>
      <c r="IR447">
        <v>18</v>
      </c>
      <c r="IS447">
        <v>2242</v>
      </c>
      <c r="IT447">
        <v>1</v>
      </c>
      <c r="IU447">
        <v>24</v>
      </c>
      <c r="IV447">
        <v>2667</v>
      </c>
      <c r="IW447">
        <v>2667.1</v>
      </c>
      <c r="IX447">
        <v>1.71753</v>
      </c>
      <c r="IY447">
        <v>2.2229</v>
      </c>
      <c r="IZ447">
        <v>1.39648</v>
      </c>
      <c r="JA447">
        <v>2.33521</v>
      </c>
      <c r="JB447">
        <v>1.49536</v>
      </c>
      <c r="JC447">
        <v>2.40723</v>
      </c>
      <c r="JD447">
        <v>39.3169</v>
      </c>
      <c r="JE447">
        <v>23.9737</v>
      </c>
      <c r="JF447">
        <v>18</v>
      </c>
      <c r="JG447">
        <v>491.704</v>
      </c>
      <c r="JH447">
        <v>428.89</v>
      </c>
      <c r="JI447">
        <v>24.9999</v>
      </c>
      <c r="JJ447">
        <v>26.2842</v>
      </c>
      <c r="JK447">
        <v>30.0001</v>
      </c>
      <c r="JL447">
        <v>26.2511</v>
      </c>
      <c r="JM447">
        <v>26.1927</v>
      </c>
      <c r="JN447">
        <v>34.3773</v>
      </c>
      <c r="JO447">
        <v>24.4465</v>
      </c>
      <c r="JP447">
        <v>26.3105</v>
      </c>
      <c r="JQ447">
        <v>25</v>
      </c>
      <c r="JR447">
        <v>787.921</v>
      </c>
      <c r="JS447">
        <v>16.037</v>
      </c>
      <c r="JT447">
        <v>100.597</v>
      </c>
      <c r="JU447">
        <v>100.686</v>
      </c>
    </row>
    <row r="448" spans="1:281">
      <c r="A448">
        <v>432</v>
      </c>
      <c r="B448">
        <v>1659122589</v>
      </c>
      <c r="C448">
        <v>10230.90000009537</v>
      </c>
      <c r="D448" t="s">
        <v>1291</v>
      </c>
      <c r="E448" t="s">
        <v>1292</v>
      </c>
      <c r="F448">
        <v>5</v>
      </c>
      <c r="G448" t="s">
        <v>1198</v>
      </c>
      <c r="H448" t="s">
        <v>416</v>
      </c>
      <c r="I448">
        <v>1659122581.214286</v>
      </c>
      <c r="J448">
        <f>(K448)/1000</f>
        <v>0</v>
      </c>
      <c r="K448">
        <f>IF(CZ448, AN448, AH448)</f>
        <v>0</v>
      </c>
      <c r="L448">
        <f>IF(CZ448, AI448, AG448)</f>
        <v>0</v>
      </c>
      <c r="M448">
        <f>DB448 - IF(AU448&gt;1, L448*CV448*100.0/(AW448*DP448), 0)</f>
        <v>0</v>
      </c>
      <c r="N448">
        <f>((T448-J448/2)*M448-L448)/(T448+J448/2)</f>
        <v>0</v>
      </c>
      <c r="O448">
        <f>N448*(DI448+DJ448)/1000.0</f>
        <v>0</v>
      </c>
      <c r="P448">
        <f>(DB448 - IF(AU448&gt;1, L448*CV448*100.0/(AW448*DP448), 0))*(DI448+DJ448)/1000.0</f>
        <v>0</v>
      </c>
      <c r="Q448">
        <f>2.0/((1/S448-1/R448)+SIGN(S448)*SQRT((1/S448-1/R448)*(1/S448-1/R448) + 4*CW448/((CW448+1)*(CW448+1))*(2*1/S448*1/R448-1/R448*1/R448)))</f>
        <v>0</v>
      </c>
      <c r="R448">
        <f>IF(LEFT(CX448,1)&lt;&gt;"0",IF(LEFT(CX448,1)="1",3.0,CY448),$D$5+$E$5*(DP448*DI448/($K$5*1000))+$F$5*(DP448*DI448/($K$5*1000))*MAX(MIN(CV448,$J$5),$I$5)*MAX(MIN(CV448,$J$5),$I$5)+$G$5*MAX(MIN(CV448,$J$5),$I$5)*(DP448*DI448/($K$5*1000))+$H$5*(DP448*DI448/($K$5*1000))*(DP448*DI448/($K$5*1000)))</f>
        <v>0</v>
      </c>
      <c r="S448">
        <f>J448*(1000-(1000*0.61365*exp(17.502*W448/(240.97+W448))/(DI448+DJ448)+DD448)/2)/(1000*0.61365*exp(17.502*W448/(240.97+W448))/(DI448+DJ448)-DD448)</f>
        <v>0</v>
      </c>
      <c r="T448">
        <f>1/((CW448+1)/(Q448/1.6)+1/(R448/1.37)) + CW448/((CW448+1)/(Q448/1.6) + CW448/(R448/1.37))</f>
        <v>0</v>
      </c>
      <c r="U448">
        <f>(CR448*CU448)</f>
        <v>0</v>
      </c>
      <c r="V448">
        <f>(DK448+(U448+2*0.95*5.67E-8*(((DK448+$B$7)+273)^4-(DK448+273)^4)-44100*J448)/(1.84*29.3*R448+8*0.95*5.67E-8*(DK448+273)^3))</f>
        <v>0</v>
      </c>
      <c r="W448">
        <f>($C$7*DL448+$D$7*DM448+$E$7*V448)</f>
        <v>0</v>
      </c>
      <c r="X448">
        <f>0.61365*exp(17.502*W448/(240.97+W448))</f>
        <v>0</v>
      </c>
      <c r="Y448">
        <f>(Z448/AA448*100)</f>
        <v>0</v>
      </c>
      <c r="Z448">
        <f>DD448*(DI448+DJ448)/1000</f>
        <v>0</v>
      </c>
      <c r="AA448">
        <f>0.61365*exp(17.502*DK448/(240.97+DK448))</f>
        <v>0</v>
      </c>
      <c r="AB448">
        <f>(X448-DD448*(DI448+DJ448)/1000)</f>
        <v>0</v>
      </c>
      <c r="AC448">
        <f>(-J448*44100)</f>
        <v>0</v>
      </c>
      <c r="AD448">
        <f>2*29.3*R448*0.92*(DK448-W448)</f>
        <v>0</v>
      </c>
      <c r="AE448">
        <f>2*0.95*5.67E-8*(((DK448+$B$7)+273)^4-(W448+273)^4)</f>
        <v>0</v>
      </c>
      <c r="AF448">
        <f>U448+AE448+AC448+AD448</f>
        <v>0</v>
      </c>
      <c r="AG448">
        <f>DH448*AU448*(DC448-DB448*(1000-AU448*DE448)/(1000-AU448*DD448))/(100*CV448)</f>
        <v>0</v>
      </c>
      <c r="AH448">
        <f>1000*DH448*AU448*(DD448-DE448)/(100*CV448*(1000-AU448*DD448))</f>
        <v>0</v>
      </c>
      <c r="AI448">
        <f>(AJ448 - AK448 - DI448*1E3/(8.314*(DK448+273.15)) * AM448/DH448 * AL448) * DH448/(100*CV448) * (1000 - DE448)/1000</f>
        <v>0</v>
      </c>
      <c r="AJ448">
        <v>788.9541705404034</v>
      </c>
      <c r="AK448">
        <v>739.6458121212121</v>
      </c>
      <c r="AL448">
        <v>3.364616895451051</v>
      </c>
      <c r="AM448">
        <v>65.16908035105153</v>
      </c>
      <c r="AN448">
        <f>(AP448 - AO448 + DI448*1E3/(8.314*(DK448+273.15)) * AR448/DH448 * AQ448) * DH448/(100*CV448) * 1000/(1000 - AP448)</f>
        <v>0</v>
      </c>
      <c r="AO448">
        <v>15.99146497452555</v>
      </c>
      <c r="AP448">
        <v>22.88801333333334</v>
      </c>
      <c r="AQ448">
        <v>5.387467491919504E-05</v>
      </c>
      <c r="AR448">
        <v>87.25363279170026</v>
      </c>
      <c r="AS448">
        <v>15</v>
      </c>
      <c r="AT448">
        <v>3</v>
      </c>
      <c r="AU448">
        <f>IF(AS448*$H$13&gt;=AW448,1.0,(AW448/(AW448-AS448*$H$13)))</f>
        <v>0</v>
      </c>
      <c r="AV448">
        <f>(AU448-1)*100</f>
        <v>0</v>
      </c>
      <c r="AW448">
        <f>MAX(0,($B$13+$C$13*DP448)/(1+$D$13*DP448)*DI448/(DK448+273)*$E$13)</f>
        <v>0</v>
      </c>
      <c r="AX448" t="s">
        <v>417</v>
      </c>
      <c r="AY448" t="s">
        <v>417</v>
      </c>
      <c r="AZ448">
        <v>0</v>
      </c>
      <c r="BA448">
        <v>0</v>
      </c>
      <c r="BB448">
        <f>1-AZ448/BA448</f>
        <v>0</v>
      </c>
      <c r="BC448">
        <v>0</v>
      </c>
      <c r="BD448" t="s">
        <v>417</v>
      </c>
      <c r="BE448" t="s">
        <v>417</v>
      </c>
      <c r="BF448">
        <v>0</v>
      </c>
      <c r="BG448">
        <v>0</v>
      </c>
      <c r="BH448">
        <f>1-BF448/BG448</f>
        <v>0</v>
      </c>
      <c r="BI448">
        <v>0.5</v>
      </c>
      <c r="BJ448">
        <f>CS448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417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f>$B$11*DQ448+$C$11*DR448+$F$11*EC448*(1-EF448)</f>
        <v>0</v>
      </c>
      <c r="CS448">
        <f>CR448*CT448</f>
        <v>0</v>
      </c>
      <c r="CT448">
        <f>($B$11*$D$9+$C$11*$D$9+$F$11*((EP448+EH448)/MAX(EP448+EH448+EQ448, 0.1)*$I$9+EQ448/MAX(EP448+EH448+EQ448, 0.1)*$J$9))/($B$11+$C$11+$F$11)</f>
        <v>0</v>
      </c>
      <c r="CU448">
        <f>($B$11*$K$9+$C$11*$K$9+$F$11*((EP448+EH448)/MAX(EP448+EH448+EQ448, 0.1)*$P$9+EQ448/MAX(EP448+EH448+EQ448, 0.1)*$Q$9))/($B$11+$C$11+$F$11)</f>
        <v>0</v>
      </c>
      <c r="CV448">
        <v>6</v>
      </c>
      <c r="CW448">
        <v>0.5</v>
      </c>
      <c r="CX448" t="s">
        <v>418</v>
      </c>
      <c r="CY448">
        <v>2</v>
      </c>
      <c r="CZ448" t="b">
        <v>1</v>
      </c>
      <c r="DA448">
        <v>1659122581.214286</v>
      </c>
      <c r="DB448">
        <v>699.0490714285714</v>
      </c>
      <c r="DC448">
        <v>759.2531428571428</v>
      </c>
      <c r="DD448">
        <v>22.88128214285714</v>
      </c>
      <c r="DE448">
        <v>15.97823928571428</v>
      </c>
      <c r="DF448">
        <v>702.1747142857141</v>
      </c>
      <c r="DG448">
        <v>22.96538214285714</v>
      </c>
      <c r="DH448">
        <v>500.0726428571429</v>
      </c>
      <c r="DI448">
        <v>90.63449999999999</v>
      </c>
      <c r="DJ448">
        <v>0.1000221071428571</v>
      </c>
      <c r="DK448">
        <v>27.20120714285714</v>
      </c>
      <c r="DL448">
        <v>26.950075</v>
      </c>
      <c r="DM448">
        <v>999.9000000000002</v>
      </c>
      <c r="DN448">
        <v>0</v>
      </c>
      <c r="DO448">
        <v>0</v>
      </c>
      <c r="DP448">
        <v>9991.451785714287</v>
      </c>
      <c r="DQ448">
        <v>0</v>
      </c>
      <c r="DR448">
        <v>7.95337</v>
      </c>
      <c r="DS448">
        <v>-60.20395357142858</v>
      </c>
      <c r="DT448">
        <v>715.4189642857142</v>
      </c>
      <c r="DU448">
        <v>771.581857142857</v>
      </c>
      <c r="DV448">
        <v>6.903051071428571</v>
      </c>
      <c r="DW448">
        <v>759.2531428571428</v>
      </c>
      <c r="DX448">
        <v>15.97823928571428</v>
      </c>
      <c r="DY448">
        <v>2.073833928571429</v>
      </c>
      <c r="DZ448">
        <v>1.448178571428572</v>
      </c>
      <c r="EA448">
        <v>18.019625</v>
      </c>
      <c r="EB448">
        <v>12.43174285714286</v>
      </c>
      <c r="EC448">
        <v>2000.0075</v>
      </c>
      <c r="ED448">
        <v>0.9800009999999999</v>
      </c>
      <c r="EE448">
        <v>0.01999915714285714</v>
      </c>
      <c r="EF448">
        <v>0</v>
      </c>
      <c r="EG448">
        <v>760.3284642857144</v>
      </c>
      <c r="EH448">
        <v>5.00097</v>
      </c>
      <c r="EI448">
        <v>15186.36785714286</v>
      </c>
      <c r="EJ448">
        <v>16707.65</v>
      </c>
      <c r="EK448">
        <v>39.0665</v>
      </c>
      <c r="EL448">
        <v>39.375</v>
      </c>
      <c r="EM448">
        <v>39</v>
      </c>
      <c r="EN448">
        <v>39.125</v>
      </c>
      <c r="EO448">
        <v>39.66928571428571</v>
      </c>
      <c r="EP448">
        <v>1955.106428571429</v>
      </c>
      <c r="EQ448">
        <v>39.90107142857143</v>
      </c>
      <c r="ER448">
        <v>0</v>
      </c>
      <c r="ES448">
        <v>1659122589.2</v>
      </c>
      <c r="ET448">
        <v>0</v>
      </c>
      <c r="EU448">
        <v>760.3018461538462</v>
      </c>
      <c r="EV448">
        <v>1.666940162517935</v>
      </c>
      <c r="EW448">
        <v>40.22222225795277</v>
      </c>
      <c r="EX448">
        <v>15186.48076923077</v>
      </c>
      <c r="EY448">
        <v>15</v>
      </c>
      <c r="EZ448">
        <v>0</v>
      </c>
      <c r="FA448" t="s">
        <v>419</v>
      </c>
      <c r="FB448">
        <v>1658962562</v>
      </c>
      <c r="FC448">
        <v>1658962559</v>
      </c>
      <c r="FD448">
        <v>0</v>
      </c>
      <c r="FE448">
        <v>0.025</v>
      </c>
      <c r="FF448">
        <v>-0.013</v>
      </c>
      <c r="FG448">
        <v>-1.97</v>
      </c>
      <c r="FH448">
        <v>-0.111</v>
      </c>
      <c r="FI448">
        <v>420</v>
      </c>
      <c r="FJ448">
        <v>18</v>
      </c>
      <c r="FK448">
        <v>0.6899999999999999</v>
      </c>
      <c r="FL448">
        <v>0.5</v>
      </c>
      <c r="FM448">
        <v>-59.929675</v>
      </c>
      <c r="FN448">
        <v>-6.063782363977499</v>
      </c>
      <c r="FO448">
        <v>0.590708690790139</v>
      </c>
      <c r="FP448">
        <v>0</v>
      </c>
      <c r="FQ448">
        <v>760.0748529411766</v>
      </c>
      <c r="FR448">
        <v>3.824247510349124</v>
      </c>
      <c r="FS448">
        <v>0.4725463022662089</v>
      </c>
      <c r="FT448">
        <v>0</v>
      </c>
      <c r="FU448">
        <v>6.90580075</v>
      </c>
      <c r="FV448">
        <v>-0.089775647279545</v>
      </c>
      <c r="FW448">
        <v>0.01520347203560746</v>
      </c>
      <c r="FX448">
        <v>1</v>
      </c>
      <c r="FY448">
        <v>1</v>
      </c>
      <c r="FZ448">
        <v>3</v>
      </c>
      <c r="GA448" t="s">
        <v>426</v>
      </c>
      <c r="GB448">
        <v>2.98356</v>
      </c>
      <c r="GC448">
        <v>2.71545</v>
      </c>
      <c r="GD448">
        <v>0.140321</v>
      </c>
      <c r="GE448">
        <v>0.146192</v>
      </c>
      <c r="GF448">
        <v>0.104281</v>
      </c>
      <c r="GG448">
        <v>0.0793869</v>
      </c>
      <c r="GH448">
        <v>27216.6</v>
      </c>
      <c r="GI448">
        <v>27161.9</v>
      </c>
      <c r="GJ448">
        <v>29421.9</v>
      </c>
      <c r="GK448">
        <v>29419.4</v>
      </c>
      <c r="GL448">
        <v>34900.6</v>
      </c>
      <c r="GM448">
        <v>36013.5</v>
      </c>
      <c r="GN448">
        <v>41433.3</v>
      </c>
      <c r="GO448">
        <v>41924.1</v>
      </c>
      <c r="GP448">
        <v>1.91787</v>
      </c>
      <c r="GQ448">
        <v>1.88755</v>
      </c>
      <c r="GR448">
        <v>0.101984</v>
      </c>
      <c r="GS448">
        <v>0</v>
      </c>
      <c r="GT448">
        <v>25.265</v>
      </c>
      <c r="GU448">
        <v>999.9</v>
      </c>
      <c r="GV448">
        <v>37</v>
      </c>
      <c r="GW448">
        <v>33.7</v>
      </c>
      <c r="GX448">
        <v>21.4511</v>
      </c>
      <c r="GY448">
        <v>63.6517</v>
      </c>
      <c r="GZ448">
        <v>33.7981</v>
      </c>
      <c r="HA448">
        <v>1</v>
      </c>
      <c r="HB448">
        <v>-0.0857927</v>
      </c>
      <c r="HC448">
        <v>0.295417</v>
      </c>
      <c r="HD448">
        <v>20.3307</v>
      </c>
      <c r="HE448">
        <v>5.21609</v>
      </c>
      <c r="HF448">
        <v>12.0099</v>
      </c>
      <c r="HG448">
        <v>4.98835</v>
      </c>
      <c r="HH448">
        <v>3.28838</v>
      </c>
      <c r="HI448">
        <v>9999</v>
      </c>
      <c r="HJ448">
        <v>9999</v>
      </c>
      <c r="HK448">
        <v>9999</v>
      </c>
      <c r="HL448">
        <v>175.1</v>
      </c>
      <c r="HM448">
        <v>1.8679</v>
      </c>
      <c r="HN448">
        <v>1.86691</v>
      </c>
      <c r="HO448">
        <v>1.8663</v>
      </c>
      <c r="HP448">
        <v>1.86624</v>
      </c>
      <c r="HQ448">
        <v>1.86803</v>
      </c>
      <c r="HR448">
        <v>1.87052</v>
      </c>
      <c r="HS448">
        <v>1.8692</v>
      </c>
      <c r="HT448">
        <v>1.87058</v>
      </c>
      <c r="HU448">
        <v>0</v>
      </c>
      <c r="HV448">
        <v>0</v>
      </c>
      <c r="HW448">
        <v>0</v>
      </c>
      <c r="HX448">
        <v>0</v>
      </c>
      <c r="HY448" t="s">
        <v>421</v>
      </c>
      <c r="HZ448" t="s">
        <v>422</v>
      </c>
      <c r="IA448" t="s">
        <v>423</v>
      </c>
      <c r="IB448" t="s">
        <v>423</v>
      </c>
      <c r="IC448" t="s">
        <v>423</v>
      </c>
      <c r="ID448" t="s">
        <v>423</v>
      </c>
      <c r="IE448">
        <v>0</v>
      </c>
      <c r="IF448">
        <v>100</v>
      </c>
      <c r="IG448">
        <v>100</v>
      </c>
      <c r="IH448">
        <v>-3.174</v>
      </c>
      <c r="II448">
        <v>-0.08400000000000001</v>
      </c>
      <c r="IJ448">
        <v>-1.577111384215205</v>
      </c>
      <c r="IK448">
        <v>-0.002609718516926934</v>
      </c>
      <c r="IL448">
        <v>7.477057286243006E-07</v>
      </c>
      <c r="IM448">
        <v>-2.446628426827821E-10</v>
      </c>
      <c r="IN448">
        <v>-0.2036813970316619</v>
      </c>
      <c r="IO448">
        <v>-0.007460779758470672</v>
      </c>
      <c r="IP448">
        <v>0.0009378809001863145</v>
      </c>
      <c r="IQ448">
        <v>-1.681860573090938E-05</v>
      </c>
      <c r="IR448">
        <v>18</v>
      </c>
      <c r="IS448">
        <v>2242</v>
      </c>
      <c r="IT448">
        <v>1</v>
      </c>
      <c r="IU448">
        <v>24</v>
      </c>
      <c r="IV448">
        <v>2667.1</v>
      </c>
      <c r="IW448">
        <v>2667.2</v>
      </c>
      <c r="IX448">
        <v>1.74316</v>
      </c>
      <c r="IY448">
        <v>2.22412</v>
      </c>
      <c r="IZ448">
        <v>1.39648</v>
      </c>
      <c r="JA448">
        <v>2.33643</v>
      </c>
      <c r="JB448">
        <v>1.49536</v>
      </c>
      <c r="JC448">
        <v>2.42188</v>
      </c>
      <c r="JD448">
        <v>39.3169</v>
      </c>
      <c r="JE448">
        <v>23.9737</v>
      </c>
      <c r="JF448">
        <v>18</v>
      </c>
      <c r="JG448">
        <v>491.532</v>
      </c>
      <c r="JH448">
        <v>429.053</v>
      </c>
      <c r="JI448">
        <v>24.9999</v>
      </c>
      <c r="JJ448">
        <v>26.2843</v>
      </c>
      <c r="JK448">
        <v>30.0001</v>
      </c>
      <c r="JL448">
        <v>26.2511</v>
      </c>
      <c r="JM448">
        <v>26.1927</v>
      </c>
      <c r="JN448">
        <v>34.9961</v>
      </c>
      <c r="JO448">
        <v>24.4465</v>
      </c>
      <c r="JP448">
        <v>25.9364</v>
      </c>
      <c r="JQ448">
        <v>25</v>
      </c>
      <c r="JR448">
        <v>807.956</v>
      </c>
      <c r="JS448">
        <v>16.0319</v>
      </c>
      <c r="JT448">
        <v>100.599</v>
      </c>
      <c r="JU448">
        <v>100.687</v>
      </c>
    </row>
    <row r="449" spans="1:281">
      <c r="A449">
        <v>433</v>
      </c>
      <c r="B449">
        <v>1659122594</v>
      </c>
      <c r="C449">
        <v>10235.90000009537</v>
      </c>
      <c r="D449" t="s">
        <v>1293</v>
      </c>
      <c r="E449" t="s">
        <v>1294</v>
      </c>
      <c r="F449">
        <v>5</v>
      </c>
      <c r="G449" t="s">
        <v>1198</v>
      </c>
      <c r="H449" t="s">
        <v>416</v>
      </c>
      <c r="I449">
        <v>1659122586.5</v>
      </c>
      <c r="J449">
        <f>(K449)/1000</f>
        <v>0</v>
      </c>
      <c r="K449">
        <f>IF(CZ449, AN449, AH449)</f>
        <v>0</v>
      </c>
      <c r="L449">
        <f>IF(CZ449, AI449, AG449)</f>
        <v>0</v>
      </c>
      <c r="M449">
        <f>DB449 - IF(AU449&gt;1, L449*CV449*100.0/(AW449*DP449), 0)</f>
        <v>0</v>
      </c>
      <c r="N449">
        <f>((T449-J449/2)*M449-L449)/(T449+J449/2)</f>
        <v>0</v>
      </c>
      <c r="O449">
        <f>N449*(DI449+DJ449)/1000.0</f>
        <v>0</v>
      </c>
      <c r="P449">
        <f>(DB449 - IF(AU449&gt;1, L449*CV449*100.0/(AW449*DP449), 0))*(DI449+DJ449)/1000.0</f>
        <v>0</v>
      </c>
      <c r="Q449">
        <f>2.0/((1/S449-1/R449)+SIGN(S449)*SQRT((1/S449-1/R449)*(1/S449-1/R449) + 4*CW449/((CW449+1)*(CW449+1))*(2*1/S449*1/R449-1/R449*1/R449)))</f>
        <v>0</v>
      </c>
      <c r="R449">
        <f>IF(LEFT(CX449,1)&lt;&gt;"0",IF(LEFT(CX449,1)="1",3.0,CY449),$D$5+$E$5*(DP449*DI449/($K$5*1000))+$F$5*(DP449*DI449/($K$5*1000))*MAX(MIN(CV449,$J$5),$I$5)*MAX(MIN(CV449,$J$5),$I$5)+$G$5*MAX(MIN(CV449,$J$5),$I$5)*(DP449*DI449/($K$5*1000))+$H$5*(DP449*DI449/($K$5*1000))*(DP449*DI449/($K$5*1000)))</f>
        <v>0</v>
      </c>
      <c r="S449">
        <f>J449*(1000-(1000*0.61365*exp(17.502*W449/(240.97+W449))/(DI449+DJ449)+DD449)/2)/(1000*0.61365*exp(17.502*W449/(240.97+W449))/(DI449+DJ449)-DD449)</f>
        <v>0</v>
      </c>
      <c r="T449">
        <f>1/((CW449+1)/(Q449/1.6)+1/(R449/1.37)) + CW449/((CW449+1)/(Q449/1.6) + CW449/(R449/1.37))</f>
        <v>0</v>
      </c>
      <c r="U449">
        <f>(CR449*CU449)</f>
        <v>0</v>
      </c>
      <c r="V449">
        <f>(DK449+(U449+2*0.95*5.67E-8*(((DK449+$B$7)+273)^4-(DK449+273)^4)-44100*J449)/(1.84*29.3*R449+8*0.95*5.67E-8*(DK449+273)^3))</f>
        <v>0</v>
      </c>
      <c r="W449">
        <f>($C$7*DL449+$D$7*DM449+$E$7*V449)</f>
        <v>0</v>
      </c>
      <c r="X449">
        <f>0.61365*exp(17.502*W449/(240.97+W449))</f>
        <v>0</v>
      </c>
      <c r="Y449">
        <f>(Z449/AA449*100)</f>
        <v>0</v>
      </c>
      <c r="Z449">
        <f>DD449*(DI449+DJ449)/1000</f>
        <v>0</v>
      </c>
      <c r="AA449">
        <f>0.61365*exp(17.502*DK449/(240.97+DK449))</f>
        <v>0</v>
      </c>
      <c r="AB449">
        <f>(X449-DD449*(DI449+DJ449)/1000)</f>
        <v>0</v>
      </c>
      <c r="AC449">
        <f>(-J449*44100)</f>
        <v>0</v>
      </c>
      <c r="AD449">
        <f>2*29.3*R449*0.92*(DK449-W449)</f>
        <v>0</v>
      </c>
      <c r="AE449">
        <f>2*0.95*5.67E-8*(((DK449+$B$7)+273)^4-(W449+273)^4)</f>
        <v>0</v>
      </c>
      <c r="AF449">
        <f>U449+AE449+AC449+AD449</f>
        <v>0</v>
      </c>
      <c r="AG449">
        <f>DH449*AU449*(DC449-DB449*(1000-AU449*DE449)/(1000-AU449*DD449))/(100*CV449)</f>
        <v>0</v>
      </c>
      <c r="AH449">
        <f>1000*DH449*AU449*(DD449-DE449)/(100*CV449*(1000-AU449*DD449))</f>
        <v>0</v>
      </c>
      <c r="AI449">
        <f>(AJ449 - AK449 - DI449*1E3/(8.314*(DK449+273.15)) * AM449/DH449 * AL449) * DH449/(100*CV449) * (1000 - DE449)/1000</f>
        <v>0</v>
      </c>
      <c r="AJ449">
        <v>805.8399348201673</v>
      </c>
      <c r="AK449">
        <v>756.4718909090906</v>
      </c>
      <c r="AL449">
        <v>3.368998440559047</v>
      </c>
      <c r="AM449">
        <v>65.16908035105153</v>
      </c>
      <c r="AN449">
        <f>(AP449 - AO449 + DI449*1E3/(8.314*(DK449+273.15)) * AR449/DH449 * AQ449) * DH449/(100*CV449) * 1000/(1000 - AP449)</f>
        <v>0</v>
      </c>
      <c r="AO449">
        <v>15.9936282287931</v>
      </c>
      <c r="AP449">
        <v>22.8945303030303</v>
      </c>
      <c r="AQ449">
        <v>2.73440264431275E-05</v>
      </c>
      <c r="AR449">
        <v>87.25363279170026</v>
      </c>
      <c r="AS449">
        <v>15</v>
      </c>
      <c r="AT449">
        <v>3</v>
      </c>
      <c r="AU449">
        <f>IF(AS449*$H$13&gt;=AW449,1.0,(AW449/(AW449-AS449*$H$13)))</f>
        <v>0</v>
      </c>
      <c r="AV449">
        <f>(AU449-1)*100</f>
        <v>0</v>
      </c>
      <c r="AW449">
        <f>MAX(0,($B$13+$C$13*DP449)/(1+$D$13*DP449)*DI449/(DK449+273)*$E$13)</f>
        <v>0</v>
      </c>
      <c r="AX449" t="s">
        <v>417</v>
      </c>
      <c r="AY449" t="s">
        <v>417</v>
      </c>
      <c r="AZ449">
        <v>0</v>
      </c>
      <c r="BA449">
        <v>0</v>
      </c>
      <c r="BB449">
        <f>1-AZ449/BA449</f>
        <v>0</v>
      </c>
      <c r="BC449">
        <v>0</v>
      </c>
      <c r="BD449" t="s">
        <v>417</v>
      </c>
      <c r="BE449" t="s">
        <v>417</v>
      </c>
      <c r="BF449">
        <v>0</v>
      </c>
      <c r="BG449">
        <v>0</v>
      </c>
      <c r="BH449">
        <f>1-BF449/BG449</f>
        <v>0</v>
      </c>
      <c r="BI449">
        <v>0.5</v>
      </c>
      <c r="BJ449">
        <f>CS449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417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f>$B$11*DQ449+$C$11*DR449+$F$11*EC449*(1-EF449)</f>
        <v>0</v>
      </c>
      <c r="CS449">
        <f>CR449*CT449</f>
        <v>0</v>
      </c>
      <c r="CT449">
        <f>($B$11*$D$9+$C$11*$D$9+$F$11*((EP449+EH449)/MAX(EP449+EH449+EQ449, 0.1)*$I$9+EQ449/MAX(EP449+EH449+EQ449, 0.1)*$J$9))/($B$11+$C$11+$F$11)</f>
        <v>0</v>
      </c>
      <c r="CU449">
        <f>($B$11*$K$9+$C$11*$K$9+$F$11*((EP449+EH449)/MAX(EP449+EH449+EQ449, 0.1)*$P$9+EQ449/MAX(EP449+EH449+EQ449, 0.1)*$Q$9))/($B$11+$C$11+$F$11)</f>
        <v>0</v>
      </c>
      <c r="CV449">
        <v>6</v>
      </c>
      <c r="CW449">
        <v>0.5</v>
      </c>
      <c r="CX449" t="s">
        <v>418</v>
      </c>
      <c r="CY449">
        <v>2</v>
      </c>
      <c r="CZ449" t="b">
        <v>1</v>
      </c>
      <c r="DA449">
        <v>1659122586.5</v>
      </c>
      <c r="DB449">
        <v>716.2026296296297</v>
      </c>
      <c r="DC449">
        <v>776.8890370370369</v>
      </c>
      <c r="DD449">
        <v>22.88562962962963</v>
      </c>
      <c r="DE449">
        <v>15.99037037037037</v>
      </c>
      <c r="DF449">
        <v>719.3612592592593</v>
      </c>
      <c r="DG449">
        <v>22.96969259259259</v>
      </c>
      <c r="DH449">
        <v>500.0764444444444</v>
      </c>
      <c r="DI449">
        <v>90.63417777777779</v>
      </c>
      <c r="DJ449">
        <v>0.1000146296296296</v>
      </c>
      <c r="DK449">
        <v>27.20010370370371</v>
      </c>
      <c r="DL449">
        <v>26.94697037037037</v>
      </c>
      <c r="DM449">
        <v>999.9000000000001</v>
      </c>
      <c r="DN449">
        <v>0</v>
      </c>
      <c r="DO449">
        <v>0</v>
      </c>
      <c r="DP449">
        <v>9991.270740740742</v>
      </c>
      <c r="DQ449">
        <v>0</v>
      </c>
      <c r="DR449">
        <v>7.95337</v>
      </c>
      <c r="DS449">
        <v>-60.68631481481481</v>
      </c>
      <c r="DT449">
        <v>732.9775185185184</v>
      </c>
      <c r="DU449">
        <v>789.5137037037036</v>
      </c>
      <c r="DV449">
        <v>6.895264074074074</v>
      </c>
      <c r="DW449">
        <v>776.8890370370369</v>
      </c>
      <c r="DX449">
        <v>15.99037037037037</v>
      </c>
      <c r="DY449">
        <v>2.074220370370371</v>
      </c>
      <c r="DZ449">
        <v>1.449273703703704</v>
      </c>
      <c r="EA449">
        <v>18.02257777777778</v>
      </c>
      <c r="EB449">
        <v>12.44324814814815</v>
      </c>
      <c r="EC449">
        <v>1999.987037037037</v>
      </c>
      <c r="ED449">
        <v>0.9800028518518519</v>
      </c>
      <c r="EE449">
        <v>0.01999739259259259</v>
      </c>
      <c r="EF449">
        <v>0</v>
      </c>
      <c r="EG449">
        <v>760.489111111111</v>
      </c>
      <c r="EH449">
        <v>5.00097</v>
      </c>
      <c r="EI449">
        <v>15188.23333333334</v>
      </c>
      <c r="EJ449">
        <v>16707.48148148148</v>
      </c>
      <c r="EK449">
        <v>39.062</v>
      </c>
      <c r="EL449">
        <v>39.375</v>
      </c>
      <c r="EM449">
        <v>38.99533333333333</v>
      </c>
      <c r="EN449">
        <v>39.125</v>
      </c>
      <c r="EO449">
        <v>39.64796296296296</v>
      </c>
      <c r="EP449">
        <v>1955.089259259259</v>
      </c>
      <c r="EQ449">
        <v>39.89777777777778</v>
      </c>
      <c r="ER449">
        <v>0</v>
      </c>
      <c r="ES449">
        <v>1659122594</v>
      </c>
      <c r="ET449">
        <v>0</v>
      </c>
      <c r="EU449">
        <v>760.4355769230768</v>
      </c>
      <c r="EV449">
        <v>0.06752137307106981</v>
      </c>
      <c r="EW449">
        <v>4.454700805696934</v>
      </c>
      <c r="EX449">
        <v>15188.31923076923</v>
      </c>
      <c r="EY449">
        <v>15</v>
      </c>
      <c r="EZ449">
        <v>0</v>
      </c>
      <c r="FA449" t="s">
        <v>419</v>
      </c>
      <c r="FB449">
        <v>1658962562</v>
      </c>
      <c r="FC449">
        <v>1658962559</v>
      </c>
      <c r="FD449">
        <v>0</v>
      </c>
      <c r="FE449">
        <v>0.025</v>
      </c>
      <c r="FF449">
        <v>-0.013</v>
      </c>
      <c r="FG449">
        <v>-1.97</v>
      </c>
      <c r="FH449">
        <v>-0.111</v>
      </c>
      <c r="FI449">
        <v>420</v>
      </c>
      <c r="FJ449">
        <v>18</v>
      </c>
      <c r="FK449">
        <v>0.6899999999999999</v>
      </c>
      <c r="FL449">
        <v>0.5</v>
      </c>
      <c r="FM449">
        <v>-60.356255</v>
      </c>
      <c r="FN449">
        <v>-5.597675797373231</v>
      </c>
      <c r="FO449">
        <v>0.5520094989898278</v>
      </c>
      <c r="FP449">
        <v>0</v>
      </c>
      <c r="FQ449">
        <v>760.3358235294118</v>
      </c>
      <c r="FR449">
        <v>1.773262033162863</v>
      </c>
      <c r="FS449">
        <v>0.3466426767273759</v>
      </c>
      <c r="FT449">
        <v>0</v>
      </c>
      <c r="FU449">
        <v>6.902433500000001</v>
      </c>
      <c r="FV449">
        <v>-0.08462296435272955</v>
      </c>
      <c r="FW449">
        <v>0.01314950446784968</v>
      </c>
      <c r="FX449">
        <v>1</v>
      </c>
      <c r="FY449">
        <v>1</v>
      </c>
      <c r="FZ449">
        <v>3</v>
      </c>
      <c r="GA449" t="s">
        <v>426</v>
      </c>
      <c r="GB449">
        <v>2.98353</v>
      </c>
      <c r="GC449">
        <v>2.71565</v>
      </c>
      <c r="GD449">
        <v>0.142465</v>
      </c>
      <c r="GE449">
        <v>0.148268</v>
      </c>
      <c r="GF449">
        <v>0.1043</v>
      </c>
      <c r="GG449">
        <v>0.07936410000000001</v>
      </c>
      <c r="GH449">
        <v>27148.4</v>
      </c>
      <c r="GI449">
        <v>27095.6</v>
      </c>
      <c r="GJ449">
        <v>29421.5</v>
      </c>
      <c r="GK449">
        <v>29419.1</v>
      </c>
      <c r="GL449">
        <v>34899.5</v>
      </c>
      <c r="GM449">
        <v>36014.3</v>
      </c>
      <c r="GN449">
        <v>41432.8</v>
      </c>
      <c r="GO449">
        <v>41923.9</v>
      </c>
      <c r="GP449">
        <v>1.91803</v>
      </c>
      <c r="GQ449">
        <v>1.88735</v>
      </c>
      <c r="GR449">
        <v>0.102699</v>
      </c>
      <c r="GS449">
        <v>0</v>
      </c>
      <c r="GT449">
        <v>25.2671</v>
      </c>
      <c r="GU449">
        <v>999.9</v>
      </c>
      <c r="GV449">
        <v>37</v>
      </c>
      <c r="GW449">
        <v>33.7</v>
      </c>
      <c r="GX449">
        <v>21.4514</v>
      </c>
      <c r="GY449">
        <v>63.4217</v>
      </c>
      <c r="GZ449">
        <v>33.8381</v>
      </c>
      <c r="HA449">
        <v>1</v>
      </c>
      <c r="HB449">
        <v>-0.08578760000000001</v>
      </c>
      <c r="HC449">
        <v>0.295398</v>
      </c>
      <c r="HD449">
        <v>20.3307</v>
      </c>
      <c r="HE449">
        <v>5.21609</v>
      </c>
      <c r="HF449">
        <v>12.0099</v>
      </c>
      <c r="HG449">
        <v>4.9885</v>
      </c>
      <c r="HH449">
        <v>3.28842</v>
      </c>
      <c r="HI449">
        <v>9999</v>
      </c>
      <c r="HJ449">
        <v>9999</v>
      </c>
      <c r="HK449">
        <v>9999</v>
      </c>
      <c r="HL449">
        <v>175.1</v>
      </c>
      <c r="HM449">
        <v>1.86786</v>
      </c>
      <c r="HN449">
        <v>1.8669</v>
      </c>
      <c r="HO449">
        <v>1.8663</v>
      </c>
      <c r="HP449">
        <v>1.86623</v>
      </c>
      <c r="HQ449">
        <v>1.86804</v>
      </c>
      <c r="HR449">
        <v>1.87048</v>
      </c>
      <c r="HS449">
        <v>1.8692</v>
      </c>
      <c r="HT449">
        <v>1.87057</v>
      </c>
      <c r="HU449">
        <v>0</v>
      </c>
      <c r="HV449">
        <v>0</v>
      </c>
      <c r="HW449">
        <v>0</v>
      </c>
      <c r="HX449">
        <v>0</v>
      </c>
      <c r="HY449" t="s">
        <v>421</v>
      </c>
      <c r="HZ449" t="s">
        <v>422</v>
      </c>
      <c r="IA449" t="s">
        <v>423</v>
      </c>
      <c r="IB449" t="s">
        <v>423</v>
      </c>
      <c r="IC449" t="s">
        <v>423</v>
      </c>
      <c r="ID449" t="s">
        <v>423</v>
      </c>
      <c r="IE449">
        <v>0</v>
      </c>
      <c r="IF449">
        <v>100</v>
      </c>
      <c r="IG449">
        <v>100</v>
      </c>
      <c r="IH449">
        <v>-3.206</v>
      </c>
      <c r="II449">
        <v>-0.08400000000000001</v>
      </c>
      <c r="IJ449">
        <v>-1.577111384215205</v>
      </c>
      <c r="IK449">
        <v>-0.002609718516926934</v>
      </c>
      <c r="IL449">
        <v>7.477057286243006E-07</v>
      </c>
      <c r="IM449">
        <v>-2.446628426827821E-10</v>
      </c>
      <c r="IN449">
        <v>-0.2036813970316619</v>
      </c>
      <c r="IO449">
        <v>-0.007460779758470672</v>
      </c>
      <c r="IP449">
        <v>0.0009378809001863145</v>
      </c>
      <c r="IQ449">
        <v>-1.681860573090938E-05</v>
      </c>
      <c r="IR449">
        <v>18</v>
      </c>
      <c r="IS449">
        <v>2242</v>
      </c>
      <c r="IT449">
        <v>1</v>
      </c>
      <c r="IU449">
        <v>24</v>
      </c>
      <c r="IV449">
        <v>2667.2</v>
      </c>
      <c r="IW449">
        <v>2667.2</v>
      </c>
      <c r="IX449">
        <v>1.77612</v>
      </c>
      <c r="IY449">
        <v>2.22778</v>
      </c>
      <c r="IZ449">
        <v>1.39648</v>
      </c>
      <c r="JA449">
        <v>2.33643</v>
      </c>
      <c r="JB449">
        <v>1.49536</v>
      </c>
      <c r="JC449">
        <v>2.38892</v>
      </c>
      <c r="JD449">
        <v>39.3169</v>
      </c>
      <c r="JE449">
        <v>23.9649</v>
      </c>
      <c r="JF449">
        <v>18</v>
      </c>
      <c r="JG449">
        <v>491.63</v>
      </c>
      <c r="JH449">
        <v>428.935</v>
      </c>
      <c r="JI449">
        <v>24.9999</v>
      </c>
      <c r="JJ449">
        <v>26.2864</v>
      </c>
      <c r="JK449">
        <v>30.0001</v>
      </c>
      <c r="JL449">
        <v>26.2515</v>
      </c>
      <c r="JM449">
        <v>26.1927</v>
      </c>
      <c r="JN449">
        <v>35.5525</v>
      </c>
      <c r="JO449">
        <v>24.4465</v>
      </c>
      <c r="JP449">
        <v>25.9364</v>
      </c>
      <c r="JQ449">
        <v>25</v>
      </c>
      <c r="JR449">
        <v>821.312</v>
      </c>
      <c r="JS449">
        <v>16.0254</v>
      </c>
      <c r="JT449">
        <v>100.598</v>
      </c>
      <c r="JU449">
        <v>100.686</v>
      </c>
    </row>
    <row r="450" spans="1:281">
      <c r="A450">
        <v>434</v>
      </c>
      <c r="B450">
        <v>1659122599</v>
      </c>
      <c r="C450">
        <v>10240.90000009537</v>
      </c>
      <c r="D450" t="s">
        <v>1295</v>
      </c>
      <c r="E450" t="s">
        <v>1296</v>
      </c>
      <c r="F450">
        <v>5</v>
      </c>
      <c r="G450" t="s">
        <v>1198</v>
      </c>
      <c r="H450" t="s">
        <v>416</v>
      </c>
      <c r="I450">
        <v>1659122591.214286</v>
      </c>
      <c r="J450">
        <f>(K450)/1000</f>
        <v>0</v>
      </c>
      <c r="K450">
        <f>IF(CZ450, AN450, AH450)</f>
        <v>0</v>
      </c>
      <c r="L450">
        <f>IF(CZ450, AI450, AG450)</f>
        <v>0</v>
      </c>
      <c r="M450">
        <f>DB450 - IF(AU450&gt;1, L450*CV450*100.0/(AW450*DP450), 0)</f>
        <v>0</v>
      </c>
      <c r="N450">
        <f>((T450-J450/2)*M450-L450)/(T450+J450/2)</f>
        <v>0</v>
      </c>
      <c r="O450">
        <f>N450*(DI450+DJ450)/1000.0</f>
        <v>0</v>
      </c>
      <c r="P450">
        <f>(DB450 - IF(AU450&gt;1, L450*CV450*100.0/(AW450*DP450), 0))*(DI450+DJ450)/1000.0</f>
        <v>0</v>
      </c>
      <c r="Q450">
        <f>2.0/((1/S450-1/R450)+SIGN(S450)*SQRT((1/S450-1/R450)*(1/S450-1/R450) + 4*CW450/((CW450+1)*(CW450+1))*(2*1/S450*1/R450-1/R450*1/R450)))</f>
        <v>0</v>
      </c>
      <c r="R450">
        <f>IF(LEFT(CX450,1)&lt;&gt;"0",IF(LEFT(CX450,1)="1",3.0,CY450),$D$5+$E$5*(DP450*DI450/($K$5*1000))+$F$5*(DP450*DI450/($K$5*1000))*MAX(MIN(CV450,$J$5),$I$5)*MAX(MIN(CV450,$J$5),$I$5)+$G$5*MAX(MIN(CV450,$J$5),$I$5)*(DP450*DI450/($K$5*1000))+$H$5*(DP450*DI450/($K$5*1000))*(DP450*DI450/($K$5*1000)))</f>
        <v>0</v>
      </c>
      <c r="S450">
        <f>J450*(1000-(1000*0.61365*exp(17.502*W450/(240.97+W450))/(DI450+DJ450)+DD450)/2)/(1000*0.61365*exp(17.502*W450/(240.97+W450))/(DI450+DJ450)-DD450)</f>
        <v>0</v>
      </c>
      <c r="T450">
        <f>1/((CW450+1)/(Q450/1.6)+1/(R450/1.37)) + CW450/((CW450+1)/(Q450/1.6) + CW450/(R450/1.37))</f>
        <v>0</v>
      </c>
      <c r="U450">
        <f>(CR450*CU450)</f>
        <v>0</v>
      </c>
      <c r="V450">
        <f>(DK450+(U450+2*0.95*5.67E-8*(((DK450+$B$7)+273)^4-(DK450+273)^4)-44100*J450)/(1.84*29.3*R450+8*0.95*5.67E-8*(DK450+273)^3))</f>
        <v>0</v>
      </c>
      <c r="W450">
        <f>($C$7*DL450+$D$7*DM450+$E$7*V450)</f>
        <v>0</v>
      </c>
      <c r="X450">
        <f>0.61365*exp(17.502*W450/(240.97+W450))</f>
        <v>0</v>
      </c>
      <c r="Y450">
        <f>(Z450/AA450*100)</f>
        <v>0</v>
      </c>
      <c r="Z450">
        <f>DD450*(DI450+DJ450)/1000</f>
        <v>0</v>
      </c>
      <c r="AA450">
        <f>0.61365*exp(17.502*DK450/(240.97+DK450))</f>
        <v>0</v>
      </c>
      <c r="AB450">
        <f>(X450-DD450*(DI450+DJ450)/1000)</f>
        <v>0</v>
      </c>
      <c r="AC450">
        <f>(-J450*44100)</f>
        <v>0</v>
      </c>
      <c r="AD450">
        <f>2*29.3*R450*0.92*(DK450-W450)</f>
        <v>0</v>
      </c>
      <c r="AE450">
        <f>2*0.95*5.67E-8*(((DK450+$B$7)+273)^4-(W450+273)^4)</f>
        <v>0</v>
      </c>
      <c r="AF450">
        <f>U450+AE450+AC450+AD450</f>
        <v>0</v>
      </c>
      <c r="AG450">
        <f>DH450*AU450*(DC450-DB450*(1000-AU450*DE450)/(1000-AU450*DD450))/(100*CV450)</f>
        <v>0</v>
      </c>
      <c r="AH450">
        <f>1000*DH450*AU450*(DD450-DE450)/(100*CV450*(1000-AU450*DD450))</f>
        <v>0</v>
      </c>
      <c r="AI450">
        <f>(AJ450 - AK450 - DI450*1E3/(8.314*(DK450+273.15)) * AM450/DH450 * AL450) * DH450/(100*CV450) * (1000 - DE450)/1000</f>
        <v>0</v>
      </c>
      <c r="AJ450">
        <v>823.0381051696842</v>
      </c>
      <c r="AK450">
        <v>773.5461454545454</v>
      </c>
      <c r="AL450">
        <v>3.422263888560457</v>
      </c>
      <c r="AM450">
        <v>65.16908035105153</v>
      </c>
      <c r="AN450">
        <f>(AP450 - AO450 + DI450*1E3/(8.314*(DK450+273.15)) * AR450/DH450 * AQ450) * DH450/(100*CV450) * 1000/(1000 - AP450)</f>
        <v>0</v>
      </c>
      <c r="AO450">
        <v>15.98018141191782</v>
      </c>
      <c r="AP450">
        <v>22.89323515151514</v>
      </c>
      <c r="AQ450">
        <v>-5.175872638028026E-06</v>
      </c>
      <c r="AR450">
        <v>87.25363279170026</v>
      </c>
      <c r="AS450">
        <v>15</v>
      </c>
      <c r="AT450">
        <v>3</v>
      </c>
      <c r="AU450">
        <f>IF(AS450*$H$13&gt;=AW450,1.0,(AW450/(AW450-AS450*$H$13)))</f>
        <v>0</v>
      </c>
      <c r="AV450">
        <f>(AU450-1)*100</f>
        <v>0</v>
      </c>
      <c r="AW450">
        <f>MAX(0,($B$13+$C$13*DP450)/(1+$D$13*DP450)*DI450/(DK450+273)*$E$13)</f>
        <v>0</v>
      </c>
      <c r="AX450" t="s">
        <v>417</v>
      </c>
      <c r="AY450" t="s">
        <v>417</v>
      </c>
      <c r="AZ450">
        <v>0</v>
      </c>
      <c r="BA450">
        <v>0</v>
      </c>
      <c r="BB450">
        <f>1-AZ450/BA450</f>
        <v>0</v>
      </c>
      <c r="BC450">
        <v>0</v>
      </c>
      <c r="BD450" t="s">
        <v>417</v>
      </c>
      <c r="BE450" t="s">
        <v>417</v>
      </c>
      <c r="BF450">
        <v>0</v>
      </c>
      <c r="BG450">
        <v>0</v>
      </c>
      <c r="BH450">
        <f>1-BF450/BG450</f>
        <v>0</v>
      </c>
      <c r="BI450">
        <v>0.5</v>
      </c>
      <c r="BJ450">
        <f>CS450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417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f>$B$11*DQ450+$C$11*DR450+$F$11*EC450*(1-EF450)</f>
        <v>0</v>
      </c>
      <c r="CS450">
        <f>CR450*CT450</f>
        <v>0</v>
      </c>
      <c r="CT450">
        <f>($B$11*$D$9+$C$11*$D$9+$F$11*((EP450+EH450)/MAX(EP450+EH450+EQ450, 0.1)*$I$9+EQ450/MAX(EP450+EH450+EQ450, 0.1)*$J$9))/($B$11+$C$11+$F$11)</f>
        <v>0</v>
      </c>
      <c r="CU450">
        <f>($B$11*$K$9+$C$11*$K$9+$F$11*((EP450+EH450)/MAX(EP450+EH450+EQ450, 0.1)*$P$9+EQ450/MAX(EP450+EH450+EQ450, 0.1)*$Q$9))/($B$11+$C$11+$F$11)</f>
        <v>0</v>
      </c>
      <c r="CV450">
        <v>6</v>
      </c>
      <c r="CW450">
        <v>0.5</v>
      </c>
      <c r="CX450" t="s">
        <v>418</v>
      </c>
      <c r="CY450">
        <v>2</v>
      </c>
      <c r="CZ450" t="b">
        <v>1</v>
      </c>
      <c r="DA450">
        <v>1659122591.214286</v>
      </c>
      <c r="DB450">
        <v>731.6797857142857</v>
      </c>
      <c r="DC450">
        <v>792.6885000000001</v>
      </c>
      <c r="DD450">
        <v>22.89110714285714</v>
      </c>
      <c r="DE450">
        <v>15.98790357142857</v>
      </c>
      <c r="DF450">
        <v>734.8679999999998</v>
      </c>
      <c r="DG450">
        <v>22.97512142857143</v>
      </c>
      <c r="DH450">
        <v>500.0711785714285</v>
      </c>
      <c r="DI450">
        <v>90.63443571428573</v>
      </c>
      <c r="DJ450">
        <v>0.1000075714285714</v>
      </c>
      <c r="DK450">
        <v>27.19949285714285</v>
      </c>
      <c r="DL450">
        <v>26.94281428571429</v>
      </c>
      <c r="DM450">
        <v>999.9000000000002</v>
      </c>
      <c r="DN450">
        <v>0</v>
      </c>
      <c r="DO450">
        <v>0</v>
      </c>
      <c r="DP450">
        <v>9989.262142857142</v>
      </c>
      <c r="DQ450">
        <v>0</v>
      </c>
      <c r="DR450">
        <v>7.957383928571429</v>
      </c>
      <c r="DS450">
        <v>-61.00858214285715</v>
      </c>
      <c r="DT450">
        <v>748.8213214285714</v>
      </c>
      <c r="DU450">
        <v>805.56775</v>
      </c>
      <c r="DV450">
        <v>6.903213571428572</v>
      </c>
      <c r="DW450">
        <v>792.6885000000001</v>
      </c>
      <c r="DX450">
        <v>15.98790357142857</v>
      </c>
      <c r="DY450">
        <v>2.0747225</v>
      </c>
      <c r="DZ450">
        <v>1.449053571428571</v>
      </c>
      <c r="EA450">
        <v>18.026425</v>
      </c>
      <c r="EB450">
        <v>12.44093571428571</v>
      </c>
      <c r="EC450">
        <v>2000.004285714286</v>
      </c>
      <c r="ED450">
        <v>0.9800046785714286</v>
      </c>
      <c r="EE450">
        <v>0.01999563928571428</v>
      </c>
      <c r="EF450">
        <v>0</v>
      </c>
      <c r="EG450">
        <v>760.4422142857142</v>
      </c>
      <c r="EH450">
        <v>5.00097</v>
      </c>
      <c r="EI450">
        <v>15187.62142857143</v>
      </c>
      <c r="EJ450">
        <v>16707.63214285714</v>
      </c>
      <c r="EK450">
        <v>39.05757142857142</v>
      </c>
      <c r="EL450">
        <v>39.375</v>
      </c>
      <c r="EM450">
        <v>38.98425</v>
      </c>
      <c r="EN450">
        <v>39.125</v>
      </c>
      <c r="EO450">
        <v>39.63385714285715</v>
      </c>
      <c r="EP450">
        <v>1955.11</v>
      </c>
      <c r="EQ450">
        <v>39.89428571428572</v>
      </c>
      <c r="ER450">
        <v>0</v>
      </c>
      <c r="ES450">
        <v>1659122599.4</v>
      </c>
      <c r="ET450">
        <v>0</v>
      </c>
      <c r="EU450">
        <v>760.3955199999999</v>
      </c>
      <c r="EV450">
        <v>-1.306846147765443</v>
      </c>
      <c r="EW450">
        <v>-22.73846154598019</v>
      </c>
      <c r="EX450">
        <v>15187.568</v>
      </c>
      <c r="EY450">
        <v>15</v>
      </c>
      <c r="EZ450">
        <v>0</v>
      </c>
      <c r="FA450" t="s">
        <v>419</v>
      </c>
      <c r="FB450">
        <v>1658962562</v>
      </c>
      <c r="FC450">
        <v>1658962559</v>
      </c>
      <c r="FD450">
        <v>0</v>
      </c>
      <c r="FE450">
        <v>0.025</v>
      </c>
      <c r="FF450">
        <v>-0.013</v>
      </c>
      <c r="FG450">
        <v>-1.97</v>
      </c>
      <c r="FH450">
        <v>-0.111</v>
      </c>
      <c r="FI450">
        <v>420</v>
      </c>
      <c r="FJ450">
        <v>18</v>
      </c>
      <c r="FK450">
        <v>0.6899999999999999</v>
      </c>
      <c r="FL450">
        <v>0.5</v>
      </c>
      <c r="FM450">
        <v>-60.79112250000001</v>
      </c>
      <c r="FN450">
        <v>-4.121438273921041</v>
      </c>
      <c r="FO450">
        <v>0.4031326068972225</v>
      </c>
      <c r="FP450">
        <v>0</v>
      </c>
      <c r="FQ450">
        <v>760.4072058823529</v>
      </c>
      <c r="FR450">
        <v>-0.2114438505640087</v>
      </c>
      <c r="FS450">
        <v>0.2719867837848641</v>
      </c>
      <c r="FT450">
        <v>1</v>
      </c>
      <c r="FU450">
        <v>6.899944499999999</v>
      </c>
      <c r="FV450">
        <v>0.07735069418387333</v>
      </c>
      <c r="FW450">
        <v>0.009005418355079333</v>
      </c>
      <c r="FX450">
        <v>1</v>
      </c>
      <c r="FY450">
        <v>2</v>
      </c>
      <c r="FZ450">
        <v>3</v>
      </c>
      <c r="GA450" t="s">
        <v>431</v>
      </c>
      <c r="GB450">
        <v>2.98345</v>
      </c>
      <c r="GC450">
        <v>2.71567</v>
      </c>
      <c r="GD450">
        <v>0.144614</v>
      </c>
      <c r="GE450">
        <v>0.150343</v>
      </c>
      <c r="GF450">
        <v>0.104295</v>
      </c>
      <c r="GG450">
        <v>0.079336</v>
      </c>
      <c r="GH450">
        <v>27081.3</v>
      </c>
      <c r="GI450">
        <v>27029.4</v>
      </c>
      <c r="GJ450">
        <v>29422.6</v>
      </c>
      <c r="GK450">
        <v>29418.8</v>
      </c>
      <c r="GL450">
        <v>34901</v>
      </c>
      <c r="GM450">
        <v>36015.1</v>
      </c>
      <c r="GN450">
        <v>41434.3</v>
      </c>
      <c r="GO450">
        <v>41923.6</v>
      </c>
      <c r="GP450">
        <v>1.918</v>
      </c>
      <c r="GQ450">
        <v>1.88713</v>
      </c>
      <c r="GR450">
        <v>0.102133</v>
      </c>
      <c r="GS450">
        <v>0</v>
      </c>
      <c r="GT450">
        <v>25.2671</v>
      </c>
      <c r="GU450">
        <v>999.9</v>
      </c>
      <c r="GV450">
        <v>37</v>
      </c>
      <c r="GW450">
        <v>33.7</v>
      </c>
      <c r="GX450">
        <v>21.4476</v>
      </c>
      <c r="GY450">
        <v>63.7317</v>
      </c>
      <c r="GZ450">
        <v>34.1787</v>
      </c>
      <c r="HA450">
        <v>1</v>
      </c>
      <c r="HB450">
        <v>-0.08560470000000001</v>
      </c>
      <c r="HC450">
        <v>0.295425</v>
      </c>
      <c r="HD450">
        <v>20.3305</v>
      </c>
      <c r="HE450">
        <v>5.21654</v>
      </c>
      <c r="HF450">
        <v>12.0099</v>
      </c>
      <c r="HG450">
        <v>4.98875</v>
      </c>
      <c r="HH450">
        <v>3.28838</v>
      </c>
      <c r="HI450">
        <v>9999</v>
      </c>
      <c r="HJ450">
        <v>9999</v>
      </c>
      <c r="HK450">
        <v>9999</v>
      </c>
      <c r="HL450">
        <v>175.1</v>
      </c>
      <c r="HM450">
        <v>1.86785</v>
      </c>
      <c r="HN450">
        <v>1.86691</v>
      </c>
      <c r="HO450">
        <v>1.8663</v>
      </c>
      <c r="HP450">
        <v>1.86623</v>
      </c>
      <c r="HQ450">
        <v>1.86806</v>
      </c>
      <c r="HR450">
        <v>1.87048</v>
      </c>
      <c r="HS450">
        <v>1.8692</v>
      </c>
      <c r="HT450">
        <v>1.87058</v>
      </c>
      <c r="HU450">
        <v>0</v>
      </c>
      <c r="HV450">
        <v>0</v>
      </c>
      <c r="HW450">
        <v>0</v>
      </c>
      <c r="HX450">
        <v>0</v>
      </c>
      <c r="HY450" t="s">
        <v>421</v>
      </c>
      <c r="HZ450" t="s">
        <v>422</v>
      </c>
      <c r="IA450" t="s">
        <v>423</v>
      </c>
      <c r="IB450" t="s">
        <v>423</v>
      </c>
      <c r="IC450" t="s">
        <v>423</v>
      </c>
      <c r="ID450" t="s">
        <v>423</v>
      </c>
      <c r="IE450">
        <v>0</v>
      </c>
      <c r="IF450">
        <v>100</v>
      </c>
      <c r="IG450">
        <v>100</v>
      </c>
      <c r="IH450">
        <v>-3.237</v>
      </c>
      <c r="II450">
        <v>-0.08400000000000001</v>
      </c>
      <c r="IJ450">
        <v>-1.577111384215205</v>
      </c>
      <c r="IK450">
        <v>-0.002609718516926934</v>
      </c>
      <c r="IL450">
        <v>7.477057286243006E-07</v>
      </c>
      <c r="IM450">
        <v>-2.446628426827821E-10</v>
      </c>
      <c r="IN450">
        <v>-0.2036813970316619</v>
      </c>
      <c r="IO450">
        <v>-0.007460779758470672</v>
      </c>
      <c r="IP450">
        <v>0.0009378809001863145</v>
      </c>
      <c r="IQ450">
        <v>-1.681860573090938E-05</v>
      </c>
      <c r="IR450">
        <v>18</v>
      </c>
      <c r="IS450">
        <v>2242</v>
      </c>
      <c r="IT450">
        <v>1</v>
      </c>
      <c r="IU450">
        <v>24</v>
      </c>
      <c r="IV450">
        <v>2667.3</v>
      </c>
      <c r="IW450">
        <v>2667.3</v>
      </c>
      <c r="IX450">
        <v>1.80664</v>
      </c>
      <c r="IY450">
        <v>2.22778</v>
      </c>
      <c r="IZ450">
        <v>1.39648</v>
      </c>
      <c r="JA450">
        <v>2.33521</v>
      </c>
      <c r="JB450">
        <v>1.49536</v>
      </c>
      <c r="JC450">
        <v>2.34253</v>
      </c>
      <c r="JD450">
        <v>39.3169</v>
      </c>
      <c r="JE450">
        <v>23.9649</v>
      </c>
      <c r="JF450">
        <v>18</v>
      </c>
      <c r="JG450">
        <v>491.629</v>
      </c>
      <c r="JH450">
        <v>428.801</v>
      </c>
      <c r="JI450">
        <v>24.9999</v>
      </c>
      <c r="JJ450">
        <v>26.2864</v>
      </c>
      <c r="JK450">
        <v>30.0003</v>
      </c>
      <c r="JL450">
        <v>26.2533</v>
      </c>
      <c r="JM450">
        <v>26.1927</v>
      </c>
      <c r="JN450">
        <v>36.1598</v>
      </c>
      <c r="JO450">
        <v>24.4465</v>
      </c>
      <c r="JP450">
        <v>25.9364</v>
      </c>
      <c r="JQ450">
        <v>25</v>
      </c>
      <c r="JR450">
        <v>841.348</v>
      </c>
      <c r="JS450">
        <v>16.0235</v>
      </c>
      <c r="JT450">
        <v>100.602</v>
      </c>
      <c r="JU450">
        <v>100.685</v>
      </c>
    </row>
    <row r="451" spans="1:281">
      <c r="A451">
        <v>435</v>
      </c>
      <c r="B451">
        <v>1659122604</v>
      </c>
      <c r="C451">
        <v>10245.90000009537</v>
      </c>
      <c r="D451" t="s">
        <v>1297</v>
      </c>
      <c r="E451" t="s">
        <v>1298</v>
      </c>
      <c r="F451">
        <v>5</v>
      </c>
      <c r="G451" t="s">
        <v>1198</v>
      </c>
      <c r="H451" t="s">
        <v>416</v>
      </c>
      <c r="I451">
        <v>1659122596.5</v>
      </c>
      <c r="J451">
        <f>(K451)/1000</f>
        <v>0</v>
      </c>
      <c r="K451">
        <f>IF(CZ451, AN451, AH451)</f>
        <v>0</v>
      </c>
      <c r="L451">
        <f>IF(CZ451, AI451, AG451)</f>
        <v>0</v>
      </c>
      <c r="M451">
        <f>DB451 - IF(AU451&gt;1, L451*CV451*100.0/(AW451*DP451), 0)</f>
        <v>0</v>
      </c>
      <c r="N451">
        <f>((T451-J451/2)*M451-L451)/(T451+J451/2)</f>
        <v>0</v>
      </c>
      <c r="O451">
        <f>N451*(DI451+DJ451)/1000.0</f>
        <v>0</v>
      </c>
      <c r="P451">
        <f>(DB451 - IF(AU451&gt;1, L451*CV451*100.0/(AW451*DP451), 0))*(DI451+DJ451)/1000.0</f>
        <v>0</v>
      </c>
      <c r="Q451">
        <f>2.0/((1/S451-1/R451)+SIGN(S451)*SQRT((1/S451-1/R451)*(1/S451-1/R451) + 4*CW451/((CW451+1)*(CW451+1))*(2*1/S451*1/R451-1/R451*1/R451)))</f>
        <v>0</v>
      </c>
      <c r="R451">
        <f>IF(LEFT(CX451,1)&lt;&gt;"0",IF(LEFT(CX451,1)="1",3.0,CY451),$D$5+$E$5*(DP451*DI451/($K$5*1000))+$F$5*(DP451*DI451/($K$5*1000))*MAX(MIN(CV451,$J$5),$I$5)*MAX(MIN(CV451,$J$5),$I$5)+$G$5*MAX(MIN(CV451,$J$5),$I$5)*(DP451*DI451/($K$5*1000))+$H$5*(DP451*DI451/($K$5*1000))*(DP451*DI451/($K$5*1000)))</f>
        <v>0</v>
      </c>
      <c r="S451">
        <f>J451*(1000-(1000*0.61365*exp(17.502*W451/(240.97+W451))/(DI451+DJ451)+DD451)/2)/(1000*0.61365*exp(17.502*W451/(240.97+W451))/(DI451+DJ451)-DD451)</f>
        <v>0</v>
      </c>
      <c r="T451">
        <f>1/((CW451+1)/(Q451/1.6)+1/(R451/1.37)) + CW451/((CW451+1)/(Q451/1.6) + CW451/(R451/1.37))</f>
        <v>0</v>
      </c>
      <c r="U451">
        <f>(CR451*CU451)</f>
        <v>0</v>
      </c>
      <c r="V451">
        <f>(DK451+(U451+2*0.95*5.67E-8*(((DK451+$B$7)+273)^4-(DK451+273)^4)-44100*J451)/(1.84*29.3*R451+8*0.95*5.67E-8*(DK451+273)^3))</f>
        <v>0</v>
      </c>
      <c r="W451">
        <f>($C$7*DL451+$D$7*DM451+$E$7*V451)</f>
        <v>0</v>
      </c>
      <c r="X451">
        <f>0.61365*exp(17.502*W451/(240.97+W451))</f>
        <v>0</v>
      </c>
      <c r="Y451">
        <f>(Z451/AA451*100)</f>
        <v>0</v>
      </c>
      <c r="Z451">
        <f>DD451*(DI451+DJ451)/1000</f>
        <v>0</v>
      </c>
      <c r="AA451">
        <f>0.61365*exp(17.502*DK451/(240.97+DK451))</f>
        <v>0</v>
      </c>
      <c r="AB451">
        <f>(X451-DD451*(DI451+DJ451)/1000)</f>
        <v>0</v>
      </c>
      <c r="AC451">
        <f>(-J451*44100)</f>
        <v>0</v>
      </c>
      <c r="AD451">
        <f>2*29.3*R451*0.92*(DK451-W451)</f>
        <v>0</v>
      </c>
      <c r="AE451">
        <f>2*0.95*5.67E-8*(((DK451+$B$7)+273)^4-(W451+273)^4)</f>
        <v>0</v>
      </c>
      <c r="AF451">
        <f>U451+AE451+AC451+AD451</f>
        <v>0</v>
      </c>
      <c r="AG451">
        <f>DH451*AU451*(DC451-DB451*(1000-AU451*DE451)/(1000-AU451*DD451))/(100*CV451)</f>
        <v>0</v>
      </c>
      <c r="AH451">
        <f>1000*DH451*AU451*(DD451-DE451)/(100*CV451*(1000-AU451*DD451))</f>
        <v>0</v>
      </c>
      <c r="AI451">
        <f>(AJ451 - AK451 - DI451*1E3/(8.314*(DK451+273.15)) * AM451/DH451 * AL451) * DH451/(100*CV451) * (1000 - DE451)/1000</f>
        <v>0</v>
      </c>
      <c r="AJ451">
        <v>840.0638495143419</v>
      </c>
      <c r="AK451">
        <v>790.5424060606061</v>
      </c>
      <c r="AL451">
        <v>3.396640961842926</v>
      </c>
      <c r="AM451">
        <v>65.16908035105153</v>
      </c>
      <c r="AN451">
        <f>(AP451 - AO451 + DI451*1E3/(8.314*(DK451+273.15)) * AR451/DH451 * AQ451) * DH451/(100*CV451) * 1000/(1000 - AP451)</f>
        <v>0</v>
      </c>
      <c r="AO451">
        <v>15.97718385385324</v>
      </c>
      <c r="AP451">
        <v>22.89264727272726</v>
      </c>
      <c r="AQ451">
        <v>-3.078251515125485E-06</v>
      </c>
      <c r="AR451">
        <v>87.25363279170026</v>
      </c>
      <c r="AS451">
        <v>15</v>
      </c>
      <c r="AT451">
        <v>3</v>
      </c>
      <c r="AU451">
        <f>IF(AS451*$H$13&gt;=AW451,1.0,(AW451/(AW451-AS451*$H$13)))</f>
        <v>0</v>
      </c>
      <c r="AV451">
        <f>(AU451-1)*100</f>
        <v>0</v>
      </c>
      <c r="AW451">
        <f>MAX(0,($B$13+$C$13*DP451)/(1+$D$13*DP451)*DI451/(DK451+273)*$E$13)</f>
        <v>0</v>
      </c>
      <c r="AX451" t="s">
        <v>417</v>
      </c>
      <c r="AY451" t="s">
        <v>417</v>
      </c>
      <c r="AZ451">
        <v>0</v>
      </c>
      <c r="BA451">
        <v>0</v>
      </c>
      <c r="BB451">
        <f>1-AZ451/BA451</f>
        <v>0</v>
      </c>
      <c r="BC451">
        <v>0</v>
      </c>
      <c r="BD451" t="s">
        <v>417</v>
      </c>
      <c r="BE451" t="s">
        <v>417</v>
      </c>
      <c r="BF451">
        <v>0</v>
      </c>
      <c r="BG451">
        <v>0</v>
      </c>
      <c r="BH451">
        <f>1-BF451/BG451</f>
        <v>0</v>
      </c>
      <c r="BI451">
        <v>0.5</v>
      </c>
      <c r="BJ451">
        <f>CS451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417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f>$B$11*DQ451+$C$11*DR451+$F$11*EC451*(1-EF451)</f>
        <v>0</v>
      </c>
      <c r="CS451">
        <f>CR451*CT451</f>
        <v>0</v>
      </c>
      <c r="CT451">
        <f>($B$11*$D$9+$C$11*$D$9+$F$11*((EP451+EH451)/MAX(EP451+EH451+EQ451, 0.1)*$I$9+EQ451/MAX(EP451+EH451+EQ451, 0.1)*$J$9))/($B$11+$C$11+$F$11)</f>
        <v>0</v>
      </c>
      <c r="CU451">
        <f>($B$11*$K$9+$C$11*$K$9+$F$11*((EP451+EH451)/MAX(EP451+EH451+EQ451, 0.1)*$P$9+EQ451/MAX(EP451+EH451+EQ451, 0.1)*$Q$9))/($B$11+$C$11+$F$11)</f>
        <v>0</v>
      </c>
      <c r="CV451">
        <v>6</v>
      </c>
      <c r="CW451">
        <v>0.5</v>
      </c>
      <c r="CX451" t="s">
        <v>418</v>
      </c>
      <c r="CY451">
        <v>2</v>
      </c>
      <c r="CZ451" t="b">
        <v>1</v>
      </c>
      <c r="DA451">
        <v>1659122596.5</v>
      </c>
      <c r="DB451">
        <v>749.1749629629629</v>
      </c>
      <c r="DC451">
        <v>810.4143333333335</v>
      </c>
      <c r="DD451">
        <v>22.89302592592592</v>
      </c>
      <c r="DE451">
        <v>15.98303703703704</v>
      </c>
      <c r="DF451">
        <v>752.3965185185186</v>
      </c>
      <c r="DG451">
        <v>22.97701481481481</v>
      </c>
      <c r="DH451">
        <v>500.0571111111111</v>
      </c>
      <c r="DI451">
        <v>90.63453333333334</v>
      </c>
      <c r="DJ451">
        <v>0.09993977037037037</v>
      </c>
      <c r="DK451">
        <v>27.19852962962963</v>
      </c>
      <c r="DL451">
        <v>26.94220740740741</v>
      </c>
      <c r="DM451">
        <v>999.9000000000001</v>
      </c>
      <c r="DN451">
        <v>0</v>
      </c>
      <c r="DO451">
        <v>0</v>
      </c>
      <c r="DP451">
        <v>10005.04296296296</v>
      </c>
      <c r="DQ451">
        <v>0</v>
      </c>
      <c r="DR451">
        <v>7.957532592592593</v>
      </c>
      <c r="DS451">
        <v>-61.23927777777777</v>
      </c>
      <c r="DT451">
        <v>766.7277407407408</v>
      </c>
      <c r="DU451">
        <v>823.5775555555557</v>
      </c>
      <c r="DV451">
        <v>6.909992962962963</v>
      </c>
      <c r="DW451">
        <v>810.4143333333335</v>
      </c>
      <c r="DX451">
        <v>15.98303703703704</v>
      </c>
      <c r="DY451">
        <v>2.074898518518518</v>
      </c>
      <c r="DZ451">
        <v>1.448615185185185</v>
      </c>
      <c r="EA451">
        <v>18.02777037037037</v>
      </c>
      <c r="EB451">
        <v>12.43632222222222</v>
      </c>
      <c r="EC451">
        <v>1999.970370370371</v>
      </c>
      <c r="ED451">
        <v>0.9800066666666666</v>
      </c>
      <c r="EE451">
        <v>0.01999373333333333</v>
      </c>
      <c r="EF451">
        <v>0</v>
      </c>
      <c r="EG451">
        <v>760.2481111111113</v>
      </c>
      <c r="EH451">
        <v>5.00097</v>
      </c>
      <c r="EI451">
        <v>15184.50370370371</v>
      </c>
      <c r="EJ451">
        <v>16707.35925925926</v>
      </c>
      <c r="EK451">
        <v>39.04133333333333</v>
      </c>
      <c r="EL451">
        <v>39.375</v>
      </c>
      <c r="EM451">
        <v>38.96266666666666</v>
      </c>
      <c r="EN451">
        <v>39.125</v>
      </c>
      <c r="EO451">
        <v>39.625</v>
      </c>
      <c r="EP451">
        <v>1955.08037037037</v>
      </c>
      <c r="EQ451">
        <v>39.89000000000001</v>
      </c>
      <c r="ER451">
        <v>0</v>
      </c>
      <c r="ES451">
        <v>1659122604.2</v>
      </c>
      <c r="ET451">
        <v>0</v>
      </c>
      <c r="EU451">
        <v>760.22056</v>
      </c>
      <c r="EV451">
        <v>-3.50361537309743</v>
      </c>
      <c r="EW451">
        <v>-46.34615383085686</v>
      </c>
      <c r="EX451">
        <v>15184.58</v>
      </c>
      <c r="EY451">
        <v>15</v>
      </c>
      <c r="EZ451">
        <v>0</v>
      </c>
      <c r="FA451" t="s">
        <v>419</v>
      </c>
      <c r="FB451">
        <v>1658962562</v>
      </c>
      <c r="FC451">
        <v>1658962559</v>
      </c>
      <c r="FD451">
        <v>0</v>
      </c>
      <c r="FE451">
        <v>0.025</v>
      </c>
      <c r="FF451">
        <v>-0.013</v>
      </c>
      <c r="FG451">
        <v>-1.97</v>
      </c>
      <c r="FH451">
        <v>-0.111</v>
      </c>
      <c r="FI451">
        <v>420</v>
      </c>
      <c r="FJ451">
        <v>18</v>
      </c>
      <c r="FK451">
        <v>0.6899999999999999</v>
      </c>
      <c r="FL451">
        <v>0.5</v>
      </c>
      <c r="FM451">
        <v>-61.0886675</v>
      </c>
      <c r="FN451">
        <v>-2.863401500937841</v>
      </c>
      <c r="FO451">
        <v>0.2829900726063552</v>
      </c>
      <c r="FP451">
        <v>0</v>
      </c>
      <c r="FQ451">
        <v>760.2943823529413</v>
      </c>
      <c r="FR451">
        <v>-1.650710463884147</v>
      </c>
      <c r="FS451">
        <v>0.3436738377406728</v>
      </c>
      <c r="FT451">
        <v>0</v>
      </c>
      <c r="FU451">
        <v>6.905563000000001</v>
      </c>
      <c r="FV451">
        <v>0.08842221388366579</v>
      </c>
      <c r="FW451">
        <v>0.009130740988550674</v>
      </c>
      <c r="FX451">
        <v>1</v>
      </c>
      <c r="FY451">
        <v>1</v>
      </c>
      <c r="FZ451">
        <v>3</v>
      </c>
      <c r="GA451" t="s">
        <v>426</v>
      </c>
      <c r="GB451">
        <v>2.98336</v>
      </c>
      <c r="GC451">
        <v>2.71584</v>
      </c>
      <c r="GD451">
        <v>0.146729</v>
      </c>
      <c r="GE451">
        <v>0.152359</v>
      </c>
      <c r="GF451">
        <v>0.10429</v>
      </c>
      <c r="GG451">
        <v>0.0793354</v>
      </c>
      <c r="GH451">
        <v>27014</v>
      </c>
      <c r="GI451">
        <v>26965.5</v>
      </c>
      <c r="GJ451">
        <v>29422.2</v>
      </c>
      <c r="GK451">
        <v>29419.1</v>
      </c>
      <c r="GL451">
        <v>34900.7</v>
      </c>
      <c r="GM451">
        <v>36015.6</v>
      </c>
      <c r="GN451">
        <v>41433.7</v>
      </c>
      <c r="GO451">
        <v>41924</v>
      </c>
      <c r="GP451">
        <v>1.91782</v>
      </c>
      <c r="GQ451">
        <v>1.88745</v>
      </c>
      <c r="GR451">
        <v>0.102349</v>
      </c>
      <c r="GS451">
        <v>0</v>
      </c>
      <c r="GT451">
        <v>25.2687</v>
      </c>
      <c r="GU451">
        <v>999.9</v>
      </c>
      <c r="GV451">
        <v>36.9</v>
      </c>
      <c r="GW451">
        <v>33.7</v>
      </c>
      <c r="GX451">
        <v>21.3917</v>
      </c>
      <c r="GY451">
        <v>63.2917</v>
      </c>
      <c r="GZ451">
        <v>34.3149</v>
      </c>
      <c r="HA451">
        <v>1</v>
      </c>
      <c r="HB451">
        <v>-0.0856707</v>
      </c>
      <c r="HC451">
        <v>0.296966</v>
      </c>
      <c r="HD451">
        <v>20.3307</v>
      </c>
      <c r="HE451">
        <v>5.21609</v>
      </c>
      <c r="HF451">
        <v>12.0099</v>
      </c>
      <c r="HG451">
        <v>4.98905</v>
      </c>
      <c r="HH451">
        <v>3.28853</v>
      </c>
      <c r="HI451">
        <v>9999</v>
      </c>
      <c r="HJ451">
        <v>9999</v>
      </c>
      <c r="HK451">
        <v>9999</v>
      </c>
      <c r="HL451">
        <v>175.1</v>
      </c>
      <c r="HM451">
        <v>1.86788</v>
      </c>
      <c r="HN451">
        <v>1.86691</v>
      </c>
      <c r="HO451">
        <v>1.8663</v>
      </c>
      <c r="HP451">
        <v>1.86624</v>
      </c>
      <c r="HQ451">
        <v>1.86806</v>
      </c>
      <c r="HR451">
        <v>1.87051</v>
      </c>
      <c r="HS451">
        <v>1.8692</v>
      </c>
      <c r="HT451">
        <v>1.87057</v>
      </c>
      <c r="HU451">
        <v>0</v>
      </c>
      <c r="HV451">
        <v>0</v>
      </c>
      <c r="HW451">
        <v>0</v>
      </c>
      <c r="HX451">
        <v>0</v>
      </c>
      <c r="HY451" t="s">
        <v>421</v>
      </c>
      <c r="HZ451" t="s">
        <v>422</v>
      </c>
      <c r="IA451" t="s">
        <v>423</v>
      </c>
      <c r="IB451" t="s">
        <v>423</v>
      </c>
      <c r="IC451" t="s">
        <v>423</v>
      </c>
      <c r="ID451" t="s">
        <v>423</v>
      </c>
      <c r="IE451">
        <v>0</v>
      </c>
      <c r="IF451">
        <v>100</v>
      </c>
      <c r="IG451">
        <v>100</v>
      </c>
      <c r="IH451">
        <v>-3.269</v>
      </c>
      <c r="II451">
        <v>-0.08400000000000001</v>
      </c>
      <c r="IJ451">
        <v>-1.577111384215205</v>
      </c>
      <c r="IK451">
        <v>-0.002609718516926934</v>
      </c>
      <c r="IL451">
        <v>7.477057286243006E-07</v>
      </c>
      <c r="IM451">
        <v>-2.446628426827821E-10</v>
      </c>
      <c r="IN451">
        <v>-0.2036813970316619</v>
      </c>
      <c r="IO451">
        <v>-0.007460779758470672</v>
      </c>
      <c r="IP451">
        <v>0.0009378809001863145</v>
      </c>
      <c r="IQ451">
        <v>-1.681860573090938E-05</v>
      </c>
      <c r="IR451">
        <v>18</v>
      </c>
      <c r="IS451">
        <v>2242</v>
      </c>
      <c r="IT451">
        <v>1</v>
      </c>
      <c r="IU451">
        <v>24</v>
      </c>
      <c r="IV451">
        <v>2667.4</v>
      </c>
      <c r="IW451">
        <v>2667.4</v>
      </c>
      <c r="IX451">
        <v>1.83228</v>
      </c>
      <c r="IY451">
        <v>2.22656</v>
      </c>
      <c r="IZ451">
        <v>1.39648</v>
      </c>
      <c r="JA451">
        <v>2.33643</v>
      </c>
      <c r="JB451">
        <v>1.49536</v>
      </c>
      <c r="JC451">
        <v>2.29126</v>
      </c>
      <c r="JD451">
        <v>39.3169</v>
      </c>
      <c r="JE451">
        <v>23.9649</v>
      </c>
      <c r="JF451">
        <v>18</v>
      </c>
      <c r="JG451">
        <v>491.519</v>
      </c>
      <c r="JH451">
        <v>429.006</v>
      </c>
      <c r="JI451">
        <v>25.0002</v>
      </c>
      <c r="JJ451">
        <v>26.2864</v>
      </c>
      <c r="JK451">
        <v>30.0001</v>
      </c>
      <c r="JL451">
        <v>26.2533</v>
      </c>
      <c r="JM451">
        <v>26.1943</v>
      </c>
      <c r="JN451">
        <v>36.7084</v>
      </c>
      <c r="JO451">
        <v>24.4465</v>
      </c>
      <c r="JP451">
        <v>25.9364</v>
      </c>
      <c r="JQ451">
        <v>25</v>
      </c>
      <c r="JR451">
        <v>854.705</v>
      </c>
      <c r="JS451">
        <v>16.0198</v>
      </c>
      <c r="JT451">
        <v>100.6</v>
      </c>
      <c r="JU451">
        <v>100.686</v>
      </c>
    </row>
    <row r="452" spans="1:281">
      <c r="A452">
        <v>436</v>
      </c>
      <c r="B452">
        <v>1659122609</v>
      </c>
      <c r="C452">
        <v>10250.90000009537</v>
      </c>
      <c r="D452" t="s">
        <v>1299</v>
      </c>
      <c r="E452" t="s">
        <v>1300</v>
      </c>
      <c r="F452">
        <v>5</v>
      </c>
      <c r="G452" t="s">
        <v>1198</v>
      </c>
      <c r="H452" t="s">
        <v>416</v>
      </c>
      <c r="I452">
        <v>1659122601.214286</v>
      </c>
      <c r="J452">
        <f>(K452)/1000</f>
        <v>0</v>
      </c>
      <c r="K452">
        <f>IF(CZ452, AN452, AH452)</f>
        <v>0</v>
      </c>
      <c r="L452">
        <f>IF(CZ452, AI452, AG452)</f>
        <v>0</v>
      </c>
      <c r="M452">
        <f>DB452 - IF(AU452&gt;1, L452*CV452*100.0/(AW452*DP452), 0)</f>
        <v>0</v>
      </c>
      <c r="N452">
        <f>((T452-J452/2)*M452-L452)/(T452+J452/2)</f>
        <v>0</v>
      </c>
      <c r="O452">
        <f>N452*(DI452+DJ452)/1000.0</f>
        <v>0</v>
      </c>
      <c r="P452">
        <f>(DB452 - IF(AU452&gt;1, L452*CV452*100.0/(AW452*DP452), 0))*(DI452+DJ452)/1000.0</f>
        <v>0</v>
      </c>
      <c r="Q452">
        <f>2.0/((1/S452-1/R452)+SIGN(S452)*SQRT((1/S452-1/R452)*(1/S452-1/R452) + 4*CW452/((CW452+1)*(CW452+1))*(2*1/S452*1/R452-1/R452*1/R452)))</f>
        <v>0</v>
      </c>
      <c r="R452">
        <f>IF(LEFT(CX452,1)&lt;&gt;"0",IF(LEFT(CX452,1)="1",3.0,CY452),$D$5+$E$5*(DP452*DI452/($K$5*1000))+$F$5*(DP452*DI452/($K$5*1000))*MAX(MIN(CV452,$J$5),$I$5)*MAX(MIN(CV452,$J$5),$I$5)+$G$5*MAX(MIN(CV452,$J$5),$I$5)*(DP452*DI452/($K$5*1000))+$H$5*(DP452*DI452/($K$5*1000))*(DP452*DI452/($K$5*1000)))</f>
        <v>0</v>
      </c>
      <c r="S452">
        <f>J452*(1000-(1000*0.61365*exp(17.502*W452/(240.97+W452))/(DI452+DJ452)+DD452)/2)/(1000*0.61365*exp(17.502*W452/(240.97+W452))/(DI452+DJ452)-DD452)</f>
        <v>0</v>
      </c>
      <c r="T452">
        <f>1/((CW452+1)/(Q452/1.6)+1/(R452/1.37)) + CW452/((CW452+1)/(Q452/1.6) + CW452/(R452/1.37))</f>
        <v>0</v>
      </c>
      <c r="U452">
        <f>(CR452*CU452)</f>
        <v>0</v>
      </c>
      <c r="V452">
        <f>(DK452+(U452+2*0.95*5.67E-8*(((DK452+$B$7)+273)^4-(DK452+273)^4)-44100*J452)/(1.84*29.3*R452+8*0.95*5.67E-8*(DK452+273)^3))</f>
        <v>0</v>
      </c>
      <c r="W452">
        <f>($C$7*DL452+$D$7*DM452+$E$7*V452)</f>
        <v>0</v>
      </c>
      <c r="X452">
        <f>0.61365*exp(17.502*W452/(240.97+W452))</f>
        <v>0</v>
      </c>
      <c r="Y452">
        <f>(Z452/AA452*100)</f>
        <v>0</v>
      </c>
      <c r="Z452">
        <f>DD452*(DI452+DJ452)/1000</f>
        <v>0</v>
      </c>
      <c r="AA452">
        <f>0.61365*exp(17.502*DK452/(240.97+DK452))</f>
        <v>0</v>
      </c>
      <c r="AB452">
        <f>(X452-DD452*(DI452+DJ452)/1000)</f>
        <v>0</v>
      </c>
      <c r="AC452">
        <f>(-J452*44100)</f>
        <v>0</v>
      </c>
      <c r="AD452">
        <f>2*29.3*R452*0.92*(DK452-W452)</f>
        <v>0</v>
      </c>
      <c r="AE452">
        <f>2*0.95*5.67E-8*(((DK452+$B$7)+273)^4-(W452+273)^4)</f>
        <v>0</v>
      </c>
      <c r="AF452">
        <f>U452+AE452+AC452+AD452</f>
        <v>0</v>
      </c>
      <c r="AG452">
        <f>DH452*AU452*(DC452-DB452*(1000-AU452*DE452)/(1000-AU452*DD452))/(100*CV452)</f>
        <v>0</v>
      </c>
      <c r="AH452">
        <f>1000*DH452*AU452*(DD452-DE452)/(100*CV452*(1000-AU452*DD452))</f>
        <v>0</v>
      </c>
      <c r="AI452">
        <f>(AJ452 - AK452 - DI452*1E3/(8.314*(DK452+273.15)) * AM452/DH452 * AL452) * DH452/(100*CV452) * (1000 - DE452)/1000</f>
        <v>0</v>
      </c>
      <c r="AJ452">
        <v>857.062531983786</v>
      </c>
      <c r="AK452">
        <v>807.6248727272726</v>
      </c>
      <c r="AL452">
        <v>3.416515497932436</v>
      </c>
      <c r="AM452">
        <v>65.16908035105153</v>
      </c>
      <c r="AN452">
        <f>(AP452 - AO452 + DI452*1E3/(8.314*(DK452+273.15)) * AR452/DH452 * AQ452) * DH452/(100*CV452) * 1000/(1000 - AP452)</f>
        <v>0</v>
      </c>
      <c r="AO452">
        <v>15.97818109167851</v>
      </c>
      <c r="AP452">
        <v>22.89337636363637</v>
      </c>
      <c r="AQ452">
        <v>-5.974564643984667E-06</v>
      </c>
      <c r="AR452">
        <v>87.25363279170026</v>
      </c>
      <c r="AS452">
        <v>15</v>
      </c>
      <c r="AT452">
        <v>3</v>
      </c>
      <c r="AU452">
        <f>IF(AS452*$H$13&gt;=AW452,1.0,(AW452/(AW452-AS452*$H$13)))</f>
        <v>0</v>
      </c>
      <c r="AV452">
        <f>(AU452-1)*100</f>
        <v>0</v>
      </c>
      <c r="AW452">
        <f>MAX(0,($B$13+$C$13*DP452)/(1+$D$13*DP452)*DI452/(DK452+273)*$E$13)</f>
        <v>0</v>
      </c>
      <c r="AX452" t="s">
        <v>417</v>
      </c>
      <c r="AY452" t="s">
        <v>417</v>
      </c>
      <c r="AZ452">
        <v>0</v>
      </c>
      <c r="BA452">
        <v>0</v>
      </c>
      <c r="BB452">
        <f>1-AZ452/BA452</f>
        <v>0</v>
      </c>
      <c r="BC452">
        <v>0</v>
      </c>
      <c r="BD452" t="s">
        <v>417</v>
      </c>
      <c r="BE452" t="s">
        <v>417</v>
      </c>
      <c r="BF452">
        <v>0</v>
      </c>
      <c r="BG452">
        <v>0</v>
      </c>
      <c r="BH452">
        <f>1-BF452/BG452</f>
        <v>0</v>
      </c>
      <c r="BI452">
        <v>0.5</v>
      </c>
      <c r="BJ452">
        <f>CS452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417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f>$B$11*DQ452+$C$11*DR452+$F$11*EC452*(1-EF452)</f>
        <v>0</v>
      </c>
      <c r="CS452">
        <f>CR452*CT452</f>
        <v>0</v>
      </c>
      <c r="CT452">
        <f>($B$11*$D$9+$C$11*$D$9+$F$11*((EP452+EH452)/MAX(EP452+EH452+EQ452, 0.1)*$I$9+EQ452/MAX(EP452+EH452+EQ452, 0.1)*$J$9))/($B$11+$C$11+$F$11)</f>
        <v>0</v>
      </c>
      <c r="CU452">
        <f>($B$11*$K$9+$C$11*$K$9+$F$11*((EP452+EH452)/MAX(EP452+EH452+EQ452, 0.1)*$P$9+EQ452/MAX(EP452+EH452+EQ452, 0.1)*$Q$9))/($B$11+$C$11+$F$11)</f>
        <v>0</v>
      </c>
      <c r="CV452">
        <v>6</v>
      </c>
      <c r="CW452">
        <v>0.5</v>
      </c>
      <c r="CX452" t="s">
        <v>418</v>
      </c>
      <c r="CY452">
        <v>2</v>
      </c>
      <c r="CZ452" t="b">
        <v>1</v>
      </c>
      <c r="DA452">
        <v>1659122601.214286</v>
      </c>
      <c r="DB452">
        <v>764.8528214285712</v>
      </c>
      <c r="DC452">
        <v>826.2473571428571</v>
      </c>
      <c r="DD452">
        <v>22.89326428571428</v>
      </c>
      <c r="DE452">
        <v>15.97881785714286</v>
      </c>
      <c r="DF452">
        <v>768.1042142857142</v>
      </c>
      <c r="DG452">
        <v>22.97725357142858</v>
      </c>
      <c r="DH452">
        <v>500.0613928571429</v>
      </c>
      <c r="DI452">
        <v>90.63455357142857</v>
      </c>
      <c r="DJ452">
        <v>0.1000169071428572</v>
      </c>
      <c r="DK452">
        <v>27.19703928571428</v>
      </c>
      <c r="DL452">
        <v>26.94318214285714</v>
      </c>
      <c r="DM452">
        <v>999.9000000000002</v>
      </c>
      <c r="DN452">
        <v>0</v>
      </c>
      <c r="DO452">
        <v>0</v>
      </c>
      <c r="DP452">
        <v>10001.96357142857</v>
      </c>
      <c r="DQ452">
        <v>0</v>
      </c>
      <c r="DR452">
        <v>7.954120000000001</v>
      </c>
      <c r="DS452">
        <v>-61.39442142857143</v>
      </c>
      <c r="DT452">
        <v>782.7731071428572</v>
      </c>
      <c r="DU452">
        <v>839.6642857142857</v>
      </c>
      <c r="DV452">
        <v>6.914460000000001</v>
      </c>
      <c r="DW452">
        <v>826.2473571428571</v>
      </c>
      <c r="DX452">
        <v>15.97881785714286</v>
      </c>
      <c r="DY452">
        <v>2.074921071428572</v>
      </c>
      <c r="DZ452">
        <v>1.448232857142857</v>
      </c>
      <c r="EA452">
        <v>18.02795</v>
      </c>
      <c r="EB452">
        <v>12.43229642857143</v>
      </c>
      <c r="EC452">
        <v>1999.969285714286</v>
      </c>
      <c r="ED452">
        <v>0.9800066428571428</v>
      </c>
      <c r="EE452">
        <v>0.01999376071428571</v>
      </c>
      <c r="EF452">
        <v>0</v>
      </c>
      <c r="EG452">
        <v>759.9913214285714</v>
      </c>
      <c r="EH452">
        <v>5.00097</v>
      </c>
      <c r="EI452">
        <v>15180.16785714285</v>
      </c>
      <c r="EJ452">
        <v>16707.35</v>
      </c>
      <c r="EK452">
        <v>39.02657142857142</v>
      </c>
      <c r="EL452">
        <v>39.375</v>
      </c>
      <c r="EM452">
        <v>38.94824999999999</v>
      </c>
      <c r="EN452">
        <v>39.125</v>
      </c>
      <c r="EO452">
        <v>39.625</v>
      </c>
      <c r="EP452">
        <v>1955.079285714286</v>
      </c>
      <c r="EQ452">
        <v>39.89000000000001</v>
      </c>
      <c r="ER452">
        <v>0</v>
      </c>
      <c r="ES452">
        <v>1659122609</v>
      </c>
      <c r="ET452">
        <v>0</v>
      </c>
      <c r="EU452">
        <v>759.974</v>
      </c>
      <c r="EV452">
        <v>-3.38338462171533</v>
      </c>
      <c r="EW452">
        <v>-67.46153828657759</v>
      </c>
      <c r="EX452">
        <v>15180.064</v>
      </c>
      <c r="EY452">
        <v>15</v>
      </c>
      <c r="EZ452">
        <v>0</v>
      </c>
      <c r="FA452" t="s">
        <v>419</v>
      </c>
      <c r="FB452">
        <v>1658962562</v>
      </c>
      <c r="FC452">
        <v>1658962559</v>
      </c>
      <c r="FD452">
        <v>0</v>
      </c>
      <c r="FE452">
        <v>0.025</v>
      </c>
      <c r="FF452">
        <v>-0.013</v>
      </c>
      <c r="FG452">
        <v>-1.97</v>
      </c>
      <c r="FH452">
        <v>-0.111</v>
      </c>
      <c r="FI452">
        <v>420</v>
      </c>
      <c r="FJ452">
        <v>18</v>
      </c>
      <c r="FK452">
        <v>0.6899999999999999</v>
      </c>
      <c r="FL452">
        <v>0.5</v>
      </c>
      <c r="FM452">
        <v>-61.2764725</v>
      </c>
      <c r="FN452">
        <v>-2.008364352720311</v>
      </c>
      <c r="FO452">
        <v>0.2096474457124385</v>
      </c>
      <c r="FP452">
        <v>0</v>
      </c>
      <c r="FQ452">
        <v>760.1168823529413</v>
      </c>
      <c r="FR452">
        <v>-2.933598163255394</v>
      </c>
      <c r="FS452">
        <v>0.3774253151447451</v>
      </c>
      <c r="FT452">
        <v>0</v>
      </c>
      <c r="FU452">
        <v>6.91041725</v>
      </c>
      <c r="FV452">
        <v>0.05701834896809316</v>
      </c>
      <c r="FW452">
        <v>0.007056437836295262</v>
      </c>
      <c r="FX452">
        <v>1</v>
      </c>
      <c r="FY452">
        <v>1</v>
      </c>
      <c r="FZ452">
        <v>3</v>
      </c>
      <c r="GA452" t="s">
        <v>426</v>
      </c>
      <c r="GB452">
        <v>2.98357</v>
      </c>
      <c r="GC452">
        <v>2.7157</v>
      </c>
      <c r="GD452">
        <v>0.148829</v>
      </c>
      <c r="GE452">
        <v>0.154356</v>
      </c>
      <c r="GF452">
        <v>0.104293</v>
      </c>
      <c r="GG452">
        <v>0.0793364</v>
      </c>
      <c r="GH452">
        <v>26947.2</v>
      </c>
      <c r="GI452">
        <v>26902</v>
      </c>
      <c r="GJ452">
        <v>29421.8</v>
      </c>
      <c r="GK452">
        <v>29419.1</v>
      </c>
      <c r="GL452">
        <v>34900.1</v>
      </c>
      <c r="GM452">
        <v>36015.6</v>
      </c>
      <c r="GN452">
        <v>41433.1</v>
      </c>
      <c r="GO452">
        <v>41924.1</v>
      </c>
      <c r="GP452">
        <v>1.9181</v>
      </c>
      <c r="GQ452">
        <v>1.8876</v>
      </c>
      <c r="GR452">
        <v>0.102222</v>
      </c>
      <c r="GS452">
        <v>0</v>
      </c>
      <c r="GT452">
        <v>25.2698</v>
      </c>
      <c r="GU452">
        <v>999.9</v>
      </c>
      <c r="GV452">
        <v>36.9</v>
      </c>
      <c r="GW452">
        <v>33.7</v>
      </c>
      <c r="GX452">
        <v>21.3927</v>
      </c>
      <c r="GY452">
        <v>63.5117</v>
      </c>
      <c r="GZ452">
        <v>34.399</v>
      </c>
      <c r="HA452">
        <v>1</v>
      </c>
      <c r="HB452">
        <v>-0.08558689999999999</v>
      </c>
      <c r="HC452">
        <v>0.296895</v>
      </c>
      <c r="HD452">
        <v>20.3306</v>
      </c>
      <c r="HE452">
        <v>5.21729</v>
      </c>
      <c r="HF452">
        <v>12.0099</v>
      </c>
      <c r="HG452">
        <v>4.98925</v>
      </c>
      <c r="HH452">
        <v>3.2886</v>
      </c>
      <c r="HI452">
        <v>9999</v>
      </c>
      <c r="HJ452">
        <v>9999</v>
      </c>
      <c r="HK452">
        <v>9999</v>
      </c>
      <c r="HL452">
        <v>175.1</v>
      </c>
      <c r="HM452">
        <v>1.86786</v>
      </c>
      <c r="HN452">
        <v>1.86691</v>
      </c>
      <c r="HO452">
        <v>1.8663</v>
      </c>
      <c r="HP452">
        <v>1.86621</v>
      </c>
      <c r="HQ452">
        <v>1.86806</v>
      </c>
      <c r="HR452">
        <v>1.87048</v>
      </c>
      <c r="HS452">
        <v>1.8692</v>
      </c>
      <c r="HT452">
        <v>1.87057</v>
      </c>
      <c r="HU452">
        <v>0</v>
      </c>
      <c r="HV452">
        <v>0</v>
      </c>
      <c r="HW452">
        <v>0</v>
      </c>
      <c r="HX452">
        <v>0</v>
      </c>
      <c r="HY452" t="s">
        <v>421</v>
      </c>
      <c r="HZ452" t="s">
        <v>422</v>
      </c>
      <c r="IA452" t="s">
        <v>423</v>
      </c>
      <c r="IB452" t="s">
        <v>423</v>
      </c>
      <c r="IC452" t="s">
        <v>423</v>
      </c>
      <c r="ID452" t="s">
        <v>423</v>
      </c>
      <c r="IE452">
        <v>0</v>
      </c>
      <c r="IF452">
        <v>100</v>
      </c>
      <c r="IG452">
        <v>100</v>
      </c>
      <c r="IH452">
        <v>-3.301</v>
      </c>
      <c r="II452">
        <v>-0.08400000000000001</v>
      </c>
      <c r="IJ452">
        <v>-1.577111384215205</v>
      </c>
      <c r="IK452">
        <v>-0.002609718516926934</v>
      </c>
      <c r="IL452">
        <v>7.477057286243006E-07</v>
      </c>
      <c r="IM452">
        <v>-2.446628426827821E-10</v>
      </c>
      <c r="IN452">
        <v>-0.2036813970316619</v>
      </c>
      <c r="IO452">
        <v>-0.007460779758470672</v>
      </c>
      <c r="IP452">
        <v>0.0009378809001863145</v>
      </c>
      <c r="IQ452">
        <v>-1.681860573090938E-05</v>
      </c>
      <c r="IR452">
        <v>18</v>
      </c>
      <c r="IS452">
        <v>2242</v>
      </c>
      <c r="IT452">
        <v>1</v>
      </c>
      <c r="IU452">
        <v>24</v>
      </c>
      <c r="IV452">
        <v>2667.4</v>
      </c>
      <c r="IW452">
        <v>2667.5</v>
      </c>
      <c r="IX452">
        <v>1.86401</v>
      </c>
      <c r="IY452">
        <v>2.2168</v>
      </c>
      <c r="IZ452">
        <v>1.39648</v>
      </c>
      <c r="JA452">
        <v>2.33521</v>
      </c>
      <c r="JB452">
        <v>1.49536</v>
      </c>
      <c r="JC452">
        <v>2.33398</v>
      </c>
      <c r="JD452">
        <v>39.3169</v>
      </c>
      <c r="JE452">
        <v>23.9649</v>
      </c>
      <c r="JF452">
        <v>18</v>
      </c>
      <c r="JG452">
        <v>491.691</v>
      </c>
      <c r="JH452">
        <v>429.099</v>
      </c>
      <c r="JI452">
        <v>25</v>
      </c>
      <c r="JJ452">
        <v>26.2864</v>
      </c>
      <c r="JK452">
        <v>30.0002</v>
      </c>
      <c r="JL452">
        <v>26.2533</v>
      </c>
      <c r="JM452">
        <v>26.1949</v>
      </c>
      <c r="JN452">
        <v>37.3182</v>
      </c>
      <c r="JO452">
        <v>24.4465</v>
      </c>
      <c r="JP452">
        <v>25.9364</v>
      </c>
      <c r="JQ452">
        <v>25</v>
      </c>
      <c r="JR452">
        <v>874.74</v>
      </c>
      <c r="JS452">
        <v>16.0115</v>
      </c>
      <c r="JT452">
        <v>100.599</v>
      </c>
      <c r="JU452">
        <v>100.686</v>
      </c>
    </row>
    <row r="453" spans="1:281">
      <c r="A453">
        <v>437</v>
      </c>
      <c r="B453">
        <v>1659122614</v>
      </c>
      <c r="C453">
        <v>10255.90000009537</v>
      </c>
      <c r="D453" t="s">
        <v>1301</v>
      </c>
      <c r="E453" t="s">
        <v>1302</v>
      </c>
      <c r="F453">
        <v>5</v>
      </c>
      <c r="G453" t="s">
        <v>1198</v>
      </c>
      <c r="H453" t="s">
        <v>416</v>
      </c>
      <c r="I453">
        <v>1659122606.5</v>
      </c>
      <c r="J453">
        <f>(K453)/1000</f>
        <v>0</v>
      </c>
      <c r="K453">
        <f>IF(CZ453, AN453, AH453)</f>
        <v>0</v>
      </c>
      <c r="L453">
        <f>IF(CZ453, AI453, AG453)</f>
        <v>0</v>
      </c>
      <c r="M453">
        <f>DB453 - IF(AU453&gt;1, L453*CV453*100.0/(AW453*DP453), 0)</f>
        <v>0</v>
      </c>
      <c r="N453">
        <f>((T453-J453/2)*M453-L453)/(T453+J453/2)</f>
        <v>0</v>
      </c>
      <c r="O453">
        <f>N453*(DI453+DJ453)/1000.0</f>
        <v>0</v>
      </c>
      <c r="P453">
        <f>(DB453 - IF(AU453&gt;1, L453*CV453*100.0/(AW453*DP453), 0))*(DI453+DJ453)/1000.0</f>
        <v>0</v>
      </c>
      <c r="Q453">
        <f>2.0/((1/S453-1/R453)+SIGN(S453)*SQRT((1/S453-1/R453)*(1/S453-1/R453) + 4*CW453/((CW453+1)*(CW453+1))*(2*1/S453*1/R453-1/R453*1/R453)))</f>
        <v>0</v>
      </c>
      <c r="R453">
        <f>IF(LEFT(CX453,1)&lt;&gt;"0",IF(LEFT(CX453,1)="1",3.0,CY453),$D$5+$E$5*(DP453*DI453/($K$5*1000))+$F$5*(DP453*DI453/($K$5*1000))*MAX(MIN(CV453,$J$5),$I$5)*MAX(MIN(CV453,$J$5),$I$5)+$G$5*MAX(MIN(CV453,$J$5),$I$5)*(DP453*DI453/($K$5*1000))+$H$5*(DP453*DI453/($K$5*1000))*(DP453*DI453/($K$5*1000)))</f>
        <v>0</v>
      </c>
      <c r="S453">
        <f>J453*(1000-(1000*0.61365*exp(17.502*W453/(240.97+W453))/(DI453+DJ453)+DD453)/2)/(1000*0.61365*exp(17.502*W453/(240.97+W453))/(DI453+DJ453)-DD453)</f>
        <v>0</v>
      </c>
      <c r="T453">
        <f>1/((CW453+1)/(Q453/1.6)+1/(R453/1.37)) + CW453/((CW453+1)/(Q453/1.6) + CW453/(R453/1.37))</f>
        <v>0</v>
      </c>
      <c r="U453">
        <f>(CR453*CU453)</f>
        <v>0</v>
      </c>
      <c r="V453">
        <f>(DK453+(U453+2*0.95*5.67E-8*(((DK453+$B$7)+273)^4-(DK453+273)^4)-44100*J453)/(1.84*29.3*R453+8*0.95*5.67E-8*(DK453+273)^3))</f>
        <v>0</v>
      </c>
      <c r="W453">
        <f>($C$7*DL453+$D$7*DM453+$E$7*V453)</f>
        <v>0</v>
      </c>
      <c r="X453">
        <f>0.61365*exp(17.502*W453/(240.97+W453))</f>
        <v>0</v>
      </c>
      <c r="Y453">
        <f>(Z453/AA453*100)</f>
        <v>0</v>
      </c>
      <c r="Z453">
        <f>DD453*(DI453+DJ453)/1000</f>
        <v>0</v>
      </c>
      <c r="AA453">
        <f>0.61365*exp(17.502*DK453/(240.97+DK453))</f>
        <v>0</v>
      </c>
      <c r="AB453">
        <f>(X453-DD453*(DI453+DJ453)/1000)</f>
        <v>0</v>
      </c>
      <c r="AC453">
        <f>(-J453*44100)</f>
        <v>0</v>
      </c>
      <c r="AD453">
        <f>2*29.3*R453*0.92*(DK453-W453)</f>
        <v>0</v>
      </c>
      <c r="AE453">
        <f>2*0.95*5.67E-8*(((DK453+$B$7)+273)^4-(W453+273)^4)</f>
        <v>0</v>
      </c>
      <c r="AF453">
        <f>U453+AE453+AC453+AD453</f>
        <v>0</v>
      </c>
      <c r="AG453">
        <f>DH453*AU453*(DC453-DB453*(1000-AU453*DE453)/(1000-AU453*DD453))/(100*CV453)</f>
        <v>0</v>
      </c>
      <c r="AH453">
        <f>1000*DH453*AU453*(DD453-DE453)/(100*CV453*(1000-AU453*DD453))</f>
        <v>0</v>
      </c>
      <c r="AI453">
        <f>(AJ453 - AK453 - DI453*1E3/(8.314*(DK453+273.15)) * AM453/DH453 * AL453) * DH453/(100*CV453) * (1000 - DE453)/1000</f>
        <v>0</v>
      </c>
      <c r="AJ453">
        <v>873.9812912793396</v>
      </c>
      <c r="AK453">
        <v>824.5908787878789</v>
      </c>
      <c r="AL453">
        <v>3.38749637164801</v>
      </c>
      <c r="AM453">
        <v>65.16908035105153</v>
      </c>
      <c r="AN453">
        <f>(AP453 - AO453 + DI453*1E3/(8.314*(DK453+273.15)) * AR453/DH453 * AQ453) * DH453/(100*CV453) * 1000/(1000 - AP453)</f>
        <v>0</v>
      </c>
      <c r="AO453">
        <v>15.97881814130361</v>
      </c>
      <c r="AP453">
        <v>22.89388303030303</v>
      </c>
      <c r="AQ453">
        <v>-6.856900823783518E-06</v>
      </c>
      <c r="AR453">
        <v>87.25363279170026</v>
      </c>
      <c r="AS453">
        <v>15</v>
      </c>
      <c r="AT453">
        <v>3</v>
      </c>
      <c r="AU453">
        <f>IF(AS453*$H$13&gt;=AW453,1.0,(AW453/(AW453-AS453*$H$13)))</f>
        <v>0</v>
      </c>
      <c r="AV453">
        <f>(AU453-1)*100</f>
        <v>0</v>
      </c>
      <c r="AW453">
        <f>MAX(0,($B$13+$C$13*DP453)/(1+$D$13*DP453)*DI453/(DK453+273)*$E$13)</f>
        <v>0</v>
      </c>
      <c r="AX453" t="s">
        <v>417</v>
      </c>
      <c r="AY453" t="s">
        <v>417</v>
      </c>
      <c r="AZ453">
        <v>0</v>
      </c>
      <c r="BA453">
        <v>0</v>
      </c>
      <c r="BB453">
        <f>1-AZ453/BA453</f>
        <v>0</v>
      </c>
      <c r="BC453">
        <v>0</v>
      </c>
      <c r="BD453" t="s">
        <v>417</v>
      </c>
      <c r="BE453" t="s">
        <v>417</v>
      </c>
      <c r="BF453">
        <v>0</v>
      </c>
      <c r="BG453">
        <v>0</v>
      </c>
      <c r="BH453">
        <f>1-BF453/BG453</f>
        <v>0</v>
      </c>
      <c r="BI453">
        <v>0.5</v>
      </c>
      <c r="BJ453">
        <f>CS453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417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f>$B$11*DQ453+$C$11*DR453+$F$11*EC453*(1-EF453)</f>
        <v>0</v>
      </c>
      <c r="CS453">
        <f>CR453*CT453</f>
        <v>0</v>
      </c>
      <c r="CT453">
        <f>($B$11*$D$9+$C$11*$D$9+$F$11*((EP453+EH453)/MAX(EP453+EH453+EQ453, 0.1)*$I$9+EQ453/MAX(EP453+EH453+EQ453, 0.1)*$J$9))/($B$11+$C$11+$F$11)</f>
        <v>0</v>
      </c>
      <c r="CU453">
        <f>($B$11*$K$9+$C$11*$K$9+$F$11*((EP453+EH453)/MAX(EP453+EH453+EQ453, 0.1)*$P$9+EQ453/MAX(EP453+EH453+EQ453, 0.1)*$Q$9))/($B$11+$C$11+$F$11)</f>
        <v>0</v>
      </c>
      <c r="CV453">
        <v>6</v>
      </c>
      <c r="CW453">
        <v>0.5</v>
      </c>
      <c r="CX453" t="s">
        <v>418</v>
      </c>
      <c r="CY453">
        <v>2</v>
      </c>
      <c r="CZ453" t="b">
        <v>1</v>
      </c>
      <c r="DA453">
        <v>1659122606.5</v>
      </c>
      <c r="DB453">
        <v>782.4532962962963</v>
      </c>
      <c r="DC453">
        <v>843.9157407407408</v>
      </c>
      <c r="DD453">
        <v>22.89282962962963</v>
      </c>
      <c r="DE453">
        <v>15.97827777777778</v>
      </c>
      <c r="DF453">
        <v>785.7379999999999</v>
      </c>
      <c r="DG453">
        <v>22.97682222222222</v>
      </c>
      <c r="DH453">
        <v>500.0610370370371</v>
      </c>
      <c r="DI453">
        <v>90.63317407407409</v>
      </c>
      <c r="DJ453">
        <v>0.09996015555555555</v>
      </c>
      <c r="DK453">
        <v>27.19701851851852</v>
      </c>
      <c r="DL453">
        <v>26.94306666666666</v>
      </c>
      <c r="DM453">
        <v>999.9000000000001</v>
      </c>
      <c r="DN453">
        <v>0</v>
      </c>
      <c r="DO453">
        <v>0</v>
      </c>
      <c r="DP453">
        <v>10005.41962962963</v>
      </c>
      <c r="DQ453">
        <v>0</v>
      </c>
      <c r="DR453">
        <v>7.949724814814815</v>
      </c>
      <c r="DS453">
        <v>-61.46237407407407</v>
      </c>
      <c r="DT453">
        <v>800.7856296296295</v>
      </c>
      <c r="DU453">
        <v>857.6190370370371</v>
      </c>
      <c r="DV453">
        <v>6.914557037037037</v>
      </c>
      <c r="DW453">
        <v>843.9157407407408</v>
      </c>
      <c r="DX453">
        <v>15.97827777777778</v>
      </c>
      <c r="DY453">
        <v>2.07485037037037</v>
      </c>
      <c r="DZ453">
        <v>1.448162962962963</v>
      </c>
      <c r="EA453">
        <v>18.02740740740741</v>
      </c>
      <c r="EB453">
        <v>12.43155555555555</v>
      </c>
      <c r="EC453">
        <v>1999.964814814815</v>
      </c>
      <c r="ED453">
        <v>0.9800065555555555</v>
      </c>
      <c r="EE453">
        <v>0.01999384814814815</v>
      </c>
      <c r="EF453">
        <v>0</v>
      </c>
      <c r="EG453">
        <v>759.6546296296297</v>
      </c>
      <c r="EH453">
        <v>5.00097</v>
      </c>
      <c r="EI453">
        <v>15173.76296296296</v>
      </c>
      <c r="EJ453">
        <v>16707.31111111111</v>
      </c>
      <c r="EK453">
        <v>39.00918518518519</v>
      </c>
      <c r="EL453">
        <v>39.375</v>
      </c>
      <c r="EM453">
        <v>38.937</v>
      </c>
      <c r="EN453">
        <v>39.125</v>
      </c>
      <c r="EO453">
        <v>39.625</v>
      </c>
      <c r="EP453">
        <v>1955.074814814815</v>
      </c>
      <c r="EQ453">
        <v>39.89000000000001</v>
      </c>
      <c r="ER453">
        <v>0</v>
      </c>
      <c r="ES453">
        <v>1659122614.4</v>
      </c>
      <c r="ET453">
        <v>0</v>
      </c>
      <c r="EU453">
        <v>759.6356538461539</v>
      </c>
      <c r="EV453">
        <v>-3.462598294435142</v>
      </c>
      <c r="EW453">
        <v>-79.94871792429552</v>
      </c>
      <c r="EX453">
        <v>15173.85</v>
      </c>
      <c r="EY453">
        <v>15</v>
      </c>
      <c r="EZ453">
        <v>0</v>
      </c>
      <c r="FA453" t="s">
        <v>419</v>
      </c>
      <c r="FB453">
        <v>1658962562</v>
      </c>
      <c r="FC453">
        <v>1658962559</v>
      </c>
      <c r="FD453">
        <v>0</v>
      </c>
      <c r="FE453">
        <v>0.025</v>
      </c>
      <c r="FF453">
        <v>-0.013</v>
      </c>
      <c r="FG453">
        <v>-1.97</v>
      </c>
      <c r="FH453">
        <v>-0.111</v>
      </c>
      <c r="FI453">
        <v>420</v>
      </c>
      <c r="FJ453">
        <v>18</v>
      </c>
      <c r="FK453">
        <v>0.6899999999999999</v>
      </c>
      <c r="FL453">
        <v>0.5</v>
      </c>
      <c r="FM453">
        <v>-61.4098</v>
      </c>
      <c r="FN453">
        <v>-0.804182363977318</v>
      </c>
      <c r="FO453">
        <v>0.09026980392135504</v>
      </c>
      <c r="FP453">
        <v>0</v>
      </c>
      <c r="FQ453">
        <v>759.8840588235295</v>
      </c>
      <c r="FR453">
        <v>-3.655584417196867</v>
      </c>
      <c r="FS453">
        <v>0.4262993246380419</v>
      </c>
      <c r="FT453">
        <v>0</v>
      </c>
      <c r="FU453">
        <v>6.91441375</v>
      </c>
      <c r="FV453">
        <v>0.004443489681036802</v>
      </c>
      <c r="FW453">
        <v>0.001727805960604432</v>
      </c>
      <c r="FX453">
        <v>1</v>
      </c>
      <c r="FY453">
        <v>1</v>
      </c>
      <c r="FZ453">
        <v>3</v>
      </c>
      <c r="GA453" t="s">
        <v>426</v>
      </c>
      <c r="GB453">
        <v>2.98341</v>
      </c>
      <c r="GC453">
        <v>2.71566</v>
      </c>
      <c r="GD453">
        <v>0.150894</v>
      </c>
      <c r="GE453">
        <v>0.156343</v>
      </c>
      <c r="GF453">
        <v>0.104292</v>
      </c>
      <c r="GG453">
        <v>0.079342</v>
      </c>
      <c r="GH453">
        <v>26881.9</v>
      </c>
      <c r="GI453">
        <v>26838.6</v>
      </c>
      <c r="GJ453">
        <v>29421.8</v>
      </c>
      <c r="GK453">
        <v>29418.8</v>
      </c>
      <c r="GL453">
        <v>34900.2</v>
      </c>
      <c r="GM453">
        <v>36015</v>
      </c>
      <c r="GN453">
        <v>41433.1</v>
      </c>
      <c r="GO453">
        <v>41923.6</v>
      </c>
      <c r="GP453">
        <v>1.91782</v>
      </c>
      <c r="GQ453">
        <v>1.88768</v>
      </c>
      <c r="GR453">
        <v>0.102036</v>
      </c>
      <c r="GS453">
        <v>0</v>
      </c>
      <c r="GT453">
        <v>25.2713</v>
      </c>
      <c r="GU453">
        <v>999.9</v>
      </c>
      <c r="GV453">
        <v>36.9</v>
      </c>
      <c r="GW453">
        <v>33.7</v>
      </c>
      <c r="GX453">
        <v>21.391</v>
      </c>
      <c r="GY453">
        <v>63.6417</v>
      </c>
      <c r="GZ453">
        <v>34.3309</v>
      </c>
      <c r="HA453">
        <v>1</v>
      </c>
      <c r="HB453">
        <v>-0.0853684</v>
      </c>
      <c r="HC453">
        <v>0.298633</v>
      </c>
      <c r="HD453">
        <v>20.3307</v>
      </c>
      <c r="HE453">
        <v>5.21789</v>
      </c>
      <c r="HF453">
        <v>12.0099</v>
      </c>
      <c r="HG453">
        <v>4.9893</v>
      </c>
      <c r="HH453">
        <v>3.28865</v>
      </c>
      <c r="HI453">
        <v>9999</v>
      </c>
      <c r="HJ453">
        <v>9999</v>
      </c>
      <c r="HK453">
        <v>9999</v>
      </c>
      <c r="HL453">
        <v>175.1</v>
      </c>
      <c r="HM453">
        <v>1.86785</v>
      </c>
      <c r="HN453">
        <v>1.86691</v>
      </c>
      <c r="HO453">
        <v>1.8663</v>
      </c>
      <c r="HP453">
        <v>1.86623</v>
      </c>
      <c r="HQ453">
        <v>1.86805</v>
      </c>
      <c r="HR453">
        <v>1.87051</v>
      </c>
      <c r="HS453">
        <v>1.8692</v>
      </c>
      <c r="HT453">
        <v>1.87057</v>
      </c>
      <c r="HU453">
        <v>0</v>
      </c>
      <c r="HV453">
        <v>0</v>
      </c>
      <c r="HW453">
        <v>0</v>
      </c>
      <c r="HX453">
        <v>0</v>
      </c>
      <c r="HY453" t="s">
        <v>421</v>
      </c>
      <c r="HZ453" t="s">
        <v>422</v>
      </c>
      <c r="IA453" t="s">
        <v>423</v>
      </c>
      <c r="IB453" t="s">
        <v>423</v>
      </c>
      <c r="IC453" t="s">
        <v>423</v>
      </c>
      <c r="ID453" t="s">
        <v>423</v>
      </c>
      <c r="IE453">
        <v>0</v>
      </c>
      <c r="IF453">
        <v>100</v>
      </c>
      <c r="IG453">
        <v>100</v>
      </c>
      <c r="IH453">
        <v>-3.332</v>
      </c>
      <c r="II453">
        <v>-0.08400000000000001</v>
      </c>
      <c r="IJ453">
        <v>-1.577111384215205</v>
      </c>
      <c r="IK453">
        <v>-0.002609718516926934</v>
      </c>
      <c r="IL453">
        <v>7.477057286243006E-07</v>
      </c>
      <c r="IM453">
        <v>-2.446628426827821E-10</v>
      </c>
      <c r="IN453">
        <v>-0.2036813970316619</v>
      </c>
      <c r="IO453">
        <v>-0.007460779758470672</v>
      </c>
      <c r="IP453">
        <v>0.0009378809001863145</v>
      </c>
      <c r="IQ453">
        <v>-1.681860573090938E-05</v>
      </c>
      <c r="IR453">
        <v>18</v>
      </c>
      <c r="IS453">
        <v>2242</v>
      </c>
      <c r="IT453">
        <v>1</v>
      </c>
      <c r="IU453">
        <v>24</v>
      </c>
      <c r="IV453">
        <v>2667.5</v>
      </c>
      <c r="IW453">
        <v>2667.6</v>
      </c>
      <c r="IX453">
        <v>1.89087</v>
      </c>
      <c r="IY453">
        <v>2.21558</v>
      </c>
      <c r="IZ453">
        <v>1.39648</v>
      </c>
      <c r="JA453">
        <v>2.33521</v>
      </c>
      <c r="JB453">
        <v>1.49536</v>
      </c>
      <c r="JC453">
        <v>2.43408</v>
      </c>
      <c r="JD453">
        <v>39.3418</v>
      </c>
      <c r="JE453">
        <v>23.9649</v>
      </c>
      <c r="JF453">
        <v>18</v>
      </c>
      <c r="JG453">
        <v>491.519</v>
      </c>
      <c r="JH453">
        <v>429.143</v>
      </c>
      <c r="JI453">
        <v>25.0002</v>
      </c>
      <c r="JJ453">
        <v>26.2876</v>
      </c>
      <c r="JK453">
        <v>30.0002</v>
      </c>
      <c r="JL453">
        <v>26.2533</v>
      </c>
      <c r="JM453">
        <v>26.1949</v>
      </c>
      <c r="JN453">
        <v>37.8667</v>
      </c>
      <c r="JO453">
        <v>24.4465</v>
      </c>
      <c r="JP453">
        <v>25.5585</v>
      </c>
      <c r="JQ453">
        <v>25</v>
      </c>
      <c r="JR453">
        <v>888.099</v>
      </c>
      <c r="JS453">
        <v>16.0062</v>
      </c>
      <c r="JT453">
        <v>100.599</v>
      </c>
      <c r="JU453">
        <v>100.685</v>
      </c>
    </row>
    <row r="454" spans="1:281">
      <c r="A454">
        <v>438</v>
      </c>
      <c r="B454">
        <v>1659122619</v>
      </c>
      <c r="C454">
        <v>10260.90000009537</v>
      </c>
      <c r="D454" t="s">
        <v>1303</v>
      </c>
      <c r="E454" t="s">
        <v>1304</v>
      </c>
      <c r="F454">
        <v>5</v>
      </c>
      <c r="G454" t="s">
        <v>1198</v>
      </c>
      <c r="H454" t="s">
        <v>416</v>
      </c>
      <c r="I454">
        <v>1659122611.214286</v>
      </c>
      <c r="J454">
        <f>(K454)/1000</f>
        <v>0</v>
      </c>
      <c r="K454">
        <f>IF(CZ454, AN454, AH454)</f>
        <v>0</v>
      </c>
      <c r="L454">
        <f>IF(CZ454, AI454, AG454)</f>
        <v>0</v>
      </c>
      <c r="M454">
        <f>DB454 - IF(AU454&gt;1, L454*CV454*100.0/(AW454*DP454), 0)</f>
        <v>0</v>
      </c>
      <c r="N454">
        <f>((T454-J454/2)*M454-L454)/(T454+J454/2)</f>
        <v>0</v>
      </c>
      <c r="O454">
        <f>N454*(DI454+DJ454)/1000.0</f>
        <v>0</v>
      </c>
      <c r="P454">
        <f>(DB454 - IF(AU454&gt;1, L454*CV454*100.0/(AW454*DP454), 0))*(DI454+DJ454)/1000.0</f>
        <v>0</v>
      </c>
      <c r="Q454">
        <f>2.0/((1/S454-1/R454)+SIGN(S454)*SQRT((1/S454-1/R454)*(1/S454-1/R454) + 4*CW454/((CW454+1)*(CW454+1))*(2*1/S454*1/R454-1/R454*1/R454)))</f>
        <v>0</v>
      </c>
      <c r="R454">
        <f>IF(LEFT(CX454,1)&lt;&gt;"0",IF(LEFT(CX454,1)="1",3.0,CY454),$D$5+$E$5*(DP454*DI454/($K$5*1000))+$F$5*(DP454*DI454/($K$5*1000))*MAX(MIN(CV454,$J$5),$I$5)*MAX(MIN(CV454,$J$5),$I$5)+$G$5*MAX(MIN(CV454,$J$5),$I$5)*(DP454*DI454/($K$5*1000))+$H$5*(DP454*DI454/($K$5*1000))*(DP454*DI454/($K$5*1000)))</f>
        <v>0</v>
      </c>
      <c r="S454">
        <f>J454*(1000-(1000*0.61365*exp(17.502*W454/(240.97+W454))/(DI454+DJ454)+DD454)/2)/(1000*0.61365*exp(17.502*W454/(240.97+W454))/(DI454+DJ454)-DD454)</f>
        <v>0</v>
      </c>
      <c r="T454">
        <f>1/((CW454+1)/(Q454/1.6)+1/(R454/1.37)) + CW454/((CW454+1)/(Q454/1.6) + CW454/(R454/1.37))</f>
        <v>0</v>
      </c>
      <c r="U454">
        <f>(CR454*CU454)</f>
        <v>0</v>
      </c>
      <c r="V454">
        <f>(DK454+(U454+2*0.95*5.67E-8*(((DK454+$B$7)+273)^4-(DK454+273)^4)-44100*J454)/(1.84*29.3*R454+8*0.95*5.67E-8*(DK454+273)^3))</f>
        <v>0</v>
      </c>
      <c r="W454">
        <f>($C$7*DL454+$D$7*DM454+$E$7*V454)</f>
        <v>0</v>
      </c>
      <c r="X454">
        <f>0.61365*exp(17.502*W454/(240.97+W454))</f>
        <v>0</v>
      </c>
      <c r="Y454">
        <f>(Z454/AA454*100)</f>
        <v>0</v>
      </c>
      <c r="Z454">
        <f>DD454*(DI454+DJ454)/1000</f>
        <v>0</v>
      </c>
      <c r="AA454">
        <f>0.61365*exp(17.502*DK454/(240.97+DK454))</f>
        <v>0</v>
      </c>
      <c r="AB454">
        <f>(X454-DD454*(DI454+DJ454)/1000)</f>
        <v>0</v>
      </c>
      <c r="AC454">
        <f>(-J454*44100)</f>
        <v>0</v>
      </c>
      <c r="AD454">
        <f>2*29.3*R454*0.92*(DK454-W454)</f>
        <v>0</v>
      </c>
      <c r="AE454">
        <f>2*0.95*5.67E-8*(((DK454+$B$7)+273)^4-(W454+273)^4)</f>
        <v>0</v>
      </c>
      <c r="AF454">
        <f>U454+AE454+AC454+AD454</f>
        <v>0</v>
      </c>
      <c r="AG454">
        <f>DH454*AU454*(DC454-DB454*(1000-AU454*DE454)/(1000-AU454*DD454))/(100*CV454)</f>
        <v>0</v>
      </c>
      <c r="AH454">
        <f>1000*DH454*AU454*(DD454-DE454)/(100*CV454*(1000-AU454*DD454))</f>
        <v>0</v>
      </c>
      <c r="AI454">
        <f>(AJ454 - AK454 - DI454*1E3/(8.314*(DK454+273.15)) * AM454/DH454 * AL454) * DH454/(100*CV454) * (1000 - DE454)/1000</f>
        <v>0</v>
      </c>
      <c r="AJ454">
        <v>890.9612824614516</v>
      </c>
      <c r="AK454">
        <v>841.7337090909086</v>
      </c>
      <c r="AL454">
        <v>3.428102409686614</v>
      </c>
      <c r="AM454">
        <v>65.16908035105153</v>
      </c>
      <c r="AN454">
        <f>(AP454 - AO454 + DI454*1E3/(8.314*(DK454+273.15)) * AR454/DH454 * AQ454) * DH454/(100*CV454) * 1000/(1000 - AP454)</f>
        <v>0</v>
      </c>
      <c r="AO454">
        <v>15.97954438704148</v>
      </c>
      <c r="AP454">
        <v>22.89644242424242</v>
      </c>
      <c r="AQ454">
        <v>6.774375858777858E-06</v>
      </c>
      <c r="AR454">
        <v>87.25363279170026</v>
      </c>
      <c r="AS454">
        <v>15</v>
      </c>
      <c r="AT454">
        <v>3</v>
      </c>
      <c r="AU454">
        <f>IF(AS454*$H$13&gt;=AW454,1.0,(AW454/(AW454-AS454*$H$13)))</f>
        <v>0</v>
      </c>
      <c r="AV454">
        <f>(AU454-1)*100</f>
        <v>0</v>
      </c>
      <c r="AW454">
        <f>MAX(0,($B$13+$C$13*DP454)/(1+$D$13*DP454)*DI454/(DK454+273)*$E$13)</f>
        <v>0</v>
      </c>
      <c r="AX454" t="s">
        <v>417</v>
      </c>
      <c r="AY454" t="s">
        <v>417</v>
      </c>
      <c r="AZ454">
        <v>0</v>
      </c>
      <c r="BA454">
        <v>0</v>
      </c>
      <c r="BB454">
        <f>1-AZ454/BA454</f>
        <v>0</v>
      </c>
      <c r="BC454">
        <v>0</v>
      </c>
      <c r="BD454" t="s">
        <v>417</v>
      </c>
      <c r="BE454" t="s">
        <v>417</v>
      </c>
      <c r="BF454">
        <v>0</v>
      </c>
      <c r="BG454">
        <v>0</v>
      </c>
      <c r="BH454">
        <f>1-BF454/BG454</f>
        <v>0</v>
      </c>
      <c r="BI454">
        <v>0.5</v>
      </c>
      <c r="BJ454">
        <f>CS454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417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f>$B$11*DQ454+$C$11*DR454+$F$11*EC454*(1-EF454)</f>
        <v>0</v>
      </c>
      <c r="CS454">
        <f>CR454*CT454</f>
        <v>0</v>
      </c>
      <c r="CT454">
        <f>($B$11*$D$9+$C$11*$D$9+$F$11*((EP454+EH454)/MAX(EP454+EH454+EQ454, 0.1)*$I$9+EQ454/MAX(EP454+EH454+EQ454, 0.1)*$J$9))/($B$11+$C$11+$F$11)</f>
        <v>0</v>
      </c>
      <c r="CU454">
        <f>($B$11*$K$9+$C$11*$K$9+$F$11*((EP454+EH454)/MAX(EP454+EH454+EQ454, 0.1)*$P$9+EQ454/MAX(EP454+EH454+EQ454, 0.1)*$Q$9))/($B$11+$C$11+$F$11)</f>
        <v>0</v>
      </c>
      <c r="CV454">
        <v>6</v>
      </c>
      <c r="CW454">
        <v>0.5</v>
      </c>
      <c r="CX454" t="s">
        <v>418</v>
      </c>
      <c r="CY454">
        <v>2</v>
      </c>
      <c r="CZ454" t="b">
        <v>1</v>
      </c>
      <c r="DA454">
        <v>1659122611.214286</v>
      </c>
      <c r="DB454">
        <v>798.1519642857144</v>
      </c>
      <c r="DC454">
        <v>859.6688571428571</v>
      </c>
      <c r="DD454">
        <v>22.89387857142858</v>
      </c>
      <c r="DE454">
        <v>15.97846785714286</v>
      </c>
      <c r="DF454">
        <v>801.4663928571429</v>
      </c>
      <c r="DG454">
        <v>22.97785357142857</v>
      </c>
      <c r="DH454">
        <v>500.0690357142857</v>
      </c>
      <c r="DI454">
        <v>90.63196428571429</v>
      </c>
      <c r="DJ454">
        <v>0.1000187678571429</v>
      </c>
      <c r="DK454">
        <v>27.19648571428571</v>
      </c>
      <c r="DL454">
        <v>26.94454642857143</v>
      </c>
      <c r="DM454">
        <v>999.9000000000002</v>
      </c>
      <c r="DN454">
        <v>0</v>
      </c>
      <c r="DO454">
        <v>0</v>
      </c>
      <c r="DP454">
        <v>9998.100714285714</v>
      </c>
      <c r="DQ454">
        <v>0</v>
      </c>
      <c r="DR454">
        <v>7.949855</v>
      </c>
      <c r="DS454">
        <v>-61.51690714285714</v>
      </c>
      <c r="DT454">
        <v>816.8530357142857</v>
      </c>
      <c r="DU454">
        <v>873.6281071428573</v>
      </c>
      <c r="DV454">
        <v>6.915413214285714</v>
      </c>
      <c r="DW454">
        <v>859.6688571428571</v>
      </c>
      <c r="DX454">
        <v>15.97846785714286</v>
      </c>
      <c r="DY454">
        <v>2.074916785714286</v>
      </c>
      <c r="DZ454">
        <v>1.448160357142857</v>
      </c>
      <c r="EA454">
        <v>18.02792142857143</v>
      </c>
      <c r="EB454">
        <v>12.43152857142857</v>
      </c>
      <c r="EC454">
        <v>2000.0025</v>
      </c>
      <c r="ED454">
        <v>0.9800067499999999</v>
      </c>
      <c r="EE454">
        <v>0.01999365357142857</v>
      </c>
      <c r="EF454">
        <v>0</v>
      </c>
      <c r="EG454">
        <v>759.3165714285714</v>
      </c>
      <c r="EH454">
        <v>5.00097</v>
      </c>
      <c r="EI454">
        <v>15166.90357142857</v>
      </c>
      <c r="EJ454">
        <v>16707.625</v>
      </c>
      <c r="EK454">
        <v>39.00442857142857</v>
      </c>
      <c r="EL454">
        <v>39.375</v>
      </c>
      <c r="EM454">
        <v>38.937</v>
      </c>
      <c r="EN454">
        <v>39.125</v>
      </c>
      <c r="EO454">
        <v>39.625</v>
      </c>
      <c r="EP454">
        <v>1955.1125</v>
      </c>
      <c r="EQ454">
        <v>39.89000000000001</v>
      </c>
      <c r="ER454">
        <v>0</v>
      </c>
      <c r="ES454">
        <v>1659122619.2</v>
      </c>
      <c r="ET454">
        <v>0</v>
      </c>
      <c r="EU454">
        <v>759.2872692307693</v>
      </c>
      <c r="EV454">
        <v>-5.664170952655773</v>
      </c>
      <c r="EW454">
        <v>-99.685470118696</v>
      </c>
      <c r="EX454">
        <v>15166.7</v>
      </c>
      <c r="EY454">
        <v>15</v>
      </c>
      <c r="EZ454">
        <v>0</v>
      </c>
      <c r="FA454" t="s">
        <v>419</v>
      </c>
      <c r="FB454">
        <v>1658962562</v>
      </c>
      <c r="FC454">
        <v>1658962559</v>
      </c>
      <c r="FD454">
        <v>0</v>
      </c>
      <c r="FE454">
        <v>0.025</v>
      </c>
      <c r="FF454">
        <v>-0.013</v>
      </c>
      <c r="FG454">
        <v>-1.97</v>
      </c>
      <c r="FH454">
        <v>-0.111</v>
      </c>
      <c r="FI454">
        <v>420</v>
      </c>
      <c r="FJ454">
        <v>18</v>
      </c>
      <c r="FK454">
        <v>0.6899999999999999</v>
      </c>
      <c r="FL454">
        <v>0.5</v>
      </c>
      <c r="FM454">
        <v>-61.47880749999999</v>
      </c>
      <c r="FN454">
        <v>-0.5914142589118131</v>
      </c>
      <c r="FO454">
        <v>0.06713081776464486</v>
      </c>
      <c r="FP454">
        <v>0</v>
      </c>
      <c r="FQ454">
        <v>759.5456470588235</v>
      </c>
      <c r="FR454">
        <v>-4.00705882697256</v>
      </c>
      <c r="FS454">
        <v>0.446074109007298</v>
      </c>
      <c r="FT454">
        <v>0</v>
      </c>
      <c r="FU454">
        <v>6.91502025</v>
      </c>
      <c r="FV454">
        <v>0.00562120075045867</v>
      </c>
      <c r="FW454">
        <v>0.001366318936961646</v>
      </c>
      <c r="FX454">
        <v>1</v>
      </c>
      <c r="FY454">
        <v>1</v>
      </c>
      <c r="FZ454">
        <v>3</v>
      </c>
      <c r="GA454" t="s">
        <v>426</v>
      </c>
      <c r="GB454">
        <v>2.98337</v>
      </c>
      <c r="GC454">
        <v>2.71559</v>
      </c>
      <c r="GD454">
        <v>0.152955</v>
      </c>
      <c r="GE454">
        <v>0.158335</v>
      </c>
      <c r="GF454">
        <v>0.104295</v>
      </c>
      <c r="GG454">
        <v>0.0793133</v>
      </c>
      <c r="GH454">
        <v>26817</v>
      </c>
      <c r="GI454">
        <v>26774.6</v>
      </c>
      <c r="GJ454">
        <v>29422.3</v>
      </c>
      <c r="GK454">
        <v>29418.2</v>
      </c>
      <c r="GL454">
        <v>34900.7</v>
      </c>
      <c r="GM454">
        <v>36015.3</v>
      </c>
      <c r="GN454">
        <v>41433.8</v>
      </c>
      <c r="GO454">
        <v>41922.6</v>
      </c>
      <c r="GP454">
        <v>1.918</v>
      </c>
      <c r="GQ454">
        <v>1.88752</v>
      </c>
      <c r="GR454">
        <v>0.10217</v>
      </c>
      <c r="GS454">
        <v>0</v>
      </c>
      <c r="GT454">
        <v>25.2729</v>
      </c>
      <c r="GU454">
        <v>999.9</v>
      </c>
      <c r="GV454">
        <v>36.9</v>
      </c>
      <c r="GW454">
        <v>33.7</v>
      </c>
      <c r="GX454">
        <v>21.3931</v>
      </c>
      <c r="GY454">
        <v>63.7117</v>
      </c>
      <c r="GZ454">
        <v>34.403</v>
      </c>
      <c r="HA454">
        <v>1</v>
      </c>
      <c r="HB454">
        <v>-0.08554879999999999</v>
      </c>
      <c r="HC454">
        <v>0.298824</v>
      </c>
      <c r="HD454">
        <v>20.3306</v>
      </c>
      <c r="HE454">
        <v>5.21729</v>
      </c>
      <c r="HF454">
        <v>12.0099</v>
      </c>
      <c r="HG454">
        <v>4.98895</v>
      </c>
      <c r="HH454">
        <v>3.2886</v>
      </c>
      <c r="HI454">
        <v>9999</v>
      </c>
      <c r="HJ454">
        <v>9999</v>
      </c>
      <c r="HK454">
        <v>9999</v>
      </c>
      <c r="HL454">
        <v>175.1</v>
      </c>
      <c r="HM454">
        <v>1.86786</v>
      </c>
      <c r="HN454">
        <v>1.86691</v>
      </c>
      <c r="HO454">
        <v>1.8663</v>
      </c>
      <c r="HP454">
        <v>1.86625</v>
      </c>
      <c r="HQ454">
        <v>1.86808</v>
      </c>
      <c r="HR454">
        <v>1.87051</v>
      </c>
      <c r="HS454">
        <v>1.8692</v>
      </c>
      <c r="HT454">
        <v>1.87057</v>
      </c>
      <c r="HU454">
        <v>0</v>
      </c>
      <c r="HV454">
        <v>0</v>
      </c>
      <c r="HW454">
        <v>0</v>
      </c>
      <c r="HX454">
        <v>0</v>
      </c>
      <c r="HY454" t="s">
        <v>421</v>
      </c>
      <c r="HZ454" t="s">
        <v>422</v>
      </c>
      <c r="IA454" t="s">
        <v>423</v>
      </c>
      <c r="IB454" t="s">
        <v>423</v>
      </c>
      <c r="IC454" t="s">
        <v>423</v>
      </c>
      <c r="ID454" t="s">
        <v>423</v>
      </c>
      <c r="IE454">
        <v>0</v>
      </c>
      <c r="IF454">
        <v>100</v>
      </c>
      <c r="IG454">
        <v>100</v>
      </c>
      <c r="IH454">
        <v>-3.363</v>
      </c>
      <c r="II454">
        <v>-0.0839</v>
      </c>
      <c r="IJ454">
        <v>-1.577111384215205</v>
      </c>
      <c r="IK454">
        <v>-0.002609718516926934</v>
      </c>
      <c r="IL454">
        <v>7.477057286243006E-07</v>
      </c>
      <c r="IM454">
        <v>-2.446628426827821E-10</v>
      </c>
      <c r="IN454">
        <v>-0.2036813970316619</v>
      </c>
      <c r="IO454">
        <v>-0.007460779758470672</v>
      </c>
      <c r="IP454">
        <v>0.0009378809001863145</v>
      </c>
      <c r="IQ454">
        <v>-1.681860573090938E-05</v>
      </c>
      <c r="IR454">
        <v>18</v>
      </c>
      <c r="IS454">
        <v>2242</v>
      </c>
      <c r="IT454">
        <v>1</v>
      </c>
      <c r="IU454">
        <v>24</v>
      </c>
      <c r="IV454">
        <v>2667.6</v>
      </c>
      <c r="IW454">
        <v>2667.7</v>
      </c>
      <c r="IX454">
        <v>1.9165</v>
      </c>
      <c r="IY454">
        <v>2.21558</v>
      </c>
      <c r="IZ454">
        <v>1.39648</v>
      </c>
      <c r="JA454">
        <v>2.33398</v>
      </c>
      <c r="JB454">
        <v>1.49536</v>
      </c>
      <c r="JC454">
        <v>2.34741</v>
      </c>
      <c r="JD454">
        <v>39.3418</v>
      </c>
      <c r="JE454">
        <v>23.9649</v>
      </c>
      <c r="JF454">
        <v>18</v>
      </c>
      <c r="JG454">
        <v>491.629</v>
      </c>
      <c r="JH454">
        <v>429.055</v>
      </c>
      <c r="JI454">
        <v>25</v>
      </c>
      <c r="JJ454">
        <v>26.2886</v>
      </c>
      <c r="JK454">
        <v>30.0002</v>
      </c>
      <c r="JL454">
        <v>26.2533</v>
      </c>
      <c r="JM454">
        <v>26.1949</v>
      </c>
      <c r="JN454">
        <v>38.4641</v>
      </c>
      <c r="JO454">
        <v>24.4465</v>
      </c>
      <c r="JP454">
        <v>25.5585</v>
      </c>
      <c r="JQ454">
        <v>25</v>
      </c>
      <c r="JR454">
        <v>908.134</v>
      </c>
      <c r="JS454">
        <v>16.0038</v>
      </c>
      <c r="JT454">
        <v>100.601</v>
      </c>
      <c r="JU454">
        <v>100.683</v>
      </c>
    </row>
    <row r="455" spans="1:281">
      <c r="A455">
        <v>439</v>
      </c>
      <c r="B455">
        <v>1659122624</v>
      </c>
      <c r="C455">
        <v>10265.90000009537</v>
      </c>
      <c r="D455" t="s">
        <v>1305</v>
      </c>
      <c r="E455" t="s">
        <v>1306</v>
      </c>
      <c r="F455">
        <v>5</v>
      </c>
      <c r="G455" t="s">
        <v>1198</v>
      </c>
      <c r="H455" t="s">
        <v>416</v>
      </c>
      <c r="I455">
        <v>1659122616.5</v>
      </c>
      <c r="J455">
        <f>(K455)/1000</f>
        <v>0</v>
      </c>
      <c r="K455">
        <f>IF(CZ455, AN455, AH455)</f>
        <v>0</v>
      </c>
      <c r="L455">
        <f>IF(CZ455, AI455, AG455)</f>
        <v>0</v>
      </c>
      <c r="M455">
        <f>DB455 - IF(AU455&gt;1, L455*CV455*100.0/(AW455*DP455), 0)</f>
        <v>0</v>
      </c>
      <c r="N455">
        <f>((T455-J455/2)*M455-L455)/(T455+J455/2)</f>
        <v>0</v>
      </c>
      <c r="O455">
        <f>N455*(DI455+DJ455)/1000.0</f>
        <v>0</v>
      </c>
      <c r="P455">
        <f>(DB455 - IF(AU455&gt;1, L455*CV455*100.0/(AW455*DP455), 0))*(DI455+DJ455)/1000.0</f>
        <v>0</v>
      </c>
      <c r="Q455">
        <f>2.0/((1/S455-1/R455)+SIGN(S455)*SQRT((1/S455-1/R455)*(1/S455-1/R455) + 4*CW455/((CW455+1)*(CW455+1))*(2*1/S455*1/R455-1/R455*1/R455)))</f>
        <v>0</v>
      </c>
      <c r="R455">
        <f>IF(LEFT(CX455,1)&lt;&gt;"0",IF(LEFT(CX455,1)="1",3.0,CY455),$D$5+$E$5*(DP455*DI455/($K$5*1000))+$F$5*(DP455*DI455/($K$5*1000))*MAX(MIN(CV455,$J$5),$I$5)*MAX(MIN(CV455,$J$5),$I$5)+$G$5*MAX(MIN(CV455,$J$5),$I$5)*(DP455*DI455/($K$5*1000))+$H$5*(DP455*DI455/($K$5*1000))*(DP455*DI455/($K$5*1000)))</f>
        <v>0</v>
      </c>
      <c r="S455">
        <f>J455*(1000-(1000*0.61365*exp(17.502*W455/(240.97+W455))/(DI455+DJ455)+DD455)/2)/(1000*0.61365*exp(17.502*W455/(240.97+W455))/(DI455+DJ455)-DD455)</f>
        <v>0</v>
      </c>
      <c r="T455">
        <f>1/((CW455+1)/(Q455/1.6)+1/(R455/1.37)) + CW455/((CW455+1)/(Q455/1.6) + CW455/(R455/1.37))</f>
        <v>0</v>
      </c>
      <c r="U455">
        <f>(CR455*CU455)</f>
        <v>0</v>
      </c>
      <c r="V455">
        <f>(DK455+(U455+2*0.95*5.67E-8*(((DK455+$B$7)+273)^4-(DK455+273)^4)-44100*J455)/(1.84*29.3*R455+8*0.95*5.67E-8*(DK455+273)^3))</f>
        <v>0</v>
      </c>
      <c r="W455">
        <f>($C$7*DL455+$D$7*DM455+$E$7*V455)</f>
        <v>0</v>
      </c>
      <c r="X455">
        <f>0.61365*exp(17.502*W455/(240.97+W455))</f>
        <v>0</v>
      </c>
      <c r="Y455">
        <f>(Z455/AA455*100)</f>
        <v>0</v>
      </c>
      <c r="Z455">
        <f>DD455*(DI455+DJ455)/1000</f>
        <v>0</v>
      </c>
      <c r="AA455">
        <f>0.61365*exp(17.502*DK455/(240.97+DK455))</f>
        <v>0</v>
      </c>
      <c r="AB455">
        <f>(X455-DD455*(DI455+DJ455)/1000)</f>
        <v>0</v>
      </c>
      <c r="AC455">
        <f>(-J455*44100)</f>
        <v>0</v>
      </c>
      <c r="AD455">
        <f>2*29.3*R455*0.92*(DK455-W455)</f>
        <v>0</v>
      </c>
      <c r="AE455">
        <f>2*0.95*5.67E-8*(((DK455+$B$7)+273)^4-(W455+273)^4)</f>
        <v>0</v>
      </c>
      <c r="AF455">
        <f>U455+AE455+AC455+AD455</f>
        <v>0</v>
      </c>
      <c r="AG455">
        <f>DH455*AU455*(DC455-DB455*(1000-AU455*DE455)/(1000-AU455*DD455))/(100*CV455)</f>
        <v>0</v>
      </c>
      <c r="AH455">
        <f>1000*DH455*AU455*(DD455-DE455)/(100*CV455*(1000-AU455*DD455))</f>
        <v>0</v>
      </c>
      <c r="AI455">
        <f>(AJ455 - AK455 - DI455*1E3/(8.314*(DK455+273.15)) * AM455/DH455 * AL455) * DH455/(100*CV455) * (1000 - DE455)/1000</f>
        <v>0</v>
      </c>
      <c r="AJ455">
        <v>908.1964148953055</v>
      </c>
      <c r="AK455">
        <v>858.8855575757574</v>
      </c>
      <c r="AL455">
        <v>3.427448896711981</v>
      </c>
      <c r="AM455">
        <v>65.16908035105153</v>
      </c>
      <c r="AN455">
        <f>(AP455 - AO455 + DI455*1E3/(8.314*(DK455+273.15)) * AR455/DH455 * AQ455) * DH455/(100*CV455) * 1000/(1000 - AP455)</f>
        <v>0</v>
      </c>
      <c r="AO455">
        <v>15.97085286324836</v>
      </c>
      <c r="AP455">
        <v>22.89326848484848</v>
      </c>
      <c r="AQ455">
        <v>-9.263269944161253E-06</v>
      </c>
      <c r="AR455">
        <v>87.25363279170026</v>
      </c>
      <c r="AS455">
        <v>15</v>
      </c>
      <c r="AT455">
        <v>3</v>
      </c>
      <c r="AU455">
        <f>IF(AS455*$H$13&gt;=AW455,1.0,(AW455/(AW455-AS455*$H$13)))</f>
        <v>0</v>
      </c>
      <c r="AV455">
        <f>(AU455-1)*100</f>
        <v>0</v>
      </c>
      <c r="AW455">
        <f>MAX(0,($B$13+$C$13*DP455)/(1+$D$13*DP455)*DI455/(DK455+273)*$E$13)</f>
        <v>0</v>
      </c>
      <c r="AX455" t="s">
        <v>417</v>
      </c>
      <c r="AY455" t="s">
        <v>417</v>
      </c>
      <c r="AZ455">
        <v>0</v>
      </c>
      <c r="BA455">
        <v>0</v>
      </c>
      <c r="BB455">
        <f>1-AZ455/BA455</f>
        <v>0</v>
      </c>
      <c r="BC455">
        <v>0</v>
      </c>
      <c r="BD455" t="s">
        <v>417</v>
      </c>
      <c r="BE455" t="s">
        <v>417</v>
      </c>
      <c r="BF455">
        <v>0</v>
      </c>
      <c r="BG455">
        <v>0</v>
      </c>
      <c r="BH455">
        <f>1-BF455/BG455</f>
        <v>0</v>
      </c>
      <c r="BI455">
        <v>0.5</v>
      </c>
      <c r="BJ455">
        <f>CS455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417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f>$B$11*DQ455+$C$11*DR455+$F$11*EC455*(1-EF455)</f>
        <v>0</v>
      </c>
      <c r="CS455">
        <f>CR455*CT455</f>
        <v>0</v>
      </c>
      <c r="CT455">
        <f>($B$11*$D$9+$C$11*$D$9+$F$11*((EP455+EH455)/MAX(EP455+EH455+EQ455, 0.1)*$I$9+EQ455/MAX(EP455+EH455+EQ455, 0.1)*$J$9))/($B$11+$C$11+$F$11)</f>
        <v>0</v>
      </c>
      <c r="CU455">
        <f>($B$11*$K$9+$C$11*$K$9+$F$11*((EP455+EH455)/MAX(EP455+EH455+EQ455, 0.1)*$P$9+EQ455/MAX(EP455+EH455+EQ455, 0.1)*$Q$9))/($B$11+$C$11+$F$11)</f>
        <v>0</v>
      </c>
      <c r="CV455">
        <v>6</v>
      </c>
      <c r="CW455">
        <v>0.5</v>
      </c>
      <c r="CX455" t="s">
        <v>418</v>
      </c>
      <c r="CY455">
        <v>2</v>
      </c>
      <c r="CZ455" t="b">
        <v>1</v>
      </c>
      <c r="DA455">
        <v>1659122616.5</v>
      </c>
      <c r="DB455">
        <v>815.7926666666667</v>
      </c>
      <c r="DC455">
        <v>877.3953333333333</v>
      </c>
      <c r="DD455">
        <v>22.89471111111111</v>
      </c>
      <c r="DE455">
        <v>15.97603333333333</v>
      </c>
      <c r="DF455">
        <v>819.1402592592593</v>
      </c>
      <c r="DG455">
        <v>22.97866666666667</v>
      </c>
      <c r="DH455">
        <v>500.0634074074074</v>
      </c>
      <c r="DI455">
        <v>90.63069999999999</v>
      </c>
      <c r="DJ455">
        <v>0.09994837777777776</v>
      </c>
      <c r="DK455">
        <v>27.19617777777778</v>
      </c>
      <c r="DL455">
        <v>26.94683333333333</v>
      </c>
      <c r="DM455">
        <v>999.9000000000001</v>
      </c>
      <c r="DN455">
        <v>0</v>
      </c>
      <c r="DO455">
        <v>0</v>
      </c>
      <c r="DP455">
        <v>10000.67222222222</v>
      </c>
      <c r="DQ455">
        <v>0</v>
      </c>
      <c r="DR455">
        <v>7.953109629629631</v>
      </c>
      <c r="DS455">
        <v>-61.60267407407407</v>
      </c>
      <c r="DT455">
        <v>834.9077777777778</v>
      </c>
      <c r="DU455">
        <v>891.6401111111111</v>
      </c>
      <c r="DV455">
        <v>6.918667407407407</v>
      </c>
      <c r="DW455">
        <v>877.3953333333333</v>
      </c>
      <c r="DX455">
        <v>15.97603333333333</v>
      </c>
      <c r="DY455">
        <v>2.074962222222222</v>
      </c>
      <c r="DZ455">
        <v>1.44791925925926</v>
      </c>
      <c r="EA455">
        <v>18.02827037037037</v>
      </c>
      <c r="EB455">
        <v>12.42901111111111</v>
      </c>
      <c r="EC455">
        <v>2000.027407407407</v>
      </c>
      <c r="ED455">
        <v>0.9800067777777777</v>
      </c>
      <c r="EE455">
        <v>0.01999362222222222</v>
      </c>
      <c r="EF455">
        <v>0</v>
      </c>
      <c r="EG455">
        <v>758.8944444444445</v>
      </c>
      <c r="EH455">
        <v>5.00097</v>
      </c>
      <c r="EI455">
        <v>15157.79629629629</v>
      </c>
      <c r="EJ455">
        <v>16707.83703703704</v>
      </c>
      <c r="EK455">
        <v>39</v>
      </c>
      <c r="EL455">
        <v>39.375</v>
      </c>
      <c r="EM455">
        <v>38.937</v>
      </c>
      <c r="EN455">
        <v>39.125</v>
      </c>
      <c r="EO455">
        <v>39.625</v>
      </c>
      <c r="EP455">
        <v>1955.137407407407</v>
      </c>
      <c r="EQ455">
        <v>39.89000000000001</v>
      </c>
      <c r="ER455">
        <v>0</v>
      </c>
      <c r="ES455">
        <v>1659122624</v>
      </c>
      <c r="ET455">
        <v>0</v>
      </c>
      <c r="EU455">
        <v>758.8932692307692</v>
      </c>
      <c r="EV455">
        <v>-5.507247860769926</v>
      </c>
      <c r="EW455">
        <v>-115.5897434033459</v>
      </c>
      <c r="EX455">
        <v>15158.20769230769</v>
      </c>
      <c r="EY455">
        <v>15</v>
      </c>
      <c r="EZ455">
        <v>0</v>
      </c>
      <c r="FA455" t="s">
        <v>419</v>
      </c>
      <c r="FB455">
        <v>1658962562</v>
      </c>
      <c r="FC455">
        <v>1658962559</v>
      </c>
      <c r="FD455">
        <v>0</v>
      </c>
      <c r="FE455">
        <v>0.025</v>
      </c>
      <c r="FF455">
        <v>-0.013</v>
      </c>
      <c r="FG455">
        <v>-1.97</v>
      </c>
      <c r="FH455">
        <v>-0.111</v>
      </c>
      <c r="FI455">
        <v>420</v>
      </c>
      <c r="FJ455">
        <v>18</v>
      </c>
      <c r="FK455">
        <v>0.6899999999999999</v>
      </c>
      <c r="FL455">
        <v>0.5</v>
      </c>
      <c r="FM455">
        <v>-61.56281707317073</v>
      </c>
      <c r="FN455">
        <v>-0.9950905923345964</v>
      </c>
      <c r="FO455">
        <v>0.1146313388862238</v>
      </c>
      <c r="FP455">
        <v>0</v>
      </c>
      <c r="FQ455">
        <v>759.1345294117648</v>
      </c>
      <c r="FR455">
        <v>-5.163147441202892</v>
      </c>
      <c r="FS455">
        <v>0.5608796785771709</v>
      </c>
      <c r="FT455">
        <v>0</v>
      </c>
      <c r="FU455">
        <v>6.917393658536587</v>
      </c>
      <c r="FV455">
        <v>0.03480898954704303</v>
      </c>
      <c r="FW455">
        <v>0.004113747775624054</v>
      </c>
      <c r="FX455">
        <v>1</v>
      </c>
      <c r="FY455">
        <v>1</v>
      </c>
      <c r="FZ455">
        <v>3</v>
      </c>
      <c r="GA455" t="s">
        <v>426</v>
      </c>
      <c r="GB455">
        <v>2.98355</v>
      </c>
      <c r="GC455">
        <v>2.7156</v>
      </c>
      <c r="GD455">
        <v>0.154998</v>
      </c>
      <c r="GE455">
        <v>0.160278</v>
      </c>
      <c r="GF455">
        <v>0.104288</v>
      </c>
      <c r="GG455">
        <v>0.07930470000000001</v>
      </c>
      <c r="GH455">
        <v>26752.1</v>
      </c>
      <c r="GI455">
        <v>26713</v>
      </c>
      <c r="GJ455">
        <v>29422</v>
      </c>
      <c r="GK455">
        <v>29418.4</v>
      </c>
      <c r="GL455">
        <v>34901</v>
      </c>
      <c r="GM455">
        <v>36015.8</v>
      </c>
      <c r="GN455">
        <v>41433.8</v>
      </c>
      <c r="GO455">
        <v>41922.7</v>
      </c>
      <c r="GP455">
        <v>1.91815</v>
      </c>
      <c r="GQ455">
        <v>1.88743</v>
      </c>
      <c r="GR455">
        <v>0.102803</v>
      </c>
      <c r="GS455">
        <v>0</v>
      </c>
      <c r="GT455">
        <v>25.2751</v>
      </c>
      <c r="GU455">
        <v>999.9</v>
      </c>
      <c r="GV455">
        <v>36.9</v>
      </c>
      <c r="GW455">
        <v>33.7</v>
      </c>
      <c r="GX455">
        <v>21.392</v>
      </c>
      <c r="GY455">
        <v>63.4817</v>
      </c>
      <c r="GZ455">
        <v>34.0385</v>
      </c>
      <c r="HA455">
        <v>1</v>
      </c>
      <c r="HB455">
        <v>-0.0853633</v>
      </c>
      <c r="HC455">
        <v>0.298829</v>
      </c>
      <c r="HD455">
        <v>20.3306</v>
      </c>
      <c r="HE455">
        <v>5.21669</v>
      </c>
      <c r="HF455">
        <v>12.0099</v>
      </c>
      <c r="HG455">
        <v>4.98875</v>
      </c>
      <c r="HH455">
        <v>3.2884</v>
      </c>
      <c r="HI455">
        <v>9999</v>
      </c>
      <c r="HJ455">
        <v>9999</v>
      </c>
      <c r="HK455">
        <v>9999</v>
      </c>
      <c r="HL455">
        <v>175.1</v>
      </c>
      <c r="HM455">
        <v>1.86786</v>
      </c>
      <c r="HN455">
        <v>1.86691</v>
      </c>
      <c r="HO455">
        <v>1.8663</v>
      </c>
      <c r="HP455">
        <v>1.86624</v>
      </c>
      <c r="HQ455">
        <v>1.86807</v>
      </c>
      <c r="HR455">
        <v>1.87049</v>
      </c>
      <c r="HS455">
        <v>1.8692</v>
      </c>
      <c r="HT455">
        <v>1.87058</v>
      </c>
      <c r="HU455">
        <v>0</v>
      </c>
      <c r="HV455">
        <v>0</v>
      </c>
      <c r="HW455">
        <v>0</v>
      </c>
      <c r="HX455">
        <v>0</v>
      </c>
      <c r="HY455" t="s">
        <v>421</v>
      </c>
      <c r="HZ455" t="s">
        <v>422</v>
      </c>
      <c r="IA455" t="s">
        <v>423</v>
      </c>
      <c r="IB455" t="s">
        <v>423</v>
      </c>
      <c r="IC455" t="s">
        <v>423</v>
      </c>
      <c r="ID455" t="s">
        <v>423</v>
      </c>
      <c r="IE455">
        <v>0</v>
      </c>
      <c r="IF455">
        <v>100</v>
      </c>
      <c r="IG455">
        <v>100</v>
      </c>
      <c r="IH455">
        <v>-3.394</v>
      </c>
      <c r="II455">
        <v>-0.08400000000000001</v>
      </c>
      <c r="IJ455">
        <v>-1.577111384215205</v>
      </c>
      <c r="IK455">
        <v>-0.002609718516926934</v>
      </c>
      <c r="IL455">
        <v>7.477057286243006E-07</v>
      </c>
      <c r="IM455">
        <v>-2.446628426827821E-10</v>
      </c>
      <c r="IN455">
        <v>-0.2036813970316619</v>
      </c>
      <c r="IO455">
        <v>-0.007460779758470672</v>
      </c>
      <c r="IP455">
        <v>0.0009378809001863145</v>
      </c>
      <c r="IQ455">
        <v>-1.681860573090938E-05</v>
      </c>
      <c r="IR455">
        <v>18</v>
      </c>
      <c r="IS455">
        <v>2242</v>
      </c>
      <c r="IT455">
        <v>1</v>
      </c>
      <c r="IU455">
        <v>24</v>
      </c>
      <c r="IV455">
        <v>2667.7</v>
      </c>
      <c r="IW455">
        <v>2667.8</v>
      </c>
      <c r="IX455">
        <v>1.94824</v>
      </c>
      <c r="IY455">
        <v>2.21436</v>
      </c>
      <c r="IZ455">
        <v>1.39648</v>
      </c>
      <c r="JA455">
        <v>2.33521</v>
      </c>
      <c r="JB455">
        <v>1.49536</v>
      </c>
      <c r="JC455">
        <v>2.42676</v>
      </c>
      <c r="JD455">
        <v>39.3418</v>
      </c>
      <c r="JE455">
        <v>23.9737</v>
      </c>
      <c r="JF455">
        <v>18</v>
      </c>
      <c r="JG455">
        <v>491.723</v>
      </c>
      <c r="JH455">
        <v>428.996</v>
      </c>
      <c r="JI455">
        <v>25</v>
      </c>
      <c r="JJ455">
        <v>26.2886</v>
      </c>
      <c r="JK455">
        <v>30</v>
      </c>
      <c r="JL455">
        <v>26.2533</v>
      </c>
      <c r="JM455">
        <v>26.1949</v>
      </c>
      <c r="JN455">
        <v>39.0076</v>
      </c>
      <c r="JO455">
        <v>24.4465</v>
      </c>
      <c r="JP455">
        <v>25.5585</v>
      </c>
      <c r="JQ455">
        <v>25</v>
      </c>
      <c r="JR455">
        <v>921.49</v>
      </c>
      <c r="JS455">
        <v>15.9995</v>
      </c>
      <c r="JT455">
        <v>100.6</v>
      </c>
      <c r="JU455">
        <v>100.683</v>
      </c>
    </row>
    <row r="456" spans="1:281">
      <c r="A456">
        <v>440</v>
      </c>
      <c r="B456">
        <v>1659122629</v>
      </c>
      <c r="C456">
        <v>10270.90000009537</v>
      </c>
      <c r="D456" t="s">
        <v>1307</v>
      </c>
      <c r="E456" t="s">
        <v>1308</v>
      </c>
      <c r="F456">
        <v>5</v>
      </c>
      <c r="G456" t="s">
        <v>1198</v>
      </c>
      <c r="H456" t="s">
        <v>416</v>
      </c>
      <c r="I456">
        <v>1659122621.214286</v>
      </c>
      <c r="J456">
        <f>(K456)/1000</f>
        <v>0</v>
      </c>
      <c r="K456">
        <f>IF(CZ456, AN456, AH456)</f>
        <v>0</v>
      </c>
      <c r="L456">
        <f>IF(CZ456, AI456, AG456)</f>
        <v>0</v>
      </c>
      <c r="M456">
        <f>DB456 - IF(AU456&gt;1, L456*CV456*100.0/(AW456*DP456), 0)</f>
        <v>0</v>
      </c>
      <c r="N456">
        <f>((T456-J456/2)*M456-L456)/(T456+J456/2)</f>
        <v>0</v>
      </c>
      <c r="O456">
        <f>N456*(DI456+DJ456)/1000.0</f>
        <v>0</v>
      </c>
      <c r="P456">
        <f>(DB456 - IF(AU456&gt;1, L456*CV456*100.0/(AW456*DP456), 0))*(DI456+DJ456)/1000.0</f>
        <v>0</v>
      </c>
      <c r="Q456">
        <f>2.0/((1/S456-1/R456)+SIGN(S456)*SQRT((1/S456-1/R456)*(1/S456-1/R456) + 4*CW456/((CW456+1)*(CW456+1))*(2*1/S456*1/R456-1/R456*1/R456)))</f>
        <v>0</v>
      </c>
      <c r="R456">
        <f>IF(LEFT(CX456,1)&lt;&gt;"0",IF(LEFT(CX456,1)="1",3.0,CY456),$D$5+$E$5*(DP456*DI456/($K$5*1000))+$F$5*(DP456*DI456/($K$5*1000))*MAX(MIN(CV456,$J$5),$I$5)*MAX(MIN(CV456,$J$5),$I$5)+$G$5*MAX(MIN(CV456,$J$5),$I$5)*(DP456*DI456/($K$5*1000))+$H$5*(DP456*DI456/($K$5*1000))*(DP456*DI456/($K$5*1000)))</f>
        <v>0</v>
      </c>
      <c r="S456">
        <f>J456*(1000-(1000*0.61365*exp(17.502*W456/(240.97+W456))/(DI456+DJ456)+DD456)/2)/(1000*0.61365*exp(17.502*W456/(240.97+W456))/(DI456+DJ456)-DD456)</f>
        <v>0</v>
      </c>
      <c r="T456">
        <f>1/((CW456+1)/(Q456/1.6)+1/(R456/1.37)) + CW456/((CW456+1)/(Q456/1.6) + CW456/(R456/1.37))</f>
        <v>0</v>
      </c>
      <c r="U456">
        <f>(CR456*CU456)</f>
        <v>0</v>
      </c>
      <c r="V456">
        <f>(DK456+(U456+2*0.95*5.67E-8*(((DK456+$B$7)+273)^4-(DK456+273)^4)-44100*J456)/(1.84*29.3*R456+8*0.95*5.67E-8*(DK456+273)^3))</f>
        <v>0</v>
      </c>
      <c r="W456">
        <f>($C$7*DL456+$D$7*DM456+$E$7*V456)</f>
        <v>0</v>
      </c>
      <c r="X456">
        <f>0.61365*exp(17.502*W456/(240.97+W456))</f>
        <v>0</v>
      </c>
      <c r="Y456">
        <f>(Z456/AA456*100)</f>
        <v>0</v>
      </c>
      <c r="Z456">
        <f>DD456*(DI456+DJ456)/1000</f>
        <v>0</v>
      </c>
      <c r="AA456">
        <f>0.61365*exp(17.502*DK456/(240.97+DK456))</f>
        <v>0</v>
      </c>
      <c r="AB456">
        <f>(X456-DD456*(DI456+DJ456)/1000)</f>
        <v>0</v>
      </c>
      <c r="AC456">
        <f>(-J456*44100)</f>
        <v>0</v>
      </c>
      <c r="AD456">
        <f>2*29.3*R456*0.92*(DK456-W456)</f>
        <v>0</v>
      </c>
      <c r="AE456">
        <f>2*0.95*5.67E-8*(((DK456+$B$7)+273)^4-(W456+273)^4)</f>
        <v>0</v>
      </c>
      <c r="AF456">
        <f>U456+AE456+AC456+AD456</f>
        <v>0</v>
      </c>
      <c r="AG456">
        <f>DH456*AU456*(DC456-DB456*(1000-AU456*DE456)/(1000-AU456*DD456))/(100*CV456)</f>
        <v>0</v>
      </c>
      <c r="AH456">
        <f>1000*DH456*AU456*(DD456-DE456)/(100*CV456*(1000-AU456*DD456))</f>
        <v>0</v>
      </c>
      <c r="AI456">
        <f>(AJ456 - AK456 - DI456*1E3/(8.314*(DK456+273.15)) * AM456/DH456 * AL456) * DH456/(100*CV456) * (1000 - DE456)/1000</f>
        <v>0</v>
      </c>
      <c r="AJ456">
        <v>925.0723403271073</v>
      </c>
      <c r="AK456">
        <v>876.059896969697</v>
      </c>
      <c r="AL456">
        <v>3.443688915219163</v>
      </c>
      <c r="AM456">
        <v>65.16908035105153</v>
      </c>
      <c r="AN456">
        <f>(AP456 - AO456 + DI456*1E3/(8.314*(DK456+273.15)) * AR456/DH456 * AQ456) * DH456/(100*CV456) * 1000/(1000 - AP456)</f>
        <v>0</v>
      </c>
      <c r="AO456">
        <v>15.96997016193512</v>
      </c>
      <c r="AP456">
        <v>22.89139878787879</v>
      </c>
      <c r="AQ456">
        <v>3.891155314717533E-06</v>
      </c>
      <c r="AR456">
        <v>87.25363279170026</v>
      </c>
      <c r="AS456">
        <v>15</v>
      </c>
      <c r="AT456">
        <v>3</v>
      </c>
      <c r="AU456">
        <f>IF(AS456*$H$13&gt;=AW456,1.0,(AW456/(AW456-AS456*$H$13)))</f>
        <v>0</v>
      </c>
      <c r="AV456">
        <f>(AU456-1)*100</f>
        <v>0</v>
      </c>
      <c r="AW456">
        <f>MAX(0,($B$13+$C$13*DP456)/(1+$D$13*DP456)*DI456/(DK456+273)*$E$13)</f>
        <v>0</v>
      </c>
      <c r="AX456" t="s">
        <v>417</v>
      </c>
      <c r="AY456" t="s">
        <v>417</v>
      </c>
      <c r="AZ456">
        <v>0</v>
      </c>
      <c r="BA456">
        <v>0</v>
      </c>
      <c r="BB456">
        <f>1-AZ456/BA456</f>
        <v>0</v>
      </c>
      <c r="BC456">
        <v>0</v>
      </c>
      <c r="BD456" t="s">
        <v>417</v>
      </c>
      <c r="BE456" t="s">
        <v>417</v>
      </c>
      <c r="BF456">
        <v>0</v>
      </c>
      <c r="BG456">
        <v>0</v>
      </c>
      <c r="BH456">
        <f>1-BF456/BG456</f>
        <v>0</v>
      </c>
      <c r="BI456">
        <v>0.5</v>
      </c>
      <c r="BJ456">
        <f>CS456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417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f>$B$11*DQ456+$C$11*DR456+$F$11*EC456*(1-EF456)</f>
        <v>0</v>
      </c>
      <c r="CS456">
        <f>CR456*CT456</f>
        <v>0</v>
      </c>
      <c r="CT456">
        <f>($B$11*$D$9+$C$11*$D$9+$F$11*((EP456+EH456)/MAX(EP456+EH456+EQ456, 0.1)*$I$9+EQ456/MAX(EP456+EH456+EQ456, 0.1)*$J$9))/($B$11+$C$11+$F$11)</f>
        <v>0</v>
      </c>
      <c r="CU456">
        <f>($B$11*$K$9+$C$11*$K$9+$F$11*((EP456+EH456)/MAX(EP456+EH456+EQ456, 0.1)*$P$9+EQ456/MAX(EP456+EH456+EQ456, 0.1)*$Q$9))/($B$11+$C$11+$F$11)</f>
        <v>0</v>
      </c>
      <c r="CV456">
        <v>6</v>
      </c>
      <c r="CW456">
        <v>0.5</v>
      </c>
      <c r="CX456" t="s">
        <v>418</v>
      </c>
      <c r="CY456">
        <v>2</v>
      </c>
      <c r="CZ456" t="b">
        <v>1</v>
      </c>
      <c r="DA456">
        <v>1659122621.214286</v>
      </c>
      <c r="DB456">
        <v>831.5616785714284</v>
      </c>
      <c r="DC456">
        <v>893.1975</v>
      </c>
      <c r="DD456">
        <v>22.89428928571429</v>
      </c>
      <c r="DE456">
        <v>15.97322857142857</v>
      </c>
      <c r="DF456">
        <v>834.9388928571428</v>
      </c>
      <c r="DG456">
        <v>22.97824642857143</v>
      </c>
      <c r="DH456">
        <v>500.0807142857143</v>
      </c>
      <c r="DI456">
        <v>90.63026785714287</v>
      </c>
      <c r="DJ456">
        <v>0.09999653571428571</v>
      </c>
      <c r="DK456">
        <v>27.19535714285714</v>
      </c>
      <c r="DL456">
        <v>26.95026428571429</v>
      </c>
      <c r="DM456">
        <v>999.9000000000002</v>
      </c>
      <c r="DN456">
        <v>0</v>
      </c>
      <c r="DO456">
        <v>0</v>
      </c>
      <c r="DP456">
        <v>9997.254642857142</v>
      </c>
      <c r="DQ456">
        <v>0</v>
      </c>
      <c r="DR456">
        <v>7.950106071428572</v>
      </c>
      <c r="DS456">
        <v>-61.63586071428572</v>
      </c>
      <c r="DT456">
        <v>851.0457857142856</v>
      </c>
      <c r="DU456">
        <v>907.6963571428572</v>
      </c>
      <c r="DV456">
        <v>6.921054642857142</v>
      </c>
      <c r="DW456">
        <v>893.1975</v>
      </c>
      <c r="DX456">
        <v>15.97322857142857</v>
      </c>
      <c r="DY456">
        <v>2.074913928571429</v>
      </c>
      <c r="DZ456">
        <v>1.4476575</v>
      </c>
      <c r="EA456">
        <v>18.0279</v>
      </c>
      <c r="EB456">
        <v>12.42626071428571</v>
      </c>
      <c r="EC456">
        <v>2000.024642857143</v>
      </c>
      <c r="ED456">
        <v>0.9800067499999999</v>
      </c>
      <c r="EE456">
        <v>0.01999365</v>
      </c>
      <c r="EF456">
        <v>0</v>
      </c>
      <c r="EG456">
        <v>758.401</v>
      </c>
      <c r="EH456">
        <v>5.00097</v>
      </c>
      <c r="EI456">
        <v>15148.43571428571</v>
      </c>
      <c r="EJ456">
        <v>16707.81428571428</v>
      </c>
      <c r="EK456">
        <v>39</v>
      </c>
      <c r="EL456">
        <v>39.375</v>
      </c>
      <c r="EM456">
        <v>38.937</v>
      </c>
      <c r="EN456">
        <v>39.125</v>
      </c>
      <c r="EO456">
        <v>39.62049999999999</v>
      </c>
      <c r="EP456">
        <v>1955.134642857143</v>
      </c>
      <c r="EQ456">
        <v>39.89000000000001</v>
      </c>
      <c r="ER456">
        <v>0</v>
      </c>
      <c r="ES456">
        <v>1659122629.4</v>
      </c>
      <c r="ET456">
        <v>0</v>
      </c>
      <c r="EU456">
        <v>758.3100000000002</v>
      </c>
      <c r="EV456">
        <v>-6.266076915642648</v>
      </c>
      <c r="EW456">
        <v>-128.2153844018922</v>
      </c>
      <c r="EX456">
        <v>15146.708</v>
      </c>
      <c r="EY456">
        <v>15</v>
      </c>
      <c r="EZ456">
        <v>0</v>
      </c>
      <c r="FA456" t="s">
        <v>419</v>
      </c>
      <c r="FB456">
        <v>1658962562</v>
      </c>
      <c r="FC456">
        <v>1658962559</v>
      </c>
      <c r="FD456">
        <v>0</v>
      </c>
      <c r="FE456">
        <v>0.025</v>
      </c>
      <c r="FF456">
        <v>-0.013</v>
      </c>
      <c r="FG456">
        <v>-1.97</v>
      </c>
      <c r="FH456">
        <v>-0.111</v>
      </c>
      <c r="FI456">
        <v>420</v>
      </c>
      <c r="FJ456">
        <v>18</v>
      </c>
      <c r="FK456">
        <v>0.6899999999999999</v>
      </c>
      <c r="FL456">
        <v>0.5</v>
      </c>
      <c r="FM456">
        <v>-61.5986625</v>
      </c>
      <c r="FN456">
        <v>-0.6986667917445657</v>
      </c>
      <c r="FO456">
        <v>0.1031898533953314</v>
      </c>
      <c r="FP456">
        <v>0</v>
      </c>
      <c r="FQ456">
        <v>758.6975</v>
      </c>
      <c r="FR456">
        <v>-5.681390378519298</v>
      </c>
      <c r="FS456">
        <v>0.6059174011850391</v>
      </c>
      <c r="FT456">
        <v>0</v>
      </c>
      <c r="FU456">
        <v>6.91936175</v>
      </c>
      <c r="FV456">
        <v>0.03699050656659134</v>
      </c>
      <c r="FW456">
        <v>0.004187260970789872</v>
      </c>
      <c r="FX456">
        <v>1</v>
      </c>
      <c r="FY456">
        <v>1</v>
      </c>
      <c r="FZ456">
        <v>3</v>
      </c>
      <c r="GA456" t="s">
        <v>426</v>
      </c>
      <c r="GB456">
        <v>2.98355</v>
      </c>
      <c r="GC456">
        <v>2.71546</v>
      </c>
      <c r="GD456">
        <v>0.157026</v>
      </c>
      <c r="GE456">
        <v>0.162209</v>
      </c>
      <c r="GF456">
        <v>0.10428</v>
      </c>
      <c r="GG456">
        <v>0.0793027</v>
      </c>
      <c r="GH456">
        <v>26687.8</v>
      </c>
      <c r="GI456">
        <v>26651.2</v>
      </c>
      <c r="GJ456">
        <v>29421.8</v>
      </c>
      <c r="GK456">
        <v>29417.9</v>
      </c>
      <c r="GL456">
        <v>34900.8</v>
      </c>
      <c r="GM456">
        <v>36015.4</v>
      </c>
      <c r="GN456">
        <v>41433.1</v>
      </c>
      <c r="GO456">
        <v>41922.1</v>
      </c>
      <c r="GP456">
        <v>1.91785</v>
      </c>
      <c r="GQ456">
        <v>1.88775</v>
      </c>
      <c r="GR456">
        <v>0.102669</v>
      </c>
      <c r="GS456">
        <v>0</v>
      </c>
      <c r="GT456">
        <v>25.2761</v>
      </c>
      <c r="GU456">
        <v>999.9</v>
      </c>
      <c r="GV456">
        <v>36.9</v>
      </c>
      <c r="GW456">
        <v>33.7</v>
      </c>
      <c r="GX456">
        <v>21.3938</v>
      </c>
      <c r="GY456">
        <v>63.7017</v>
      </c>
      <c r="GZ456">
        <v>33.8221</v>
      </c>
      <c r="HA456">
        <v>1</v>
      </c>
      <c r="HB456">
        <v>-0.0852236</v>
      </c>
      <c r="HC456">
        <v>0.298584</v>
      </c>
      <c r="HD456">
        <v>20.3307</v>
      </c>
      <c r="HE456">
        <v>5.21654</v>
      </c>
      <c r="HF456">
        <v>12.0099</v>
      </c>
      <c r="HG456">
        <v>4.98895</v>
      </c>
      <c r="HH456">
        <v>3.28845</v>
      </c>
      <c r="HI456">
        <v>9999</v>
      </c>
      <c r="HJ456">
        <v>9999</v>
      </c>
      <c r="HK456">
        <v>9999</v>
      </c>
      <c r="HL456">
        <v>175.1</v>
      </c>
      <c r="HM456">
        <v>1.86789</v>
      </c>
      <c r="HN456">
        <v>1.86691</v>
      </c>
      <c r="HO456">
        <v>1.8663</v>
      </c>
      <c r="HP456">
        <v>1.86622</v>
      </c>
      <c r="HQ456">
        <v>1.86807</v>
      </c>
      <c r="HR456">
        <v>1.87049</v>
      </c>
      <c r="HS456">
        <v>1.86919</v>
      </c>
      <c r="HT456">
        <v>1.87058</v>
      </c>
      <c r="HU456">
        <v>0</v>
      </c>
      <c r="HV456">
        <v>0</v>
      </c>
      <c r="HW456">
        <v>0</v>
      </c>
      <c r="HX456">
        <v>0</v>
      </c>
      <c r="HY456" t="s">
        <v>421</v>
      </c>
      <c r="HZ456" t="s">
        <v>422</v>
      </c>
      <c r="IA456" t="s">
        <v>423</v>
      </c>
      <c r="IB456" t="s">
        <v>423</v>
      </c>
      <c r="IC456" t="s">
        <v>423</v>
      </c>
      <c r="ID456" t="s">
        <v>423</v>
      </c>
      <c r="IE456">
        <v>0</v>
      </c>
      <c r="IF456">
        <v>100</v>
      </c>
      <c r="IG456">
        <v>100</v>
      </c>
      <c r="IH456">
        <v>-3.426</v>
      </c>
      <c r="II456">
        <v>-0.08400000000000001</v>
      </c>
      <c r="IJ456">
        <v>-1.577111384215205</v>
      </c>
      <c r="IK456">
        <v>-0.002609718516926934</v>
      </c>
      <c r="IL456">
        <v>7.477057286243006E-07</v>
      </c>
      <c r="IM456">
        <v>-2.446628426827821E-10</v>
      </c>
      <c r="IN456">
        <v>-0.2036813970316619</v>
      </c>
      <c r="IO456">
        <v>-0.007460779758470672</v>
      </c>
      <c r="IP456">
        <v>0.0009378809001863145</v>
      </c>
      <c r="IQ456">
        <v>-1.681860573090938E-05</v>
      </c>
      <c r="IR456">
        <v>18</v>
      </c>
      <c r="IS456">
        <v>2242</v>
      </c>
      <c r="IT456">
        <v>1</v>
      </c>
      <c r="IU456">
        <v>24</v>
      </c>
      <c r="IV456">
        <v>2667.8</v>
      </c>
      <c r="IW456">
        <v>2667.8</v>
      </c>
      <c r="IX456">
        <v>1.97876</v>
      </c>
      <c r="IY456">
        <v>2.21436</v>
      </c>
      <c r="IZ456">
        <v>1.39648</v>
      </c>
      <c r="JA456">
        <v>2.33521</v>
      </c>
      <c r="JB456">
        <v>1.49536</v>
      </c>
      <c r="JC456">
        <v>2.43408</v>
      </c>
      <c r="JD456">
        <v>39.3418</v>
      </c>
      <c r="JE456">
        <v>23.9649</v>
      </c>
      <c r="JF456">
        <v>18</v>
      </c>
      <c r="JG456">
        <v>491.549</v>
      </c>
      <c r="JH456">
        <v>429.188</v>
      </c>
      <c r="JI456">
        <v>24.9999</v>
      </c>
      <c r="JJ456">
        <v>26.2886</v>
      </c>
      <c r="JK456">
        <v>30.0002</v>
      </c>
      <c r="JL456">
        <v>26.255</v>
      </c>
      <c r="JM456">
        <v>26.1949</v>
      </c>
      <c r="JN456">
        <v>39.6099</v>
      </c>
      <c r="JO456">
        <v>24.4465</v>
      </c>
      <c r="JP456">
        <v>25.5585</v>
      </c>
      <c r="JQ456">
        <v>25</v>
      </c>
      <c r="JR456">
        <v>941.525</v>
      </c>
      <c r="JS456">
        <v>15.9998</v>
      </c>
      <c r="JT456">
        <v>100.599</v>
      </c>
      <c r="JU456">
        <v>100.682</v>
      </c>
    </row>
    <row r="457" spans="1:281">
      <c r="A457">
        <v>441</v>
      </c>
      <c r="B457">
        <v>1659122634</v>
      </c>
      <c r="C457">
        <v>10275.90000009537</v>
      </c>
      <c r="D457" t="s">
        <v>1309</v>
      </c>
      <c r="E457" t="s">
        <v>1310</v>
      </c>
      <c r="F457">
        <v>5</v>
      </c>
      <c r="G457" t="s">
        <v>1198</v>
      </c>
      <c r="H457" t="s">
        <v>416</v>
      </c>
      <c r="I457">
        <v>1659122626.5</v>
      </c>
      <c r="J457">
        <f>(K457)/1000</f>
        <v>0</v>
      </c>
      <c r="K457">
        <f>IF(CZ457, AN457, AH457)</f>
        <v>0</v>
      </c>
      <c r="L457">
        <f>IF(CZ457, AI457, AG457)</f>
        <v>0</v>
      </c>
      <c r="M457">
        <f>DB457 - IF(AU457&gt;1, L457*CV457*100.0/(AW457*DP457), 0)</f>
        <v>0</v>
      </c>
      <c r="N457">
        <f>((T457-J457/2)*M457-L457)/(T457+J457/2)</f>
        <v>0</v>
      </c>
      <c r="O457">
        <f>N457*(DI457+DJ457)/1000.0</f>
        <v>0</v>
      </c>
      <c r="P457">
        <f>(DB457 - IF(AU457&gt;1, L457*CV457*100.0/(AW457*DP457), 0))*(DI457+DJ457)/1000.0</f>
        <v>0</v>
      </c>
      <c r="Q457">
        <f>2.0/((1/S457-1/R457)+SIGN(S457)*SQRT((1/S457-1/R457)*(1/S457-1/R457) + 4*CW457/((CW457+1)*(CW457+1))*(2*1/S457*1/R457-1/R457*1/R457)))</f>
        <v>0</v>
      </c>
      <c r="R457">
        <f>IF(LEFT(CX457,1)&lt;&gt;"0",IF(LEFT(CX457,1)="1",3.0,CY457),$D$5+$E$5*(DP457*DI457/($K$5*1000))+$F$5*(DP457*DI457/($K$5*1000))*MAX(MIN(CV457,$J$5),$I$5)*MAX(MIN(CV457,$J$5),$I$5)+$G$5*MAX(MIN(CV457,$J$5),$I$5)*(DP457*DI457/($K$5*1000))+$H$5*(DP457*DI457/($K$5*1000))*(DP457*DI457/($K$5*1000)))</f>
        <v>0</v>
      </c>
      <c r="S457">
        <f>J457*(1000-(1000*0.61365*exp(17.502*W457/(240.97+W457))/(DI457+DJ457)+DD457)/2)/(1000*0.61365*exp(17.502*W457/(240.97+W457))/(DI457+DJ457)-DD457)</f>
        <v>0</v>
      </c>
      <c r="T457">
        <f>1/((CW457+1)/(Q457/1.6)+1/(R457/1.37)) + CW457/((CW457+1)/(Q457/1.6) + CW457/(R457/1.37))</f>
        <v>0</v>
      </c>
      <c r="U457">
        <f>(CR457*CU457)</f>
        <v>0</v>
      </c>
      <c r="V457">
        <f>(DK457+(U457+2*0.95*5.67E-8*(((DK457+$B$7)+273)^4-(DK457+273)^4)-44100*J457)/(1.84*29.3*R457+8*0.95*5.67E-8*(DK457+273)^3))</f>
        <v>0</v>
      </c>
      <c r="W457">
        <f>($C$7*DL457+$D$7*DM457+$E$7*V457)</f>
        <v>0</v>
      </c>
      <c r="X457">
        <f>0.61365*exp(17.502*W457/(240.97+W457))</f>
        <v>0</v>
      </c>
      <c r="Y457">
        <f>(Z457/AA457*100)</f>
        <v>0</v>
      </c>
      <c r="Z457">
        <f>DD457*(DI457+DJ457)/1000</f>
        <v>0</v>
      </c>
      <c r="AA457">
        <f>0.61365*exp(17.502*DK457/(240.97+DK457))</f>
        <v>0</v>
      </c>
      <c r="AB457">
        <f>(X457-DD457*(DI457+DJ457)/1000)</f>
        <v>0</v>
      </c>
      <c r="AC457">
        <f>(-J457*44100)</f>
        <v>0</v>
      </c>
      <c r="AD457">
        <f>2*29.3*R457*0.92*(DK457-W457)</f>
        <v>0</v>
      </c>
      <c r="AE457">
        <f>2*0.95*5.67E-8*(((DK457+$B$7)+273)^4-(W457+273)^4)</f>
        <v>0</v>
      </c>
      <c r="AF457">
        <f>U457+AE457+AC457+AD457</f>
        <v>0</v>
      </c>
      <c r="AG457">
        <f>DH457*AU457*(DC457-DB457*(1000-AU457*DE457)/(1000-AU457*DD457))/(100*CV457)</f>
        <v>0</v>
      </c>
      <c r="AH457">
        <f>1000*DH457*AU457*(DD457-DE457)/(100*CV457*(1000-AU457*DD457))</f>
        <v>0</v>
      </c>
      <c r="AI457">
        <f>(AJ457 - AK457 - DI457*1E3/(8.314*(DK457+273.15)) * AM457/DH457 * AL457) * DH457/(100*CV457) * (1000 - DE457)/1000</f>
        <v>0</v>
      </c>
      <c r="AJ457">
        <v>942.0837812122323</v>
      </c>
      <c r="AK457">
        <v>893.1581151515147</v>
      </c>
      <c r="AL457">
        <v>3.428138493482278</v>
      </c>
      <c r="AM457">
        <v>65.16908035105153</v>
      </c>
      <c r="AN457">
        <f>(AP457 - AO457 + DI457*1E3/(8.314*(DK457+273.15)) * AR457/DH457 * AQ457) * DH457/(100*CV457) * 1000/(1000 - AP457)</f>
        <v>0</v>
      </c>
      <c r="AO457">
        <v>15.96965780423207</v>
      </c>
      <c r="AP457">
        <v>22.89019393939394</v>
      </c>
      <c r="AQ457">
        <v>-1.543829488923902E-05</v>
      </c>
      <c r="AR457">
        <v>87.25363279170026</v>
      </c>
      <c r="AS457">
        <v>15</v>
      </c>
      <c r="AT457">
        <v>3</v>
      </c>
      <c r="AU457">
        <f>IF(AS457*$H$13&gt;=AW457,1.0,(AW457/(AW457-AS457*$H$13)))</f>
        <v>0</v>
      </c>
      <c r="AV457">
        <f>(AU457-1)*100</f>
        <v>0</v>
      </c>
      <c r="AW457">
        <f>MAX(0,($B$13+$C$13*DP457)/(1+$D$13*DP457)*DI457/(DK457+273)*$E$13)</f>
        <v>0</v>
      </c>
      <c r="AX457" t="s">
        <v>417</v>
      </c>
      <c r="AY457" t="s">
        <v>417</v>
      </c>
      <c r="AZ457">
        <v>0</v>
      </c>
      <c r="BA457">
        <v>0</v>
      </c>
      <c r="BB457">
        <f>1-AZ457/BA457</f>
        <v>0</v>
      </c>
      <c r="BC457">
        <v>0</v>
      </c>
      <c r="BD457" t="s">
        <v>417</v>
      </c>
      <c r="BE457" t="s">
        <v>417</v>
      </c>
      <c r="BF457">
        <v>0</v>
      </c>
      <c r="BG457">
        <v>0</v>
      </c>
      <c r="BH457">
        <f>1-BF457/BG457</f>
        <v>0</v>
      </c>
      <c r="BI457">
        <v>0.5</v>
      </c>
      <c r="BJ457">
        <f>CS457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417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f>$B$11*DQ457+$C$11*DR457+$F$11*EC457*(1-EF457)</f>
        <v>0</v>
      </c>
      <c r="CS457">
        <f>CR457*CT457</f>
        <v>0</v>
      </c>
      <c r="CT457">
        <f>($B$11*$D$9+$C$11*$D$9+$F$11*((EP457+EH457)/MAX(EP457+EH457+EQ457, 0.1)*$I$9+EQ457/MAX(EP457+EH457+EQ457, 0.1)*$J$9))/($B$11+$C$11+$F$11)</f>
        <v>0</v>
      </c>
      <c r="CU457">
        <f>($B$11*$K$9+$C$11*$K$9+$F$11*((EP457+EH457)/MAX(EP457+EH457+EQ457, 0.1)*$P$9+EQ457/MAX(EP457+EH457+EQ457, 0.1)*$Q$9))/($B$11+$C$11+$F$11)</f>
        <v>0</v>
      </c>
      <c r="CV457">
        <v>6</v>
      </c>
      <c r="CW457">
        <v>0.5</v>
      </c>
      <c r="CX457" t="s">
        <v>418</v>
      </c>
      <c r="CY457">
        <v>2</v>
      </c>
      <c r="CZ457" t="b">
        <v>1</v>
      </c>
      <c r="DA457">
        <v>1659122626.5</v>
      </c>
      <c r="DB457">
        <v>849.2689629629631</v>
      </c>
      <c r="DC457">
        <v>910.9222962962963</v>
      </c>
      <c r="DD457">
        <v>22.89215185185185</v>
      </c>
      <c r="DE457">
        <v>15.9702037037037</v>
      </c>
      <c r="DF457">
        <v>852.6793703703704</v>
      </c>
      <c r="DG457">
        <v>22.97613333333333</v>
      </c>
      <c r="DH457">
        <v>500.0845925925926</v>
      </c>
      <c r="DI457">
        <v>90.62983333333335</v>
      </c>
      <c r="DJ457">
        <v>0.1000228518518518</v>
      </c>
      <c r="DK457">
        <v>27.19468148148148</v>
      </c>
      <c r="DL457">
        <v>26.95249259259259</v>
      </c>
      <c r="DM457">
        <v>999.9000000000001</v>
      </c>
      <c r="DN457">
        <v>0</v>
      </c>
      <c r="DO457">
        <v>0</v>
      </c>
      <c r="DP457">
        <v>9993.775185185186</v>
      </c>
      <c r="DQ457">
        <v>0</v>
      </c>
      <c r="DR457">
        <v>7.949724814814815</v>
      </c>
      <c r="DS457">
        <v>-61.65316666666667</v>
      </c>
      <c r="DT457">
        <v>869.1660370370369</v>
      </c>
      <c r="DU457">
        <v>925.7059259259258</v>
      </c>
      <c r="DV457">
        <v>6.921945925925926</v>
      </c>
      <c r="DW457">
        <v>910.9222962962963</v>
      </c>
      <c r="DX457">
        <v>15.9702037037037</v>
      </c>
      <c r="DY457">
        <v>2.074711111111111</v>
      </c>
      <c r="DZ457">
        <v>1.447376296296297</v>
      </c>
      <c r="EA457">
        <v>18.02634814814815</v>
      </c>
      <c r="EB457">
        <v>12.4233037037037</v>
      </c>
      <c r="EC457">
        <v>2000.005185185185</v>
      </c>
      <c r="ED457">
        <v>0.9800064444444444</v>
      </c>
      <c r="EE457">
        <v>0.01999395555555556</v>
      </c>
      <c r="EF457">
        <v>0</v>
      </c>
      <c r="EG457">
        <v>757.8893703703703</v>
      </c>
      <c r="EH457">
        <v>5.00097</v>
      </c>
      <c r="EI457">
        <v>15137.10740740741</v>
      </c>
      <c r="EJ457">
        <v>16707.65555555556</v>
      </c>
      <c r="EK457">
        <v>38.99533333333333</v>
      </c>
      <c r="EL457">
        <v>39.375</v>
      </c>
      <c r="EM457">
        <v>38.937</v>
      </c>
      <c r="EN457">
        <v>39.125</v>
      </c>
      <c r="EO457">
        <v>39.60399999999999</v>
      </c>
      <c r="EP457">
        <v>1955.115185185185</v>
      </c>
      <c r="EQ457">
        <v>39.89000000000001</v>
      </c>
      <c r="ER457">
        <v>0</v>
      </c>
      <c r="ES457">
        <v>1659122634.2</v>
      </c>
      <c r="ET457">
        <v>0</v>
      </c>
      <c r="EU457">
        <v>757.8545600000001</v>
      </c>
      <c r="EV457">
        <v>-6.794615397178792</v>
      </c>
      <c r="EW457">
        <v>-133.6076923364384</v>
      </c>
      <c r="EX457">
        <v>15136.36</v>
      </c>
      <c r="EY457">
        <v>15</v>
      </c>
      <c r="EZ457">
        <v>0</v>
      </c>
      <c r="FA457" t="s">
        <v>419</v>
      </c>
      <c r="FB457">
        <v>1658962562</v>
      </c>
      <c r="FC457">
        <v>1658962559</v>
      </c>
      <c r="FD457">
        <v>0</v>
      </c>
      <c r="FE457">
        <v>0.025</v>
      </c>
      <c r="FF457">
        <v>-0.013</v>
      </c>
      <c r="FG457">
        <v>-1.97</v>
      </c>
      <c r="FH457">
        <v>-0.111</v>
      </c>
      <c r="FI457">
        <v>420</v>
      </c>
      <c r="FJ457">
        <v>18</v>
      </c>
      <c r="FK457">
        <v>0.6899999999999999</v>
      </c>
      <c r="FL457">
        <v>0.5</v>
      </c>
      <c r="FM457">
        <v>-61.63428048780487</v>
      </c>
      <c r="FN457">
        <v>-0.08662787456463554</v>
      </c>
      <c r="FO457">
        <v>0.07604318804825655</v>
      </c>
      <c r="FP457">
        <v>1</v>
      </c>
      <c r="FQ457">
        <v>758.1646470588236</v>
      </c>
      <c r="FR457">
        <v>-5.980198634137148</v>
      </c>
      <c r="FS457">
        <v>0.6280422841868517</v>
      </c>
      <c r="FT457">
        <v>0</v>
      </c>
      <c r="FU457">
        <v>6.920535365853658</v>
      </c>
      <c r="FV457">
        <v>0.01052132404180877</v>
      </c>
      <c r="FW457">
        <v>0.00327618092472274</v>
      </c>
      <c r="FX457">
        <v>1</v>
      </c>
      <c r="FY457">
        <v>2</v>
      </c>
      <c r="FZ457">
        <v>3</v>
      </c>
      <c r="GA457" t="s">
        <v>431</v>
      </c>
      <c r="GB457">
        <v>2.98358</v>
      </c>
      <c r="GC457">
        <v>2.7156</v>
      </c>
      <c r="GD457">
        <v>0.159026</v>
      </c>
      <c r="GE457">
        <v>0.164137</v>
      </c>
      <c r="GF457">
        <v>0.104278</v>
      </c>
      <c r="GG457">
        <v>0.079302</v>
      </c>
      <c r="GH457">
        <v>26624.6</v>
      </c>
      <c r="GI457">
        <v>26590.4</v>
      </c>
      <c r="GJ457">
        <v>29421.9</v>
      </c>
      <c r="GK457">
        <v>29418.5</v>
      </c>
      <c r="GL457">
        <v>34901.2</v>
      </c>
      <c r="GM457">
        <v>36016.1</v>
      </c>
      <c r="GN457">
        <v>41433.5</v>
      </c>
      <c r="GO457">
        <v>41922.9</v>
      </c>
      <c r="GP457">
        <v>1.91828</v>
      </c>
      <c r="GQ457">
        <v>1.88722</v>
      </c>
      <c r="GR457">
        <v>0.102051</v>
      </c>
      <c r="GS457">
        <v>0</v>
      </c>
      <c r="GT457">
        <v>25.2778</v>
      </c>
      <c r="GU457">
        <v>999.9</v>
      </c>
      <c r="GV457">
        <v>36.9</v>
      </c>
      <c r="GW457">
        <v>33.7</v>
      </c>
      <c r="GX457">
        <v>21.3937</v>
      </c>
      <c r="GY457">
        <v>63.4117</v>
      </c>
      <c r="GZ457">
        <v>33.754</v>
      </c>
      <c r="HA457">
        <v>1</v>
      </c>
      <c r="HB457">
        <v>-0.08527949999999999</v>
      </c>
      <c r="HC457">
        <v>0.297873</v>
      </c>
      <c r="HD457">
        <v>20.3306</v>
      </c>
      <c r="HE457">
        <v>5.21624</v>
      </c>
      <c r="HF457">
        <v>12.0099</v>
      </c>
      <c r="HG457">
        <v>4.9887</v>
      </c>
      <c r="HH457">
        <v>3.2884</v>
      </c>
      <c r="HI457">
        <v>9999</v>
      </c>
      <c r="HJ457">
        <v>9999</v>
      </c>
      <c r="HK457">
        <v>9999</v>
      </c>
      <c r="HL457">
        <v>175.1</v>
      </c>
      <c r="HM457">
        <v>1.86785</v>
      </c>
      <c r="HN457">
        <v>1.86691</v>
      </c>
      <c r="HO457">
        <v>1.8663</v>
      </c>
      <c r="HP457">
        <v>1.86621</v>
      </c>
      <c r="HQ457">
        <v>1.86808</v>
      </c>
      <c r="HR457">
        <v>1.8705</v>
      </c>
      <c r="HS457">
        <v>1.8692</v>
      </c>
      <c r="HT457">
        <v>1.87057</v>
      </c>
      <c r="HU457">
        <v>0</v>
      </c>
      <c r="HV457">
        <v>0</v>
      </c>
      <c r="HW457">
        <v>0</v>
      </c>
      <c r="HX457">
        <v>0</v>
      </c>
      <c r="HY457" t="s">
        <v>421</v>
      </c>
      <c r="HZ457" t="s">
        <v>422</v>
      </c>
      <c r="IA457" t="s">
        <v>423</v>
      </c>
      <c r="IB457" t="s">
        <v>423</v>
      </c>
      <c r="IC457" t="s">
        <v>423</v>
      </c>
      <c r="ID457" t="s">
        <v>423</v>
      </c>
      <c r="IE457">
        <v>0</v>
      </c>
      <c r="IF457">
        <v>100</v>
      </c>
      <c r="IG457">
        <v>100</v>
      </c>
      <c r="IH457">
        <v>-3.457</v>
      </c>
      <c r="II457">
        <v>-0.08400000000000001</v>
      </c>
      <c r="IJ457">
        <v>-1.577111384215205</v>
      </c>
      <c r="IK457">
        <v>-0.002609718516926934</v>
      </c>
      <c r="IL457">
        <v>7.477057286243006E-07</v>
      </c>
      <c r="IM457">
        <v>-2.446628426827821E-10</v>
      </c>
      <c r="IN457">
        <v>-0.2036813970316619</v>
      </c>
      <c r="IO457">
        <v>-0.007460779758470672</v>
      </c>
      <c r="IP457">
        <v>0.0009378809001863145</v>
      </c>
      <c r="IQ457">
        <v>-1.681860573090938E-05</v>
      </c>
      <c r="IR457">
        <v>18</v>
      </c>
      <c r="IS457">
        <v>2242</v>
      </c>
      <c r="IT457">
        <v>1</v>
      </c>
      <c r="IU457">
        <v>24</v>
      </c>
      <c r="IV457">
        <v>2667.9</v>
      </c>
      <c r="IW457">
        <v>2667.9</v>
      </c>
      <c r="IX457">
        <v>2.00317</v>
      </c>
      <c r="IY457">
        <v>2.21558</v>
      </c>
      <c r="IZ457">
        <v>1.39648</v>
      </c>
      <c r="JA457">
        <v>2.33521</v>
      </c>
      <c r="JB457">
        <v>1.49536</v>
      </c>
      <c r="JC457">
        <v>2.3999</v>
      </c>
      <c r="JD457">
        <v>39.3418</v>
      </c>
      <c r="JE457">
        <v>23.9649</v>
      </c>
      <c r="JF457">
        <v>18</v>
      </c>
      <c r="JG457">
        <v>491.819</v>
      </c>
      <c r="JH457">
        <v>428.885</v>
      </c>
      <c r="JI457">
        <v>24.9998</v>
      </c>
      <c r="JJ457">
        <v>26.2899</v>
      </c>
      <c r="JK457">
        <v>30</v>
      </c>
      <c r="JL457">
        <v>26.2555</v>
      </c>
      <c r="JM457">
        <v>26.196</v>
      </c>
      <c r="JN457">
        <v>40.144</v>
      </c>
      <c r="JO457">
        <v>24.4465</v>
      </c>
      <c r="JP457">
        <v>25.5585</v>
      </c>
      <c r="JQ457">
        <v>25</v>
      </c>
      <c r="JR457">
        <v>954.877</v>
      </c>
      <c r="JS457">
        <v>15.9915</v>
      </c>
      <c r="JT457">
        <v>100.6</v>
      </c>
      <c r="JU457">
        <v>100.684</v>
      </c>
    </row>
    <row r="458" spans="1:281">
      <c r="A458">
        <v>442</v>
      </c>
      <c r="B458">
        <v>1659122639</v>
      </c>
      <c r="C458">
        <v>10280.90000009537</v>
      </c>
      <c r="D458" t="s">
        <v>1311</v>
      </c>
      <c r="E458" t="s">
        <v>1312</v>
      </c>
      <c r="F458">
        <v>5</v>
      </c>
      <c r="G458" t="s">
        <v>1198</v>
      </c>
      <c r="H458" t="s">
        <v>416</v>
      </c>
      <c r="I458">
        <v>1659122631.214286</v>
      </c>
      <c r="J458">
        <f>(K458)/1000</f>
        <v>0</v>
      </c>
      <c r="K458">
        <f>IF(CZ458, AN458, AH458)</f>
        <v>0</v>
      </c>
      <c r="L458">
        <f>IF(CZ458, AI458, AG458)</f>
        <v>0</v>
      </c>
      <c r="M458">
        <f>DB458 - IF(AU458&gt;1, L458*CV458*100.0/(AW458*DP458), 0)</f>
        <v>0</v>
      </c>
      <c r="N458">
        <f>((T458-J458/2)*M458-L458)/(T458+J458/2)</f>
        <v>0</v>
      </c>
      <c r="O458">
        <f>N458*(DI458+DJ458)/1000.0</f>
        <v>0</v>
      </c>
      <c r="P458">
        <f>(DB458 - IF(AU458&gt;1, L458*CV458*100.0/(AW458*DP458), 0))*(DI458+DJ458)/1000.0</f>
        <v>0</v>
      </c>
      <c r="Q458">
        <f>2.0/((1/S458-1/R458)+SIGN(S458)*SQRT((1/S458-1/R458)*(1/S458-1/R458) + 4*CW458/((CW458+1)*(CW458+1))*(2*1/S458*1/R458-1/R458*1/R458)))</f>
        <v>0</v>
      </c>
      <c r="R458">
        <f>IF(LEFT(CX458,1)&lt;&gt;"0",IF(LEFT(CX458,1)="1",3.0,CY458),$D$5+$E$5*(DP458*DI458/($K$5*1000))+$F$5*(DP458*DI458/($K$5*1000))*MAX(MIN(CV458,$J$5),$I$5)*MAX(MIN(CV458,$J$5),$I$5)+$G$5*MAX(MIN(CV458,$J$5),$I$5)*(DP458*DI458/($K$5*1000))+$H$5*(DP458*DI458/($K$5*1000))*(DP458*DI458/($K$5*1000)))</f>
        <v>0</v>
      </c>
      <c r="S458">
        <f>J458*(1000-(1000*0.61365*exp(17.502*W458/(240.97+W458))/(DI458+DJ458)+DD458)/2)/(1000*0.61365*exp(17.502*W458/(240.97+W458))/(DI458+DJ458)-DD458)</f>
        <v>0</v>
      </c>
      <c r="T458">
        <f>1/((CW458+1)/(Q458/1.6)+1/(R458/1.37)) + CW458/((CW458+1)/(Q458/1.6) + CW458/(R458/1.37))</f>
        <v>0</v>
      </c>
      <c r="U458">
        <f>(CR458*CU458)</f>
        <v>0</v>
      </c>
      <c r="V458">
        <f>(DK458+(U458+2*0.95*5.67E-8*(((DK458+$B$7)+273)^4-(DK458+273)^4)-44100*J458)/(1.84*29.3*R458+8*0.95*5.67E-8*(DK458+273)^3))</f>
        <v>0</v>
      </c>
      <c r="W458">
        <f>($C$7*DL458+$D$7*DM458+$E$7*V458)</f>
        <v>0</v>
      </c>
      <c r="X458">
        <f>0.61365*exp(17.502*W458/(240.97+W458))</f>
        <v>0</v>
      </c>
      <c r="Y458">
        <f>(Z458/AA458*100)</f>
        <v>0</v>
      </c>
      <c r="Z458">
        <f>DD458*(DI458+DJ458)/1000</f>
        <v>0</v>
      </c>
      <c r="AA458">
        <f>0.61365*exp(17.502*DK458/(240.97+DK458))</f>
        <v>0</v>
      </c>
      <c r="AB458">
        <f>(X458-DD458*(DI458+DJ458)/1000)</f>
        <v>0</v>
      </c>
      <c r="AC458">
        <f>(-J458*44100)</f>
        <v>0</v>
      </c>
      <c r="AD458">
        <f>2*29.3*R458*0.92*(DK458-W458)</f>
        <v>0</v>
      </c>
      <c r="AE458">
        <f>2*0.95*5.67E-8*(((DK458+$B$7)+273)^4-(W458+273)^4)</f>
        <v>0</v>
      </c>
      <c r="AF458">
        <f>U458+AE458+AC458+AD458</f>
        <v>0</v>
      </c>
      <c r="AG458">
        <f>DH458*AU458*(DC458-DB458*(1000-AU458*DE458)/(1000-AU458*DD458))/(100*CV458)</f>
        <v>0</v>
      </c>
      <c r="AH458">
        <f>1000*DH458*AU458*(DD458-DE458)/(100*CV458*(1000-AU458*DD458))</f>
        <v>0</v>
      </c>
      <c r="AI458">
        <f>(AJ458 - AK458 - DI458*1E3/(8.314*(DK458+273.15)) * AM458/DH458 * AL458) * DH458/(100*CV458) * (1000 - DE458)/1000</f>
        <v>0</v>
      </c>
      <c r="AJ458">
        <v>959.1943787136279</v>
      </c>
      <c r="AK458">
        <v>910.3675030303033</v>
      </c>
      <c r="AL458">
        <v>3.444614578854352</v>
      </c>
      <c r="AM458">
        <v>65.16908035105153</v>
      </c>
      <c r="AN458">
        <f>(AP458 - AO458 + DI458*1E3/(8.314*(DK458+273.15)) * AR458/DH458 * AQ458) * DH458/(100*CV458) * 1000/(1000 - AP458)</f>
        <v>0</v>
      </c>
      <c r="AO458">
        <v>15.97080791279253</v>
      </c>
      <c r="AP458">
        <v>22.88618121212121</v>
      </c>
      <c r="AQ458">
        <v>-2.045071899881073E-05</v>
      </c>
      <c r="AR458">
        <v>87.25363279170026</v>
      </c>
      <c r="AS458">
        <v>15</v>
      </c>
      <c r="AT458">
        <v>3</v>
      </c>
      <c r="AU458">
        <f>IF(AS458*$H$13&gt;=AW458,1.0,(AW458/(AW458-AS458*$H$13)))</f>
        <v>0</v>
      </c>
      <c r="AV458">
        <f>(AU458-1)*100</f>
        <v>0</v>
      </c>
      <c r="AW458">
        <f>MAX(0,($B$13+$C$13*DP458)/(1+$D$13*DP458)*DI458/(DK458+273)*$E$13)</f>
        <v>0</v>
      </c>
      <c r="AX458" t="s">
        <v>417</v>
      </c>
      <c r="AY458" t="s">
        <v>417</v>
      </c>
      <c r="AZ458">
        <v>0</v>
      </c>
      <c r="BA458">
        <v>0</v>
      </c>
      <c r="BB458">
        <f>1-AZ458/BA458</f>
        <v>0</v>
      </c>
      <c r="BC458">
        <v>0</v>
      </c>
      <c r="BD458" t="s">
        <v>417</v>
      </c>
      <c r="BE458" t="s">
        <v>417</v>
      </c>
      <c r="BF458">
        <v>0</v>
      </c>
      <c r="BG458">
        <v>0</v>
      </c>
      <c r="BH458">
        <f>1-BF458/BG458</f>
        <v>0</v>
      </c>
      <c r="BI458">
        <v>0.5</v>
      </c>
      <c r="BJ458">
        <f>CS458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417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f>$B$11*DQ458+$C$11*DR458+$F$11*EC458*(1-EF458)</f>
        <v>0</v>
      </c>
      <c r="CS458">
        <f>CR458*CT458</f>
        <v>0</v>
      </c>
      <c r="CT458">
        <f>($B$11*$D$9+$C$11*$D$9+$F$11*((EP458+EH458)/MAX(EP458+EH458+EQ458, 0.1)*$I$9+EQ458/MAX(EP458+EH458+EQ458, 0.1)*$J$9))/($B$11+$C$11+$F$11)</f>
        <v>0</v>
      </c>
      <c r="CU458">
        <f>($B$11*$K$9+$C$11*$K$9+$F$11*((EP458+EH458)/MAX(EP458+EH458+EQ458, 0.1)*$P$9+EQ458/MAX(EP458+EH458+EQ458, 0.1)*$Q$9))/($B$11+$C$11+$F$11)</f>
        <v>0</v>
      </c>
      <c r="CV458">
        <v>6</v>
      </c>
      <c r="CW458">
        <v>0.5</v>
      </c>
      <c r="CX458" t="s">
        <v>418</v>
      </c>
      <c r="CY458">
        <v>2</v>
      </c>
      <c r="CZ458" t="b">
        <v>1</v>
      </c>
      <c r="DA458">
        <v>1659122631.214286</v>
      </c>
      <c r="DB458">
        <v>865.0704999999999</v>
      </c>
      <c r="DC458">
        <v>926.6918928571429</v>
      </c>
      <c r="DD458">
        <v>22.89001428571429</v>
      </c>
      <c r="DE458">
        <v>15.97008214285714</v>
      </c>
      <c r="DF458">
        <v>868.5105000000001</v>
      </c>
      <c r="DG458">
        <v>22.97401428571428</v>
      </c>
      <c r="DH458">
        <v>500.0867500000001</v>
      </c>
      <c r="DI458">
        <v>90.62961428571427</v>
      </c>
      <c r="DJ458">
        <v>0.1000357678571429</v>
      </c>
      <c r="DK458">
        <v>27.194375</v>
      </c>
      <c r="DL458">
        <v>26.9507</v>
      </c>
      <c r="DM458">
        <v>999.9000000000002</v>
      </c>
      <c r="DN458">
        <v>0</v>
      </c>
      <c r="DO458">
        <v>0</v>
      </c>
      <c r="DP458">
        <v>9991.454642857143</v>
      </c>
      <c r="DQ458">
        <v>0</v>
      </c>
      <c r="DR458">
        <v>7.949855</v>
      </c>
      <c r="DS458">
        <v>-61.62124285714286</v>
      </c>
      <c r="DT458">
        <v>885.3358571428571</v>
      </c>
      <c r="DU458">
        <v>941.7312857142857</v>
      </c>
      <c r="DV458">
        <v>6.919933571428571</v>
      </c>
      <c r="DW458">
        <v>926.6918928571429</v>
      </c>
      <c r="DX458">
        <v>15.97008214285714</v>
      </c>
      <c r="DY458">
        <v>2.0745125</v>
      </c>
      <c r="DZ458">
        <v>1.447361785714286</v>
      </c>
      <c r="EA458">
        <v>18.024825</v>
      </c>
      <c r="EB458">
        <v>12.42314285714286</v>
      </c>
      <c r="EC458">
        <v>1999.994285714286</v>
      </c>
      <c r="ED458">
        <v>0.9800062142857142</v>
      </c>
      <c r="EE458">
        <v>0.01999418571428571</v>
      </c>
      <c r="EF458">
        <v>0</v>
      </c>
      <c r="EG458">
        <v>757.4137142857144</v>
      </c>
      <c r="EH458">
        <v>5.00097</v>
      </c>
      <c r="EI458">
        <v>15126.31785714286</v>
      </c>
      <c r="EJ458">
        <v>16707.56785714285</v>
      </c>
      <c r="EK458">
        <v>38.991</v>
      </c>
      <c r="EL458">
        <v>39.3705</v>
      </c>
      <c r="EM458">
        <v>38.92149999999999</v>
      </c>
      <c r="EN458">
        <v>39.125</v>
      </c>
      <c r="EO458">
        <v>39.58449999999999</v>
      </c>
      <c r="EP458">
        <v>1955.104285714286</v>
      </c>
      <c r="EQ458">
        <v>39.89000000000001</v>
      </c>
      <c r="ER458">
        <v>0</v>
      </c>
      <c r="ES458">
        <v>1659122639</v>
      </c>
      <c r="ET458">
        <v>0</v>
      </c>
      <c r="EU458">
        <v>757.3423599999999</v>
      </c>
      <c r="EV458">
        <v>-6.033461526923095</v>
      </c>
      <c r="EW458">
        <v>-142.0153844619323</v>
      </c>
      <c r="EX458">
        <v>15125.332</v>
      </c>
      <c r="EY458">
        <v>15</v>
      </c>
      <c r="EZ458">
        <v>0</v>
      </c>
      <c r="FA458" t="s">
        <v>419</v>
      </c>
      <c r="FB458">
        <v>1658962562</v>
      </c>
      <c r="FC458">
        <v>1658962559</v>
      </c>
      <c r="FD458">
        <v>0</v>
      </c>
      <c r="FE458">
        <v>0.025</v>
      </c>
      <c r="FF458">
        <v>-0.013</v>
      </c>
      <c r="FG458">
        <v>-1.97</v>
      </c>
      <c r="FH458">
        <v>-0.111</v>
      </c>
      <c r="FI458">
        <v>420</v>
      </c>
      <c r="FJ458">
        <v>18</v>
      </c>
      <c r="FK458">
        <v>0.6899999999999999</v>
      </c>
      <c r="FL458">
        <v>0.5</v>
      </c>
      <c r="FM458">
        <v>-61.65928780487805</v>
      </c>
      <c r="FN458">
        <v>0.2362662020906806</v>
      </c>
      <c r="FO458">
        <v>0.06382011379220265</v>
      </c>
      <c r="FP458">
        <v>1</v>
      </c>
      <c r="FQ458">
        <v>757.7492647058824</v>
      </c>
      <c r="FR458">
        <v>-5.947272727414473</v>
      </c>
      <c r="FS458">
        <v>0.6306550426913075</v>
      </c>
      <c r="FT458">
        <v>0</v>
      </c>
      <c r="FU458">
        <v>6.921138780487804</v>
      </c>
      <c r="FV458">
        <v>-0.01889142857143279</v>
      </c>
      <c r="FW458">
        <v>0.002447874334334292</v>
      </c>
      <c r="FX458">
        <v>1</v>
      </c>
      <c r="FY458">
        <v>2</v>
      </c>
      <c r="FZ458">
        <v>3</v>
      </c>
      <c r="GA458" t="s">
        <v>431</v>
      </c>
      <c r="GB458">
        <v>2.98338</v>
      </c>
      <c r="GC458">
        <v>2.71562</v>
      </c>
      <c r="GD458">
        <v>0.161027</v>
      </c>
      <c r="GE458">
        <v>0.16602</v>
      </c>
      <c r="GF458">
        <v>0.104268</v>
      </c>
      <c r="GG458">
        <v>0.0792911</v>
      </c>
      <c r="GH458">
        <v>26560.7</v>
      </c>
      <c r="GI458">
        <v>26530.7</v>
      </c>
      <c r="GJ458">
        <v>29421.3</v>
      </c>
      <c r="GK458">
        <v>29418.7</v>
      </c>
      <c r="GL458">
        <v>34900.9</v>
      </c>
      <c r="GM458">
        <v>36016.8</v>
      </c>
      <c r="GN458">
        <v>41432.6</v>
      </c>
      <c r="GO458">
        <v>41923.2</v>
      </c>
      <c r="GP458">
        <v>1.91815</v>
      </c>
      <c r="GQ458">
        <v>1.88752</v>
      </c>
      <c r="GR458">
        <v>0.10182</v>
      </c>
      <c r="GS458">
        <v>0</v>
      </c>
      <c r="GT458">
        <v>25.2788</v>
      </c>
      <c r="GU458">
        <v>999.9</v>
      </c>
      <c r="GV458">
        <v>36.8</v>
      </c>
      <c r="GW458">
        <v>33.7</v>
      </c>
      <c r="GX458">
        <v>21.335</v>
      </c>
      <c r="GY458">
        <v>63.0917</v>
      </c>
      <c r="GZ458">
        <v>33.9423</v>
      </c>
      <c r="HA458">
        <v>1</v>
      </c>
      <c r="HB458">
        <v>-0.08519309999999999</v>
      </c>
      <c r="HC458">
        <v>0.297794</v>
      </c>
      <c r="HD458">
        <v>20.3306</v>
      </c>
      <c r="HE458">
        <v>5.21714</v>
      </c>
      <c r="HF458">
        <v>12.0099</v>
      </c>
      <c r="HG458">
        <v>4.9889</v>
      </c>
      <c r="HH458">
        <v>3.28858</v>
      </c>
      <c r="HI458">
        <v>9999</v>
      </c>
      <c r="HJ458">
        <v>9999</v>
      </c>
      <c r="HK458">
        <v>9999</v>
      </c>
      <c r="HL458">
        <v>175.1</v>
      </c>
      <c r="HM458">
        <v>1.86784</v>
      </c>
      <c r="HN458">
        <v>1.86691</v>
      </c>
      <c r="HO458">
        <v>1.8663</v>
      </c>
      <c r="HP458">
        <v>1.86619</v>
      </c>
      <c r="HQ458">
        <v>1.86807</v>
      </c>
      <c r="HR458">
        <v>1.87048</v>
      </c>
      <c r="HS458">
        <v>1.86919</v>
      </c>
      <c r="HT458">
        <v>1.87057</v>
      </c>
      <c r="HU458">
        <v>0</v>
      </c>
      <c r="HV458">
        <v>0</v>
      </c>
      <c r="HW458">
        <v>0</v>
      </c>
      <c r="HX458">
        <v>0</v>
      </c>
      <c r="HY458" t="s">
        <v>421</v>
      </c>
      <c r="HZ458" t="s">
        <v>422</v>
      </c>
      <c r="IA458" t="s">
        <v>423</v>
      </c>
      <c r="IB458" t="s">
        <v>423</v>
      </c>
      <c r="IC458" t="s">
        <v>423</v>
      </c>
      <c r="ID458" t="s">
        <v>423</v>
      </c>
      <c r="IE458">
        <v>0</v>
      </c>
      <c r="IF458">
        <v>100</v>
      </c>
      <c r="IG458">
        <v>100</v>
      </c>
      <c r="IH458">
        <v>-3.489</v>
      </c>
      <c r="II458">
        <v>-0.08400000000000001</v>
      </c>
      <c r="IJ458">
        <v>-1.577111384215205</v>
      </c>
      <c r="IK458">
        <v>-0.002609718516926934</v>
      </c>
      <c r="IL458">
        <v>7.477057286243006E-07</v>
      </c>
      <c r="IM458">
        <v>-2.446628426827821E-10</v>
      </c>
      <c r="IN458">
        <v>-0.2036813970316619</v>
      </c>
      <c r="IO458">
        <v>-0.007460779758470672</v>
      </c>
      <c r="IP458">
        <v>0.0009378809001863145</v>
      </c>
      <c r="IQ458">
        <v>-1.681860573090938E-05</v>
      </c>
      <c r="IR458">
        <v>18</v>
      </c>
      <c r="IS458">
        <v>2242</v>
      </c>
      <c r="IT458">
        <v>1</v>
      </c>
      <c r="IU458">
        <v>24</v>
      </c>
      <c r="IV458">
        <v>2667.9</v>
      </c>
      <c r="IW458">
        <v>2668</v>
      </c>
      <c r="IX458">
        <v>2.03613</v>
      </c>
      <c r="IY458">
        <v>2.22168</v>
      </c>
      <c r="IZ458">
        <v>1.39771</v>
      </c>
      <c r="JA458">
        <v>2.33521</v>
      </c>
      <c r="JB458">
        <v>1.49536</v>
      </c>
      <c r="JC458">
        <v>2.37061</v>
      </c>
      <c r="JD458">
        <v>39.3418</v>
      </c>
      <c r="JE458">
        <v>23.9562</v>
      </c>
      <c r="JF458">
        <v>18</v>
      </c>
      <c r="JG458">
        <v>491.742</v>
      </c>
      <c r="JH458">
        <v>429.071</v>
      </c>
      <c r="JI458">
        <v>24.9999</v>
      </c>
      <c r="JJ458">
        <v>26.2909</v>
      </c>
      <c r="JK458">
        <v>30.0001</v>
      </c>
      <c r="JL458">
        <v>26.2555</v>
      </c>
      <c r="JM458">
        <v>26.1971</v>
      </c>
      <c r="JN458">
        <v>40.743</v>
      </c>
      <c r="JO458">
        <v>24.4465</v>
      </c>
      <c r="JP458">
        <v>25.1885</v>
      </c>
      <c r="JQ458">
        <v>25</v>
      </c>
      <c r="JR458">
        <v>974.997</v>
      </c>
      <c r="JS458">
        <v>15.9891</v>
      </c>
      <c r="JT458">
        <v>100.598</v>
      </c>
      <c r="JU458">
        <v>100.684</v>
      </c>
    </row>
    <row r="459" spans="1:281">
      <c r="A459">
        <v>443</v>
      </c>
      <c r="B459">
        <v>1659122644</v>
      </c>
      <c r="C459">
        <v>10285.90000009537</v>
      </c>
      <c r="D459" t="s">
        <v>1313</v>
      </c>
      <c r="E459" t="s">
        <v>1314</v>
      </c>
      <c r="F459">
        <v>5</v>
      </c>
      <c r="G459" t="s">
        <v>1198</v>
      </c>
      <c r="H459" t="s">
        <v>416</v>
      </c>
      <c r="I459">
        <v>1659122636.5</v>
      </c>
      <c r="J459">
        <f>(K459)/1000</f>
        <v>0</v>
      </c>
      <c r="K459">
        <f>IF(CZ459, AN459, AH459)</f>
        <v>0</v>
      </c>
      <c r="L459">
        <f>IF(CZ459, AI459, AG459)</f>
        <v>0</v>
      </c>
      <c r="M459">
        <f>DB459 - IF(AU459&gt;1, L459*CV459*100.0/(AW459*DP459), 0)</f>
        <v>0</v>
      </c>
      <c r="N459">
        <f>((T459-J459/2)*M459-L459)/(T459+J459/2)</f>
        <v>0</v>
      </c>
      <c r="O459">
        <f>N459*(DI459+DJ459)/1000.0</f>
        <v>0</v>
      </c>
      <c r="P459">
        <f>(DB459 - IF(AU459&gt;1, L459*CV459*100.0/(AW459*DP459), 0))*(DI459+DJ459)/1000.0</f>
        <v>0</v>
      </c>
      <c r="Q459">
        <f>2.0/((1/S459-1/R459)+SIGN(S459)*SQRT((1/S459-1/R459)*(1/S459-1/R459) + 4*CW459/((CW459+1)*(CW459+1))*(2*1/S459*1/R459-1/R459*1/R459)))</f>
        <v>0</v>
      </c>
      <c r="R459">
        <f>IF(LEFT(CX459,1)&lt;&gt;"0",IF(LEFT(CX459,1)="1",3.0,CY459),$D$5+$E$5*(DP459*DI459/($K$5*1000))+$F$5*(DP459*DI459/($K$5*1000))*MAX(MIN(CV459,$J$5),$I$5)*MAX(MIN(CV459,$J$5),$I$5)+$G$5*MAX(MIN(CV459,$J$5),$I$5)*(DP459*DI459/($K$5*1000))+$H$5*(DP459*DI459/($K$5*1000))*(DP459*DI459/($K$5*1000)))</f>
        <v>0</v>
      </c>
      <c r="S459">
        <f>J459*(1000-(1000*0.61365*exp(17.502*W459/(240.97+W459))/(DI459+DJ459)+DD459)/2)/(1000*0.61365*exp(17.502*W459/(240.97+W459))/(DI459+DJ459)-DD459)</f>
        <v>0</v>
      </c>
      <c r="T459">
        <f>1/((CW459+1)/(Q459/1.6)+1/(R459/1.37)) + CW459/((CW459+1)/(Q459/1.6) + CW459/(R459/1.37))</f>
        <v>0</v>
      </c>
      <c r="U459">
        <f>(CR459*CU459)</f>
        <v>0</v>
      </c>
      <c r="V459">
        <f>(DK459+(U459+2*0.95*5.67E-8*(((DK459+$B$7)+273)^4-(DK459+273)^4)-44100*J459)/(1.84*29.3*R459+8*0.95*5.67E-8*(DK459+273)^3))</f>
        <v>0</v>
      </c>
      <c r="W459">
        <f>($C$7*DL459+$D$7*DM459+$E$7*V459)</f>
        <v>0</v>
      </c>
      <c r="X459">
        <f>0.61365*exp(17.502*W459/(240.97+W459))</f>
        <v>0</v>
      </c>
      <c r="Y459">
        <f>(Z459/AA459*100)</f>
        <v>0</v>
      </c>
      <c r="Z459">
        <f>DD459*(DI459+DJ459)/1000</f>
        <v>0</v>
      </c>
      <c r="AA459">
        <f>0.61365*exp(17.502*DK459/(240.97+DK459))</f>
        <v>0</v>
      </c>
      <c r="AB459">
        <f>(X459-DD459*(DI459+DJ459)/1000)</f>
        <v>0</v>
      </c>
      <c r="AC459">
        <f>(-J459*44100)</f>
        <v>0</v>
      </c>
      <c r="AD459">
        <f>2*29.3*R459*0.92*(DK459-W459)</f>
        <v>0</v>
      </c>
      <c r="AE459">
        <f>2*0.95*5.67E-8*(((DK459+$B$7)+273)^4-(W459+273)^4)</f>
        <v>0</v>
      </c>
      <c r="AF459">
        <f>U459+AE459+AC459+AD459</f>
        <v>0</v>
      </c>
      <c r="AG459">
        <f>DH459*AU459*(DC459-DB459*(1000-AU459*DE459)/(1000-AU459*DD459))/(100*CV459)</f>
        <v>0</v>
      </c>
      <c r="AH459">
        <f>1000*DH459*AU459*(DD459-DE459)/(100*CV459*(1000-AU459*DD459))</f>
        <v>0</v>
      </c>
      <c r="AI459">
        <f>(AJ459 - AK459 - DI459*1E3/(8.314*(DK459+273.15)) * AM459/DH459 * AL459) * DH459/(100*CV459) * (1000 - DE459)/1000</f>
        <v>0</v>
      </c>
      <c r="AJ459">
        <v>976.0449513617353</v>
      </c>
      <c r="AK459">
        <v>927.5963090909091</v>
      </c>
      <c r="AL459">
        <v>3.450212891907203</v>
      </c>
      <c r="AM459">
        <v>65.16908035105153</v>
      </c>
      <c r="AN459">
        <f>(AP459 - AO459 + DI459*1E3/(8.314*(DK459+273.15)) * AR459/DH459 * AQ459) * DH459/(100*CV459) * 1000/(1000 - AP459)</f>
        <v>0</v>
      </c>
      <c r="AO459">
        <v>15.95030974432528</v>
      </c>
      <c r="AP459">
        <v>22.87742909090909</v>
      </c>
      <c r="AQ459">
        <v>-1.394305363510476E-05</v>
      </c>
      <c r="AR459">
        <v>87.25363279170026</v>
      </c>
      <c r="AS459">
        <v>15</v>
      </c>
      <c r="AT459">
        <v>3</v>
      </c>
      <c r="AU459">
        <f>IF(AS459*$H$13&gt;=AW459,1.0,(AW459/(AW459-AS459*$H$13)))</f>
        <v>0</v>
      </c>
      <c r="AV459">
        <f>(AU459-1)*100</f>
        <v>0</v>
      </c>
      <c r="AW459">
        <f>MAX(0,($B$13+$C$13*DP459)/(1+$D$13*DP459)*DI459/(DK459+273)*$E$13)</f>
        <v>0</v>
      </c>
      <c r="AX459" t="s">
        <v>417</v>
      </c>
      <c r="AY459" t="s">
        <v>417</v>
      </c>
      <c r="AZ459">
        <v>0</v>
      </c>
      <c r="BA459">
        <v>0</v>
      </c>
      <c r="BB459">
        <f>1-AZ459/BA459</f>
        <v>0</v>
      </c>
      <c r="BC459">
        <v>0</v>
      </c>
      <c r="BD459" t="s">
        <v>417</v>
      </c>
      <c r="BE459" t="s">
        <v>417</v>
      </c>
      <c r="BF459">
        <v>0</v>
      </c>
      <c r="BG459">
        <v>0</v>
      </c>
      <c r="BH459">
        <f>1-BF459/BG459</f>
        <v>0</v>
      </c>
      <c r="BI459">
        <v>0.5</v>
      </c>
      <c r="BJ459">
        <f>CS459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417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f>$B$11*DQ459+$C$11*DR459+$F$11*EC459*(1-EF459)</f>
        <v>0</v>
      </c>
      <c r="CS459">
        <f>CR459*CT459</f>
        <v>0</v>
      </c>
      <c r="CT459">
        <f>($B$11*$D$9+$C$11*$D$9+$F$11*((EP459+EH459)/MAX(EP459+EH459+EQ459, 0.1)*$I$9+EQ459/MAX(EP459+EH459+EQ459, 0.1)*$J$9))/($B$11+$C$11+$F$11)</f>
        <v>0</v>
      </c>
      <c r="CU459">
        <f>($B$11*$K$9+$C$11*$K$9+$F$11*((EP459+EH459)/MAX(EP459+EH459+EQ459, 0.1)*$P$9+EQ459/MAX(EP459+EH459+EQ459, 0.1)*$Q$9))/($B$11+$C$11+$F$11)</f>
        <v>0</v>
      </c>
      <c r="CV459">
        <v>6</v>
      </c>
      <c r="CW459">
        <v>0.5</v>
      </c>
      <c r="CX459" t="s">
        <v>418</v>
      </c>
      <c r="CY459">
        <v>2</v>
      </c>
      <c r="CZ459" t="b">
        <v>1</v>
      </c>
      <c r="DA459">
        <v>1659122636.5</v>
      </c>
      <c r="DB459">
        <v>882.8111851851853</v>
      </c>
      <c r="DC459">
        <v>944.3778518518519</v>
      </c>
      <c r="DD459">
        <v>22.88688518518518</v>
      </c>
      <c r="DE459">
        <v>15.96203703703704</v>
      </c>
      <c r="DF459">
        <v>886.2843333333335</v>
      </c>
      <c r="DG459">
        <v>22.97091481481482</v>
      </c>
      <c r="DH459">
        <v>500.0607037037037</v>
      </c>
      <c r="DI459">
        <v>90.63008888888891</v>
      </c>
      <c r="DJ459">
        <v>0.1000367740740741</v>
      </c>
      <c r="DK459">
        <v>27.19334444444444</v>
      </c>
      <c r="DL459">
        <v>26.94991481481482</v>
      </c>
      <c r="DM459">
        <v>999.9000000000001</v>
      </c>
      <c r="DN459">
        <v>0</v>
      </c>
      <c r="DO459">
        <v>0</v>
      </c>
      <c r="DP459">
        <v>9988.45074074074</v>
      </c>
      <c r="DQ459">
        <v>0</v>
      </c>
      <c r="DR459">
        <v>7.948943703703703</v>
      </c>
      <c r="DS459">
        <v>-61.56641111111112</v>
      </c>
      <c r="DT459">
        <v>903.4893333333333</v>
      </c>
      <c r="DU459">
        <v>959.6962222222222</v>
      </c>
      <c r="DV459">
        <v>6.92485037037037</v>
      </c>
      <c r="DW459">
        <v>944.3778518518519</v>
      </c>
      <c r="DX459">
        <v>15.96203703703704</v>
      </c>
      <c r="DY459">
        <v>2.07424037037037</v>
      </c>
      <c r="DZ459">
        <v>1.44664</v>
      </c>
      <c r="EA459">
        <v>18.02273333333333</v>
      </c>
      <c r="EB459">
        <v>12.41554074074074</v>
      </c>
      <c r="EC459">
        <v>1999.998518518518</v>
      </c>
      <c r="ED459">
        <v>0.9800061111111111</v>
      </c>
      <c r="EE459">
        <v>0.01999428888888889</v>
      </c>
      <c r="EF459">
        <v>0</v>
      </c>
      <c r="EG459">
        <v>756.8814444444444</v>
      </c>
      <c r="EH459">
        <v>5.00097</v>
      </c>
      <c r="EI459">
        <v>15113.67407407408</v>
      </c>
      <c r="EJ459">
        <v>16707.6</v>
      </c>
      <c r="EK459">
        <v>38.96966666666667</v>
      </c>
      <c r="EL459">
        <v>39.37033333333333</v>
      </c>
      <c r="EM459">
        <v>38.90025925925925</v>
      </c>
      <c r="EN459">
        <v>39.12266666666666</v>
      </c>
      <c r="EO459">
        <v>39.56666666666666</v>
      </c>
      <c r="EP459">
        <v>1955.108518518519</v>
      </c>
      <c r="EQ459">
        <v>39.89000000000001</v>
      </c>
      <c r="ER459">
        <v>0</v>
      </c>
      <c r="ES459">
        <v>1659122644.4</v>
      </c>
      <c r="ET459">
        <v>0</v>
      </c>
      <c r="EU459">
        <v>756.8443461538462</v>
      </c>
      <c r="EV459">
        <v>-6.470461552570908</v>
      </c>
      <c r="EW459">
        <v>-148.0239316560896</v>
      </c>
      <c r="EX459">
        <v>15113.0576923077</v>
      </c>
      <c r="EY459">
        <v>15</v>
      </c>
      <c r="EZ459">
        <v>0</v>
      </c>
      <c r="FA459" t="s">
        <v>419</v>
      </c>
      <c r="FB459">
        <v>1658962562</v>
      </c>
      <c r="FC459">
        <v>1658962559</v>
      </c>
      <c r="FD459">
        <v>0</v>
      </c>
      <c r="FE459">
        <v>0.025</v>
      </c>
      <c r="FF459">
        <v>-0.013</v>
      </c>
      <c r="FG459">
        <v>-1.97</v>
      </c>
      <c r="FH459">
        <v>-0.111</v>
      </c>
      <c r="FI459">
        <v>420</v>
      </c>
      <c r="FJ459">
        <v>18</v>
      </c>
      <c r="FK459">
        <v>0.6899999999999999</v>
      </c>
      <c r="FL459">
        <v>0.5</v>
      </c>
      <c r="FM459">
        <v>-61.58241219512195</v>
      </c>
      <c r="FN459">
        <v>0.5640940766550288</v>
      </c>
      <c r="FO459">
        <v>0.09368861813663469</v>
      </c>
      <c r="FP459">
        <v>0</v>
      </c>
      <c r="FQ459">
        <v>757.1488529411764</v>
      </c>
      <c r="FR459">
        <v>-6.10455309653382</v>
      </c>
      <c r="FS459">
        <v>0.6416609482361749</v>
      </c>
      <c r="FT459">
        <v>0</v>
      </c>
      <c r="FU459">
        <v>6.923939756097562</v>
      </c>
      <c r="FV459">
        <v>0.04464815331009032</v>
      </c>
      <c r="FW459">
        <v>0.008335078821757014</v>
      </c>
      <c r="FX459">
        <v>1</v>
      </c>
      <c r="FY459">
        <v>1</v>
      </c>
      <c r="FZ459">
        <v>3</v>
      </c>
      <c r="GA459" t="s">
        <v>426</v>
      </c>
      <c r="GB459">
        <v>2.98345</v>
      </c>
      <c r="GC459">
        <v>2.7155</v>
      </c>
      <c r="GD459">
        <v>0.163001</v>
      </c>
      <c r="GE459">
        <v>0.167913</v>
      </c>
      <c r="GF459">
        <v>0.104237</v>
      </c>
      <c r="GG459">
        <v>0.07916579999999999</v>
      </c>
      <c r="GH459">
        <v>26498.8</v>
      </c>
      <c r="GI459">
        <v>26470.3</v>
      </c>
      <c r="GJ459">
        <v>29422</v>
      </c>
      <c r="GK459">
        <v>29418.5</v>
      </c>
      <c r="GL459">
        <v>34902.9</v>
      </c>
      <c r="GM459">
        <v>36021.4</v>
      </c>
      <c r="GN459">
        <v>41433.5</v>
      </c>
      <c r="GO459">
        <v>41922.7</v>
      </c>
      <c r="GP459">
        <v>1.9181</v>
      </c>
      <c r="GQ459">
        <v>1.8872</v>
      </c>
      <c r="GR459">
        <v>0.101946</v>
      </c>
      <c r="GS459">
        <v>0</v>
      </c>
      <c r="GT459">
        <v>25.2799</v>
      </c>
      <c r="GU459">
        <v>999.9</v>
      </c>
      <c r="GV459">
        <v>36.8</v>
      </c>
      <c r="GW459">
        <v>33.7</v>
      </c>
      <c r="GX459">
        <v>21.3345</v>
      </c>
      <c r="GY459">
        <v>63.4317</v>
      </c>
      <c r="GZ459">
        <v>34.1627</v>
      </c>
      <c r="HA459">
        <v>1</v>
      </c>
      <c r="HB459">
        <v>-0.0851524</v>
      </c>
      <c r="HC459">
        <v>0.299771</v>
      </c>
      <c r="HD459">
        <v>20.3305</v>
      </c>
      <c r="HE459">
        <v>5.21759</v>
      </c>
      <c r="HF459">
        <v>12.0099</v>
      </c>
      <c r="HG459">
        <v>4.9888</v>
      </c>
      <c r="HH459">
        <v>3.28855</v>
      </c>
      <c r="HI459">
        <v>9999</v>
      </c>
      <c r="HJ459">
        <v>9999</v>
      </c>
      <c r="HK459">
        <v>9999</v>
      </c>
      <c r="HL459">
        <v>175.1</v>
      </c>
      <c r="HM459">
        <v>1.86785</v>
      </c>
      <c r="HN459">
        <v>1.86691</v>
      </c>
      <c r="HO459">
        <v>1.8663</v>
      </c>
      <c r="HP459">
        <v>1.86622</v>
      </c>
      <c r="HQ459">
        <v>1.86805</v>
      </c>
      <c r="HR459">
        <v>1.87048</v>
      </c>
      <c r="HS459">
        <v>1.86919</v>
      </c>
      <c r="HT459">
        <v>1.87057</v>
      </c>
      <c r="HU459">
        <v>0</v>
      </c>
      <c r="HV459">
        <v>0</v>
      </c>
      <c r="HW459">
        <v>0</v>
      </c>
      <c r="HX459">
        <v>0</v>
      </c>
      <c r="HY459" t="s">
        <v>421</v>
      </c>
      <c r="HZ459" t="s">
        <v>422</v>
      </c>
      <c r="IA459" t="s">
        <v>423</v>
      </c>
      <c r="IB459" t="s">
        <v>423</v>
      </c>
      <c r="IC459" t="s">
        <v>423</v>
      </c>
      <c r="ID459" t="s">
        <v>423</v>
      </c>
      <c r="IE459">
        <v>0</v>
      </c>
      <c r="IF459">
        <v>100</v>
      </c>
      <c r="IG459">
        <v>100</v>
      </c>
      <c r="IH459">
        <v>-3.52</v>
      </c>
      <c r="II459">
        <v>-0.08409999999999999</v>
      </c>
      <c r="IJ459">
        <v>-1.577111384215205</v>
      </c>
      <c r="IK459">
        <v>-0.002609718516926934</v>
      </c>
      <c r="IL459">
        <v>7.477057286243006E-07</v>
      </c>
      <c r="IM459">
        <v>-2.446628426827821E-10</v>
      </c>
      <c r="IN459">
        <v>-0.2036813970316619</v>
      </c>
      <c r="IO459">
        <v>-0.007460779758470672</v>
      </c>
      <c r="IP459">
        <v>0.0009378809001863145</v>
      </c>
      <c r="IQ459">
        <v>-1.681860573090938E-05</v>
      </c>
      <c r="IR459">
        <v>18</v>
      </c>
      <c r="IS459">
        <v>2242</v>
      </c>
      <c r="IT459">
        <v>1</v>
      </c>
      <c r="IU459">
        <v>24</v>
      </c>
      <c r="IV459">
        <v>2668</v>
      </c>
      <c r="IW459">
        <v>2668.1</v>
      </c>
      <c r="IX459">
        <v>2.06177</v>
      </c>
      <c r="IY459">
        <v>2.22168</v>
      </c>
      <c r="IZ459">
        <v>1.39648</v>
      </c>
      <c r="JA459">
        <v>2.33521</v>
      </c>
      <c r="JB459">
        <v>1.49536</v>
      </c>
      <c r="JC459">
        <v>2.30469</v>
      </c>
      <c r="JD459">
        <v>39.3418</v>
      </c>
      <c r="JE459">
        <v>23.9562</v>
      </c>
      <c r="JF459">
        <v>18</v>
      </c>
      <c r="JG459">
        <v>491.71</v>
      </c>
      <c r="JH459">
        <v>428.879</v>
      </c>
      <c r="JI459">
        <v>25.0002</v>
      </c>
      <c r="JJ459">
        <v>26.2909</v>
      </c>
      <c r="JK459">
        <v>30.0002</v>
      </c>
      <c r="JL459">
        <v>26.2555</v>
      </c>
      <c r="JM459">
        <v>26.1971</v>
      </c>
      <c r="JN459">
        <v>41.284</v>
      </c>
      <c r="JO459">
        <v>24.4465</v>
      </c>
      <c r="JP459">
        <v>25.1885</v>
      </c>
      <c r="JQ459">
        <v>25</v>
      </c>
      <c r="JR459">
        <v>988.441</v>
      </c>
      <c r="JS459">
        <v>15.9975</v>
      </c>
      <c r="JT459">
        <v>100.6</v>
      </c>
      <c r="JU459">
        <v>100.683</v>
      </c>
    </row>
    <row r="460" spans="1:281">
      <c r="A460">
        <v>444</v>
      </c>
      <c r="B460">
        <v>1659122649</v>
      </c>
      <c r="C460">
        <v>10290.90000009537</v>
      </c>
      <c r="D460" t="s">
        <v>1315</v>
      </c>
      <c r="E460" t="s">
        <v>1316</v>
      </c>
      <c r="F460">
        <v>5</v>
      </c>
      <c r="G460" t="s">
        <v>1198</v>
      </c>
      <c r="H460" t="s">
        <v>416</v>
      </c>
      <c r="I460">
        <v>1659122641.214286</v>
      </c>
      <c r="J460">
        <f>(K460)/1000</f>
        <v>0</v>
      </c>
      <c r="K460">
        <f>IF(CZ460, AN460, AH460)</f>
        <v>0</v>
      </c>
      <c r="L460">
        <f>IF(CZ460, AI460, AG460)</f>
        <v>0</v>
      </c>
      <c r="M460">
        <f>DB460 - IF(AU460&gt;1, L460*CV460*100.0/(AW460*DP460), 0)</f>
        <v>0</v>
      </c>
      <c r="N460">
        <f>((T460-J460/2)*M460-L460)/(T460+J460/2)</f>
        <v>0</v>
      </c>
      <c r="O460">
        <f>N460*(DI460+DJ460)/1000.0</f>
        <v>0</v>
      </c>
      <c r="P460">
        <f>(DB460 - IF(AU460&gt;1, L460*CV460*100.0/(AW460*DP460), 0))*(DI460+DJ460)/1000.0</f>
        <v>0</v>
      </c>
      <c r="Q460">
        <f>2.0/((1/S460-1/R460)+SIGN(S460)*SQRT((1/S460-1/R460)*(1/S460-1/R460) + 4*CW460/((CW460+1)*(CW460+1))*(2*1/S460*1/R460-1/R460*1/R460)))</f>
        <v>0</v>
      </c>
      <c r="R460">
        <f>IF(LEFT(CX460,1)&lt;&gt;"0",IF(LEFT(CX460,1)="1",3.0,CY460),$D$5+$E$5*(DP460*DI460/($K$5*1000))+$F$5*(DP460*DI460/($K$5*1000))*MAX(MIN(CV460,$J$5),$I$5)*MAX(MIN(CV460,$J$5),$I$5)+$G$5*MAX(MIN(CV460,$J$5),$I$5)*(DP460*DI460/($K$5*1000))+$H$5*(DP460*DI460/($K$5*1000))*(DP460*DI460/($K$5*1000)))</f>
        <v>0</v>
      </c>
      <c r="S460">
        <f>J460*(1000-(1000*0.61365*exp(17.502*W460/(240.97+W460))/(DI460+DJ460)+DD460)/2)/(1000*0.61365*exp(17.502*W460/(240.97+W460))/(DI460+DJ460)-DD460)</f>
        <v>0</v>
      </c>
      <c r="T460">
        <f>1/((CW460+1)/(Q460/1.6)+1/(R460/1.37)) + CW460/((CW460+1)/(Q460/1.6) + CW460/(R460/1.37))</f>
        <v>0</v>
      </c>
      <c r="U460">
        <f>(CR460*CU460)</f>
        <v>0</v>
      </c>
      <c r="V460">
        <f>(DK460+(U460+2*0.95*5.67E-8*(((DK460+$B$7)+273)^4-(DK460+273)^4)-44100*J460)/(1.84*29.3*R460+8*0.95*5.67E-8*(DK460+273)^3))</f>
        <v>0</v>
      </c>
      <c r="W460">
        <f>($C$7*DL460+$D$7*DM460+$E$7*V460)</f>
        <v>0</v>
      </c>
      <c r="X460">
        <f>0.61365*exp(17.502*W460/(240.97+W460))</f>
        <v>0</v>
      </c>
      <c r="Y460">
        <f>(Z460/AA460*100)</f>
        <v>0</v>
      </c>
      <c r="Z460">
        <f>DD460*(DI460+DJ460)/1000</f>
        <v>0</v>
      </c>
      <c r="AA460">
        <f>0.61365*exp(17.502*DK460/(240.97+DK460))</f>
        <v>0</v>
      </c>
      <c r="AB460">
        <f>(X460-DD460*(DI460+DJ460)/1000)</f>
        <v>0</v>
      </c>
      <c r="AC460">
        <f>(-J460*44100)</f>
        <v>0</v>
      </c>
      <c r="AD460">
        <f>2*29.3*R460*0.92*(DK460-W460)</f>
        <v>0</v>
      </c>
      <c r="AE460">
        <f>2*0.95*5.67E-8*(((DK460+$B$7)+273)^4-(W460+273)^4)</f>
        <v>0</v>
      </c>
      <c r="AF460">
        <f>U460+AE460+AC460+AD460</f>
        <v>0</v>
      </c>
      <c r="AG460">
        <f>DH460*AU460*(DC460-DB460*(1000-AU460*DE460)/(1000-AU460*DD460))/(100*CV460)</f>
        <v>0</v>
      </c>
      <c r="AH460">
        <f>1000*DH460*AU460*(DD460-DE460)/(100*CV460*(1000-AU460*DD460))</f>
        <v>0</v>
      </c>
      <c r="AI460">
        <f>(AJ460 - AK460 - DI460*1E3/(8.314*(DK460+273.15)) * AM460/DH460 * AL460) * DH460/(100*CV460) * (1000 - DE460)/1000</f>
        <v>0</v>
      </c>
      <c r="AJ460">
        <v>993.1226752010407</v>
      </c>
      <c r="AK460">
        <v>944.8669151515151</v>
      </c>
      <c r="AL460">
        <v>3.452410100256355</v>
      </c>
      <c r="AM460">
        <v>65.16908035105153</v>
      </c>
      <c r="AN460">
        <f>(AP460 - AO460 + DI460*1E3/(8.314*(DK460+273.15)) * AR460/DH460 * AQ460) * DH460/(100*CV460) * 1000/(1000 - AP460)</f>
        <v>0</v>
      </c>
      <c r="AO460">
        <v>15.9290611243046</v>
      </c>
      <c r="AP460">
        <v>22.86457272727272</v>
      </c>
      <c r="AQ460">
        <v>-3.791722540329134E-05</v>
      </c>
      <c r="AR460">
        <v>87.25363279170026</v>
      </c>
      <c r="AS460">
        <v>15</v>
      </c>
      <c r="AT460">
        <v>3</v>
      </c>
      <c r="AU460">
        <f>IF(AS460*$H$13&gt;=AW460,1.0,(AW460/(AW460-AS460*$H$13)))</f>
        <v>0</v>
      </c>
      <c r="AV460">
        <f>(AU460-1)*100</f>
        <v>0</v>
      </c>
      <c r="AW460">
        <f>MAX(0,($B$13+$C$13*DP460)/(1+$D$13*DP460)*DI460/(DK460+273)*$E$13)</f>
        <v>0</v>
      </c>
      <c r="AX460" t="s">
        <v>417</v>
      </c>
      <c r="AY460" t="s">
        <v>417</v>
      </c>
      <c r="AZ460">
        <v>0</v>
      </c>
      <c r="BA460">
        <v>0</v>
      </c>
      <c r="BB460">
        <f>1-AZ460/BA460</f>
        <v>0</v>
      </c>
      <c r="BC460">
        <v>0</v>
      </c>
      <c r="BD460" t="s">
        <v>417</v>
      </c>
      <c r="BE460" t="s">
        <v>417</v>
      </c>
      <c r="BF460">
        <v>0</v>
      </c>
      <c r="BG460">
        <v>0</v>
      </c>
      <c r="BH460">
        <f>1-BF460/BG460</f>
        <v>0</v>
      </c>
      <c r="BI460">
        <v>0.5</v>
      </c>
      <c r="BJ460">
        <f>CS460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417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f>$B$11*DQ460+$C$11*DR460+$F$11*EC460*(1-EF460)</f>
        <v>0</v>
      </c>
      <c r="CS460">
        <f>CR460*CT460</f>
        <v>0</v>
      </c>
      <c r="CT460">
        <f>($B$11*$D$9+$C$11*$D$9+$F$11*((EP460+EH460)/MAX(EP460+EH460+EQ460, 0.1)*$I$9+EQ460/MAX(EP460+EH460+EQ460, 0.1)*$J$9))/($B$11+$C$11+$F$11)</f>
        <v>0</v>
      </c>
      <c r="CU460">
        <f>($B$11*$K$9+$C$11*$K$9+$F$11*((EP460+EH460)/MAX(EP460+EH460+EQ460, 0.1)*$P$9+EQ460/MAX(EP460+EH460+EQ460, 0.1)*$Q$9))/($B$11+$C$11+$F$11)</f>
        <v>0</v>
      </c>
      <c r="CV460">
        <v>6</v>
      </c>
      <c r="CW460">
        <v>0.5</v>
      </c>
      <c r="CX460" t="s">
        <v>418</v>
      </c>
      <c r="CY460">
        <v>2</v>
      </c>
      <c r="CZ460" t="b">
        <v>1</v>
      </c>
      <c r="DA460">
        <v>1659122641.214286</v>
      </c>
      <c r="DB460">
        <v>898.6840714285715</v>
      </c>
      <c r="DC460">
        <v>960.1786785714285</v>
      </c>
      <c r="DD460">
        <v>22.88086785714286</v>
      </c>
      <c r="DE460">
        <v>15.949175</v>
      </c>
      <c r="DF460">
        <v>902.1867857142859</v>
      </c>
      <c r="DG460">
        <v>22.96495357142857</v>
      </c>
      <c r="DH460">
        <v>500.0473571428572</v>
      </c>
      <c r="DI460">
        <v>90.63051785714285</v>
      </c>
      <c r="DJ460">
        <v>0.09997042142857145</v>
      </c>
      <c r="DK460">
        <v>27.19243214285714</v>
      </c>
      <c r="DL460">
        <v>26.948275</v>
      </c>
      <c r="DM460">
        <v>999.9000000000002</v>
      </c>
      <c r="DN460">
        <v>0</v>
      </c>
      <c r="DO460">
        <v>0</v>
      </c>
      <c r="DP460">
        <v>9993.305000000002</v>
      </c>
      <c r="DQ460">
        <v>0</v>
      </c>
      <c r="DR460">
        <v>7.949352857142857</v>
      </c>
      <c r="DS460">
        <v>-61.49441071428571</v>
      </c>
      <c r="DT460">
        <v>919.7282857142857</v>
      </c>
      <c r="DU460">
        <v>975.7407857142858</v>
      </c>
      <c r="DV460">
        <v>6.931692857142858</v>
      </c>
      <c r="DW460">
        <v>960.1786785714285</v>
      </c>
      <c r="DX460">
        <v>15.949175</v>
      </c>
      <c r="DY460">
        <v>2.073705</v>
      </c>
      <c r="DZ460">
        <v>1.445481428571428</v>
      </c>
      <c r="EA460">
        <v>18.018625</v>
      </c>
      <c r="EB460">
        <v>12.40333928571429</v>
      </c>
      <c r="EC460">
        <v>1999.998928571429</v>
      </c>
      <c r="ED460">
        <v>0.980006</v>
      </c>
      <c r="EE460">
        <v>0.0199944</v>
      </c>
      <c r="EF460">
        <v>0</v>
      </c>
      <c r="EG460">
        <v>756.3435000000001</v>
      </c>
      <c r="EH460">
        <v>5.00097</v>
      </c>
      <c r="EI460">
        <v>15101.97857142857</v>
      </c>
      <c r="EJ460">
        <v>16707.6</v>
      </c>
      <c r="EK460">
        <v>38.95499999999999</v>
      </c>
      <c r="EL460">
        <v>39.366</v>
      </c>
      <c r="EM460">
        <v>38.88164285714286</v>
      </c>
      <c r="EN460">
        <v>39.11825</v>
      </c>
      <c r="EO460">
        <v>39.56199999999999</v>
      </c>
      <c r="EP460">
        <v>1955.108928571429</v>
      </c>
      <c r="EQ460">
        <v>39.89000000000001</v>
      </c>
      <c r="ER460">
        <v>0</v>
      </c>
      <c r="ES460">
        <v>1659122649.2</v>
      </c>
      <c r="ET460">
        <v>0</v>
      </c>
      <c r="EU460">
        <v>756.2678076923078</v>
      </c>
      <c r="EV460">
        <v>-7.953606840109093</v>
      </c>
      <c r="EW460">
        <v>-150.7452992500787</v>
      </c>
      <c r="EX460">
        <v>15101.10384615385</v>
      </c>
      <c r="EY460">
        <v>15</v>
      </c>
      <c r="EZ460">
        <v>0</v>
      </c>
      <c r="FA460" t="s">
        <v>419</v>
      </c>
      <c r="FB460">
        <v>1658962562</v>
      </c>
      <c r="FC460">
        <v>1658962559</v>
      </c>
      <c r="FD460">
        <v>0</v>
      </c>
      <c r="FE460">
        <v>0.025</v>
      </c>
      <c r="FF460">
        <v>-0.013</v>
      </c>
      <c r="FG460">
        <v>-1.97</v>
      </c>
      <c r="FH460">
        <v>-0.111</v>
      </c>
      <c r="FI460">
        <v>420</v>
      </c>
      <c r="FJ460">
        <v>18</v>
      </c>
      <c r="FK460">
        <v>0.6899999999999999</v>
      </c>
      <c r="FL460">
        <v>0.5</v>
      </c>
      <c r="FM460">
        <v>-61.53011</v>
      </c>
      <c r="FN460">
        <v>0.9822709193245539</v>
      </c>
      <c r="FO460">
        <v>0.118680891048222</v>
      </c>
      <c r="FP460">
        <v>0</v>
      </c>
      <c r="FQ460">
        <v>756.6745294117646</v>
      </c>
      <c r="FR460">
        <v>-6.658915207303935</v>
      </c>
      <c r="FS460">
        <v>0.6976530924250506</v>
      </c>
      <c r="FT460">
        <v>0</v>
      </c>
      <c r="FU460">
        <v>6.928284499999999</v>
      </c>
      <c r="FV460">
        <v>0.09688345215756339</v>
      </c>
      <c r="FW460">
        <v>0.01124459935924799</v>
      </c>
      <c r="FX460">
        <v>1</v>
      </c>
      <c r="FY460">
        <v>1</v>
      </c>
      <c r="FZ460">
        <v>3</v>
      </c>
      <c r="GA460" t="s">
        <v>426</v>
      </c>
      <c r="GB460">
        <v>2.98341</v>
      </c>
      <c r="GC460">
        <v>2.71567</v>
      </c>
      <c r="GD460">
        <v>0.164969</v>
      </c>
      <c r="GE460">
        <v>0.169794</v>
      </c>
      <c r="GF460">
        <v>0.104195</v>
      </c>
      <c r="GG460">
        <v>0.07915410000000001</v>
      </c>
      <c r="GH460">
        <v>26436.4</v>
      </c>
      <c r="GI460">
        <v>26410.1</v>
      </c>
      <c r="GJ460">
        <v>29421.7</v>
      </c>
      <c r="GK460">
        <v>29418</v>
      </c>
      <c r="GL460">
        <v>34904.3</v>
      </c>
      <c r="GM460">
        <v>36021.6</v>
      </c>
      <c r="GN460">
        <v>41433</v>
      </c>
      <c r="GO460">
        <v>41922.3</v>
      </c>
      <c r="GP460">
        <v>1.91795</v>
      </c>
      <c r="GQ460">
        <v>1.88748</v>
      </c>
      <c r="GR460">
        <v>0.101417</v>
      </c>
      <c r="GS460">
        <v>0</v>
      </c>
      <c r="GT460">
        <v>25.2815</v>
      </c>
      <c r="GU460">
        <v>999.9</v>
      </c>
      <c r="GV460">
        <v>36.8</v>
      </c>
      <c r="GW460">
        <v>33.7</v>
      </c>
      <c r="GX460">
        <v>21.3342</v>
      </c>
      <c r="GY460">
        <v>63.4717</v>
      </c>
      <c r="GZ460">
        <v>34.4111</v>
      </c>
      <c r="HA460">
        <v>1</v>
      </c>
      <c r="HB460">
        <v>-0.085122</v>
      </c>
      <c r="HC460">
        <v>0.300945</v>
      </c>
      <c r="HD460">
        <v>20.3303</v>
      </c>
      <c r="HE460">
        <v>5.21684</v>
      </c>
      <c r="HF460">
        <v>12.0099</v>
      </c>
      <c r="HG460">
        <v>4.9889</v>
      </c>
      <c r="HH460">
        <v>3.28865</v>
      </c>
      <c r="HI460">
        <v>9999</v>
      </c>
      <c r="HJ460">
        <v>9999</v>
      </c>
      <c r="HK460">
        <v>9999</v>
      </c>
      <c r="HL460">
        <v>175.2</v>
      </c>
      <c r="HM460">
        <v>1.86785</v>
      </c>
      <c r="HN460">
        <v>1.86691</v>
      </c>
      <c r="HO460">
        <v>1.8663</v>
      </c>
      <c r="HP460">
        <v>1.86623</v>
      </c>
      <c r="HQ460">
        <v>1.86808</v>
      </c>
      <c r="HR460">
        <v>1.87046</v>
      </c>
      <c r="HS460">
        <v>1.8692</v>
      </c>
      <c r="HT460">
        <v>1.87059</v>
      </c>
      <c r="HU460">
        <v>0</v>
      </c>
      <c r="HV460">
        <v>0</v>
      </c>
      <c r="HW460">
        <v>0</v>
      </c>
      <c r="HX460">
        <v>0</v>
      </c>
      <c r="HY460" t="s">
        <v>421</v>
      </c>
      <c r="HZ460" t="s">
        <v>422</v>
      </c>
      <c r="IA460" t="s">
        <v>423</v>
      </c>
      <c r="IB460" t="s">
        <v>423</v>
      </c>
      <c r="IC460" t="s">
        <v>423</v>
      </c>
      <c r="ID460" t="s">
        <v>423</v>
      </c>
      <c r="IE460">
        <v>0</v>
      </c>
      <c r="IF460">
        <v>100</v>
      </c>
      <c r="IG460">
        <v>100</v>
      </c>
      <c r="IH460">
        <v>-3.552</v>
      </c>
      <c r="II460">
        <v>-0.0842</v>
      </c>
      <c r="IJ460">
        <v>-1.577111384215205</v>
      </c>
      <c r="IK460">
        <v>-0.002609718516926934</v>
      </c>
      <c r="IL460">
        <v>7.477057286243006E-07</v>
      </c>
      <c r="IM460">
        <v>-2.446628426827821E-10</v>
      </c>
      <c r="IN460">
        <v>-0.2036813970316619</v>
      </c>
      <c r="IO460">
        <v>-0.007460779758470672</v>
      </c>
      <c r="IP460">
        <v>0.0009378809001863145</v>
      </c>
      <c r="IQ460">
        <v>-1.681860573090938E-05</v>
      </c>
      <c r="IR460">
        <v>18</v>
      </c>
      <c r="IS460">
        <v>2242</v>
      </c>
      <c r="IT460">
        <v>1</v>
      </c>
      <c r="IU460">
        <v>24</v>
      </c>
      <c r="IV460">
        <v>2668.1</v>
      </c>
      <c r="IW460">
        <v>2668.2</v>
      </c>
      <c r="IX460">
        <v>2.0874</v>
      </c>
      <c r="IY460">
        <v>2.22168</v>
      </c>
      <c r="IZ460">
        <v>1.39648</v>
      </c>
      <c r="JA460">
        <v>2.33521</v>
      </c>
      <c r="JB460">
        <v>1.49536</v>
      </c>
      <c r="JC460">
        <v>2.31201</v>
      </c>
      <c r="JD460">
        <v>39.3418</v>
      </c>
      <c r="JE460">
        <v>23.9649</v>
      </c>
      <c r="JF460">
        <v>18</v>
      </c>
      <c r="JG460">
        <v>491.622</v>
      </c>
      <c r="JH460">
        <v>429.042</v>
      </c>
      <c r="JI460">
        <v>25.0002</v>
      </c>
      <c r="JJ460">
        <v>26.2915</v>
      </c>
      <c r="JK460">
        <v>30.0002</v>
      </c>
      <c r="JL460">
        <v>26.2562</v>
      </c>
      <c r="JM460">
        <v>26.1971</v>
      </c>
      <c r="JN460">
        <v>41.8889</v>
      </c>
      <c r="JO460">
        <v>24.4465</v>
      </c>
      <c r="JP460">
        <v>25.1885</v>
      </c>
      <c r="JQ460">
        <v>25</v>
      </c>
      <c r="JR460">
        <v>1008.8</v>
      </c>
      <c r="JS460">
        <v>15.9975</v>
      </c>
      <c r="JT460">
        <v>100.599</v>
      </c>
      <c r="JU460">
        <v>100.682</v>
      </c>
    </row>
    <row r="461" spans="1:281">
      <c r="A461">
        <v>445</v>
      </c>
      <c r="B461">
        <v>1659122654</v>
      </c>
      <c r="C461">
        <v>10295.90000009537</v>
      </c>
      <c r="D461" t="s">
        <v>1317</v>
      </c>
      <c r="E461" t="s">
        <v>1318</v>
      </c>
      <c r="F461">
        <v>5</v>
      </c>
      <c r="G461" t="s">
        <v>1198</v>
      </c>
      <c r="H461" t="s">
        <v>416</v>
      </c>
      <c r="I461">
        <v>1659122646.5</v>
      </c>
      <c r="J461">
        <f>(K461)/1000</f>
        <v>0</v>
      </c>
      <c r="K461">
        <f>IF(CZ461, AN461, AH461)</f>
        <v>0</v>
      </c>
      <c r="L461">
        <f>IF(CZ461, AI461, AG461)</f>
        <v>0</v>
      </c>
      <c r="M461">
        <f>DB461 - IF(AU461&gt;1, L461*CV461*100.0/(AW461*DP461), 0)</f>
        <v>0</v>
      </c>
      <c r="N461">
        <f>((T461-J461/2)*M461-L461)/(T461+J461/2)</f>
        <v>0</v>
      </c>
      <c r="O461">
        <f>N461*(DI461+DJ461)/1000.0</f>
        <v>0</v>
      </c>
      <c r="P461">
        <f>(DB461 - IF(AU461&gt;1, L461*CV461*100.0/(AW461*DP461), 0))*(DI461+DJ461)/1000.0</f>
        <v>0</v>
      </c>
      <c r="Q461">
        <f>2.0/((1/S461-1/R461)+SIGN(S461)*SQRT((1/S461-1/R461)*(1/S461-1/R461) + 4*CW461/((CW461+1)*(CW461+1))*(2*1/S461*1/R461-1/R461*1/R461)))</f>
        <v>0</v>
      </c>
      <c r="R461">
        <f>IF(LEFT(CX461,1)&lt;&gt;"0",IF(LEFT(CX461,1)="1",3.0,CY461),$D$5+$E$5*(DP461*DI461/($K$5*1000))+$F$5*(DP461*DI461/($K$5*1000))*MAX(MIN(CV461,$J$5),$I$5)*MAX(MIN(CV461,$J$5),$I$5)+$G$5*MAX(MIN(CV461,$J$5),$I$5)*(DP461*DI461/($K$5*1000))+$H$5*(DP461*DI461/($K$5*1000))*(DP461*DI461/($K$5*1000)))</f>
        <v>0</v>
      </c>
      <c r="S461">
        <f>J461*(1000-(1000*0.61365*exp(17.502*W461/(240.97+W461))/(DI461+DJ461)+DD461)/2)/(1000*0.61365*exp(17.502*W461/(240.97+W461))/(DI461+DJ461)-DD461)</f>
        <v>0</v>
      </c>
      <c r="T461">
        <f>1/((CW461+1)/(Q461/1.6)+1/(R461/1.37)) + CW461/((CW461+1)/(Q461/1.6) + CW461/(R461/1.37))</f>
        <v>0</v>
      </c>
      <c r="U461">
        <f>(CR461*CU461)</f>
        <v>0</v>
      </c>
      <c r="V461">
        <f>(DK461+(U461+2*0.95*5.67E-8*(((DK461+$B$7)+273)^4-(DK461+273)^4)-44100*J461)/(1.84*29.3*R461+8*0.95*5.67E-8*(DK461+273)^3))</f>
        <v>0</v>
      </c>
      <c r="W461">
        <f>($C$7*DL461+$D$7*DM461+$E$7*V461)</f>
        <v>0</v>
      </c>
      <c r="X461">
        <f>0.61365*exp(17.502*W461/(240.97+W461))</f>
        <v>0</v>
      </c>
      <c r="Y461">
        <f>(Z461/AA461*100)</f>
        <v>0</v>
      </c>
      <c r="Z461">
        <f>DD461*(DI461+DJ461)/1000</f>
        <v>0</v>
      </c>
      <c r="AA461">
        <f>0.61365*exp(17.502*DK461/(240.97+DK461))</f>
        <v>0</v>
      </c>
      <c r="AB461">
        <f>(X461-DD461*(DI461+DJ461)/1000)</f>
        <v>0</v>
      </c>
      <c r="AC461">
        <f>(-J461*44100)</f>
        <v>0</v>
      </c>
      <c r="AD461">
        <f>2*29.3*R461*0.92*(DK461-W461)</f>
        <v>0</v>
      </c>
      <c r="AE461">
        <f>2*0.95*5.67E-8*(((DK461+$B$7)+273)^4-(W461+273)^4)</f>
        <v>0</v>
      </c>
      <c r="AF461">
        <f>U461+AE461+AC461+AD461</f>
        <v>0</v>
      </c>
      <c r="AG461">
        <f>DH461*AU461*(DC461-DB461*(1000-AU461*DE461)/(1000-AU461*DD461))/(100*CV461)</f>
        <v>0</v>
      </c>
      <c r="AH461">
        <f>1000*DH461*AU461*(DD461-DE461)/(100*CV461*(1000-AU461*DD461))</f>
        <v>0</v>
      </c>
      <c r="AI461">
        <f>(AJ461 - AK461 - DI461*1E3/(8.314*(DK461+273.15)) * AM461/DH461 * AL461) * DH461/(100*CV461) * (1000 - DE461)/1000</f>
        <v>0</v>
      </c>
      <c r="AJ461">
        <v>1010.369757986837</v>
      </c>
      <c r="AK461">
        <v>962.2354484848483</v>
      </c>
      <c r="AL461">
        <v>3.482843278439693</v>
      </c>
      <c r="AM461">
        <v>65.16908035105153</v>
      </c>
      <c r="AN461">
        <f>(AP461 - AO461 + DI461*1E3/(8.314*(DK461+273.15)) * AR461/DH461 * AQ461) * DH461/(100*CV461) * 1000/(1000 - AP461)</f>
        <v>0</v>
      </c>
      <c r="AO461">
        <v>15.92649186150413</v>
      </c>
      <c r="AP461">
        <v>22.86083818181818</v>
      </c>
      <c r="AQ461">
        <v>-9.259300877515616E-08</v>
      </c>
      <c r="AR461">
        <v>87.25363279170026</v>
      </c>
      <c r="AS461">
        <v>15</v>
      </c>
      <c r="AT461">
        <v>3</v>
      </c>
      <c r="AU461">
        <f>IF(AS461*$H$13&gt;=AW461,1.0,(AW461/(AW461-AS461*$H$13)))</f>
        <v>0</v>
      </c>
      <c r="AV461">
        <f>(AU461-1)*100</f>
        <v>0</v>
      </c>
      <c r="AW461">
        <f>MAX(0,($B$13+$C$13*DP461)/(1+$D$13*DP461)*DI461/(DK461+273)*$E$13)</f>
        <v>0</v>
      </c>
      <c r="AX461" t="s">
        <v>417</v>
      </c>
      <c r="AY461" t="s">
        <v>417</v>
      </c>
      <c r="AZ461">
        <v>0</v>
      </c>
      <c r="BA461">
        <v>0</v>
      </c>
      <c r="BB461">
        <f>1-AZ461/BA461</f>
        <v>0</v>
      </c>
      <c r="BC461">
        <v>0</v>
      </c>
      <c r="BD461" t="s">
        <v>417</v>
      </c>
      <c r="BE461" t="s">
        <v>417</v>
      </c>
      <c r="BF461">
        <v>0</v>
      </c>
      <c r="BG461">
        <v>0</v>
      </c>
      <c r="BH461">
        <f>1-BF461/BG461</f>
        <v>0</v>
      </c>
      <c r="BI461">
        <v>0.5</v>
      </c>
      <c r="BJ461">
        <f>CS461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417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f>$B$11*DQ461+$C$11*DR461+$F$11*EC461*(1-EF461)</f>
        <v>0</v>
      </c>
      <c r="CS461">
        <f>CR461*CT461</f>
        <v>0</v>
      </c>
      <c r="CT461">
        <f>($B$11*$D$9+$C$11*$D$9+$F$11*((EP461+EH461)/MAX(EP461+EH461+EQ461, 0.1)*$I$9+EQ461/MAX(EP461+EH461+EQ461, 0.1)*$J$9))/($B$11+$C$11+$F$11)</f>
        <v>0</v>
      </c>
      <c r="CU461">
        <f>($B$11*$K$9+$C$11*$K$9+$F$11*((EP461+EH461)/MAX(EP461+EH461+EQ461, 0.1)*$P$9+EQ461/MAX(EP461+EH461+EQ461, 0.1)*$Q$9))/($B$11+$C$11+$F$11)</f>
        <v>0</v>
      </c>
      <c r="CV461">
        <v>6</v>
      </c>
      <c r="CW461">
        <v>0.5</v>
      </c>
      <c r="CX461" t="s">
        <v>418</v>
      </c>
      <c r="CY461">
        <v>2</v>
      </c>
      <c r="CZ461" t="b">
        <v>1</v>
      </c>
      <c r="DA461">
        <v>1659122646.5</v>
      </c>
      <c r="DB461">
        <v>916.5200370370371</v>
      </c>
      <c r="DC461">
        <v>977.9335185185184</v>
      </c>
      <c r="DD461">
        <v>22.8716074074074</v>
      </c>
      <c r="DE461">
        <v>15.93544074074074</v>
      </c>
      <c r="DF461">
        <v>920.0558888888887</v>
      </c>
      <c r="DG461">
        <v>22.95577777777778</v>
      </c>
      <c r="DH461">
        <v>500.0433333333334</v>
      </c>
      <c r="DI461">
        <v>90.63089259259259</v>
      </c>
      <c r="DJ461">
        <v>0.09992171481481484</v>
      </c>
      <c r="DK461">
        <v>27.1918037037037</v>
      </c>
      <c r="DL461">
        <v>26.94847037037037</v>
      </c>
      <c r="DM461">
        <v>999.9000000000001</v>
      </c>
      <c r="DN461">
        <v>0</v>
      </c>
      <c r="DO461">
        <v>0</v>
      </c>
      <c r="DP461">
        <v>10002.10962962963</v>
      </c>
      <c r="DQ461">
        <v>0</v>
      </c>
      <c r="DR461">
        <v>7.949204074074074</v>
      </c>
      <c r="DS461">
        <v>-61.4131962962963</v>
      </c>
      <c r="DT461">
        <v>937.9729259259259</v>
      </c>
      <c r="DU461">
        <v>993.7698518518519</v>
      </c>
      <c r="DV461">
        <v>6.936162222222223</v>
      </c>
      <c r="DW461">
        <v>977.9335185185184</v>
      </c>
      <c r="DX461">
        <v>15.93544074074074</v>
      </c>
      <c r="DY461">
        <v>2.072875185185186</v>
      </c>
      <c r="DZ461">
        <v>1.444243333333333</v>
      </c>
      <c r="EA461">
        <v>18.01225185185185</v>
      </c>
      <c r="EB461">
        <v>12.3903037037037</v>
      </c>
      <c r="EC461">
        <v>2000.008148148148</v>
      </c>
      <c r="ED461">
        <v>0.980006</v>
      </c>
      <c r="EE461">
        <v>0.0199944</v>
      </c>
      <c r="EF461">
        <v>0</v>
      </c>
      <c r="EG461">
        <v>755.6179999999999</v>
      </c>
      <c r="EH461">
        <v>5.00097</v>
      </c>
      <c r="EI461">
        <v>15088.53333333333</v>
      </c>
      <c r="EJ461">
        <v>16707.67407407408</v>
      </c>
      <c r="EK461">
        <v>38.937</v>
      </c>
      <c r="EL461">
        <v>39.36566666666667</v>
      </c>
      <c r="EM461">
        <v>38.875</v>
      </c>
      <c r="EN461">
        <v>39.118</v>
      </c>
      <c r="EO461">
        <v>39.56199999999999</v>
      </c>
      <c r="EP461">
        <v>1955.118148148148</v>
      </c>
      <c r="EQ461">
        <v>39.89000000000001</v>
      </c>
      <c r="ER461">
        <v>0</v>
      </c>
      <c r="ES461">
        <v>1659122654</v>
      </c>
      <c r="ET461">
        <v>0</v>
      </c>
      <c r="EU461">
        <v>755.6459999999998</v>
      </c>
      <c r="EV461">
        <v>-9.164239319655856</v>
      </c>
      <c r="EW461">
        <v>-154.1606835417702</v>
      </c>
      <c r="EX461">
        <v>15088.83846153846</v>
      </c>
      <c r="EY461">
        <v>15</v>
      </c>
      <c r="EZ461">
        <v>0</v>
      </c>
      <c r="FA461" t="s">
        <v>419</v>
      </c>
      <c r="FB461">
        <v>1658962562</v>
      </c>
      <c r="FC461">
        <v>1658962559</v>
      </c>
      <c r="FD461">
        <v>0</v>
      </c>
      <c r="FE461">
        <v>0.025</v>
      </c>
      <c r="FF461">
        <v>-0.013</v>
      </c>
      <c r="FG461">
        <v>-1.97</v>
      </c>
      <c r="FH461">
        <v>-0.111</v>
      </c>
      <c r="FI461">
        <v>420</v>
      </c>
      <c r="FJ461">
        <v>18</v>
      </c>
      <c r="FK461">
        <v>0.6899999999999999</v>
      </c>
      <c r="FL461">
        <v>0.5</v>
      </c>
      <c r="FM461">
        <v>-61.48106749999999</v>
      </c>
      <c r="FN461">
        <v>0.9324574108818305</v>
      </c>
      <c r="FO461">
        <v>0.1148693940688728</v>
      </c>
      <c r="FP461">
        <v>0</v>
      </c>
      <c r="FQ461">
        <v>756.0237352941177</v>
      </c>
      <c r="FR461">
        <v>-8.11830404633999</v>
      </c>
      <c r="FS461">
        <v>0.8392443137526092</v>
      </c>
      <c r="FT461">
        <v>0</v>
      </c>
      <c r="FU461">
        <v>6.931529750000001</v>
      </c>
      <c r="FV461">
        <v>0.05987606003749518</v>
      </c>
      <c r="FW461">
        <v>0.01018619298057423</v>
      </c>
      <c r="FX461">
        <v>1</v>
      </c>
      <c r="FY461">
        <v>1</v>
      </c>
      <c r="FZ461">
        <v>3</v>
      </c>
      <c r="GA461" t="s">
        <v>426</v>
      </c>
      <c r="GB461">
        <v>2.98335</v>
      </c>
      <c r="GC461">
        <v>2.71588</v>
      </c>
      <c r="GD461">
        <v>0.166927</v>
      </c>
      <c r="GE461">
        <v>0.171655</v>
      </c>
      <c r="GF461">
        <v>0.104188</v>
      </c>
      <c r="GG461">
        <v>0.0792455</v>
      </c>
      <c r="GH461">
        <v>26374.1</v>
      </c>
      <c r="GI461">
        <v>26350.9</v>
      </c>
      <c r="GJ461">
        <v>29421.4</v>
      </c>
      <c r="GK461">
        <v>29418</v>
      </c>
      <c r="GL461">
        <v>34904.1</v>
      </c>
      <c r="GM461">
        <v>36018.2</v>
      </c>
      <c r="GN461">
        <v>41432.5</v>
      </c>
      <c r="GO461">
        <v>41922.5</v>
      </c>
      <c r="GP461">
        <v>1.91793</v>
      </c>
      <c r="GQ461">
        <v>1.88768</v>
      </c>
      <c r="GR461">
        <v>0.101969</v>
      </c>
      <c r="GS461">
        <v>0</v>
      </c>
      <c r="GT461">
        <v>25.2841</v>
      </c>
      <c r="GU461">
        <v>999.9</v>
      </c>
      <c r="GV461">
        <v>36.8</v>
      </c>
      <c r="GW461">
        <v>33.7</v>
      </c>
      <c r="GX461">
        <v>21.3347</v>
      </c>
      <c r="GY461">
        <v>63.3317</v>
      </c>
      <c r="GZ461">
        <v>34.2989</v>
      </c>
      <c r="HA461">
        <v>1</v>
      </c>
      <c r="HB461">
        <v>-0.0849517</v>
      </c>
      <c r="HC461">
        <v>0.301974</v>
      </c>
      <c r="HD461">
        <v>20.3305</v>
      </c>
      <c r="HE461">
        <v>5.21759</v>
      </c>
      <c r="HF461">
        <v>12.0099</v>
      </c>
      <c r="HG461">
        <v>4.98895</v>
      </c>
      <c r="HH461">
        <v>3.28863</v>
      </c>
      <c r="HI461">
        <v>9999</v>
      </c>
      <c r="HJ461">
        <v>9999</v>
      </c>
      <c r="HK461">
        <v>9999</v>
      </c>
      <c r="HL461">
        <v>175.2</v>
      </c>
      <c r="HM461">
        <v>1.86786</v>
      </c>
      <c r="HN461">
        <v>1.86691</v>
      </c>
      <c r="HO461">
        <v>1.8663</v>
      </c>
      <c r="HP461">
        <v>1.86623</v>
      </c>
      <c r="HQ461">
        <v>1.8681</v>
      </c>
      <c r="HR461">
        <v>1.87049</v>
      </c>
      <c r="HS461">
        <v>1.8692</v>
      </c>
      <c r="HT461">
        <v>1.87057</v>
      </c>
      <c r="HU461">
        <v>0</v>
      </c>
      <c r="HV461">
        <v>0</v>
      </c>
      <c r="HW461">
        <v>0</v>
      </c>
      <c r="HX461">
        <v>0</v>
      </c>
      <c r="HY461" t="s">
        <v>421</v>
      </c>
      <c r="HZ461" t="s">
        <v>422</v>
      </c>
      <c r="IA461" t="s">
        <v>423</v>
      </c>
      <c r="IB461" t="s">
        <v>423</v>
      </c>
      <c r="IC461" t="s">
        <v>423</v>
      </c>
      <c r="ID461" t="s">
        <v>423</v>
      </c>
      <c r="IE461">
        <v>0</v>
      </c>
      <c r="IF461">
        <v>100</v>
      </c>
      <c r="IG461">
        <v>100</v>
      </c>
      <c r="IH461">
        <v>-3.583</v>
      </c>
      <c r="II461">
        <v>-0.0843</v>
      </c>
      <c r="IJ461">
        <v>-1.577111384215205</v>
      </c>
      <c r="IK461">
        <v>-0.002609718516926934</v>
      </c>
      <c r="IL461">
        <v>7.477057286243006E-07</v>
      </c>
      <c r="IM461">
        <v>-2.446628426827821E-10</v>
      </c>
      <c r="IN461">
        <v>-0.2036813970316619</v>
      </c>
      <c r="IO461">
        <v>-0.007460779758470672</v>
      </c>
      <c r="IP461">
        <v>0.0009378809001863145</v>
      </c>
      <c r="IQ461">
        <v>-1.681860573090938E-05</v>
      </c>
      <c r="IR461">
        <v>18</v>
      </c>
      <c r="IS461">
        <v>2242</v>
      </c>
      <c r="IT461">
        <v>1</v>
      </c>
      <c r="IU461">
        <v>24</v>
      </c>
      <c r="IV461">
        <v>2668.2</v>
      </c>
      <c r="IW461">
        <v>2668.2</v>
      </c>
      <c r="IX461">
        <v>2.11914</v>
      </c>
      <c r="IY461">
        <v>2.21069</v>
      </c>
      <c r="IZ461">
        <v>1.39648</v>
      </c>
      <c r="JA461">
        <v>2.33521</v>
      </c>
      <c r="JB461">
        <v>1.49536</v>
      </c>
      <c r="JC461">
        <v>2.3938</v>
      </c>
      <c r="JD461">
        <v>39.3418</v>
      </c>
      <c r="JE461">
        <v>23.9649</v>
      </c>
      <c r="JF461">
        <v>18</v>
      </c>
      <c r="JG461">
        <v>491.62</v>
      </c>
      <c r="JH461">
        <v>429.164</v>
      </c>
      <c r="JI461">
        <v>25.0001</v>
      </c>
      <c r="JJ461">
        <v>26.2931</v>
      </c>
      <c r="JK461">
        <v>30.0003</v>
      </c>
      <c r="JL461">
        <v>26.2577</v>
      </c>
      <c r="JM461">
        <v>26.1976</v>
      </c>
      <c r="JN461">
        <v>42.4298</v>
      </c>
      <c r="JO461">
        <v>24.1636</v>
      </c>
      <c r="JP461">
        <v>25.1885</v>
      </c>
      <c r="JQ461">
        <v>25</v>
      </c>
      <c r="JR461">
        <v>1022.17</v>
      </c>
      <c r="JS461">
        <v>15.9975</v>
      </c>
      <c r="JT461">
        <v>100.598</v>
      </c>
      <c r="JU461">
        <v>100.682</v>
      </c>
    </row>
    <row r="462" spans="1:281">
      <c r="A462">
        <v>446</v>
      </c>
      <c r="B462">
        <v>1659122659</v>
      </c>
      <c r="C462">
        <v>10300.90000009537</v>
      </c>
      <c r="D462" t="s">
        <v>1319</v>
      </c>
      <c r="E462" t="s">
        <v>1320</v>
      </c>
      <c r="F462">
        <v>5</v>
      </c>
      <c r="G462" t="s">
        <v>1198</v>
      </c>
      <c r="H462" t="s">
        <v>416</v>
      </c>
      <c r="I462">
        <v>1659122651.214286</v>
      </c>
      <c r="J462">
        <f>(K462)/1000</f>
        <v>0</v>
      </c>
      <c r="K462">
        <f>IF(CZ462, AN462, AH462)</f>
        <v>0</v>
      </c>
      <c r="L462">
        <f>IF(CZ462, AI462, AG462)</f>
        <v>0</v>
      </c>
      <c r="M462">
        <f>DB462 - IF(AU462&gt;1, L462*CV462*100.0/(AW462*DP462), 0)</f>
        <v>0</v>
      </c>
      <c r="N462">
        <f>((T462-J462/2)*M462-L462)/(T462+J462/2)</f>
        <v>0</v>
      </c>
      <c r="O462">
        <f>N462*(DI462+DJ462)/1000.0</f>
        <v>0</v>
      </c>
      <c r="P462">
        <f>(DB462 - IF(AU462&gt;1, L462*CV462*100.0/(AW462*DP462), 0))*(DI462+DJ462)/1000.0</f>
        <v>0</v>
      </c>
      <c r="Q462">
        <f>2.0/((1/S462-1/R462)+SIGN(S462)*SQRT((1/S462-1/R462)*(1/S462-1/R462) + 4*CW462/((CW462+1)*(CW462+1))*(2*1/S462*1/R462-1/R462*1/R462)))</f>
        <v>0</v>
      </c>
      <c r="R462">
        <f>IF(LEFT(CX462,1)&lt;&gt;"0",IF(LEFT(CX462,1)="1",3.0,CY462),$D$5+$E$5*(DP462*DI462/($K$5*1000))+$F$5*(DP462*DI462/($K$5*1000))*MAX(MIN(CV462,$J$5),$I$5)*MAX(MIN(CV462,$J$5),$I$5)+$G$5*MAX(MIN(CV462,$J$5),$I$5)*(DP462*DI462/($K$5*1000))+$H$5*(DP462*DI462/($K$5*1000))*(DP462*DI462/($K$5*1000)))</f>
        <v>0</v>
      </c>
      <c r="S462">
        <f>J462*(1000-(1000*0.61365*exp(17.502*W462/(240.97+W462))/(DI462+DJ462)+DD462)/2)/(1000*0.61365*exp(17.502*W462/(240.97+W462))/(DI462+DJ462)-DD462)</f>
        <v>0</v>
      </c>
      <c r="T462">
        <f>1/((CW462+1)/(Q462/1.6)+1/(R462/1.37)) + CW462/((CW462+1)/(Q462/1.6) + CW462/(R462/1.37))</f>
        <v>0</v>
      </c>
      <c r="U462">
        <f>(CR462*CU462)</f>
        <v>0</v>
      </c>
      <c r="V462">
        <f>(DK462+(U462+2*0.95*5.67E-8*(((DK462+$B$7)+273)^4-(DK462+273)^4)-44100*J462)/(1.84*29.3*R462+8*0.95*5.67E-8*(DK462+273)^3))</f>
        <v>0</v>
      </c>
      <c r="W462">
        <f>($C$7*DL462+$D$7*DM462+$E$7*V462)</f>
        <v>0</v>
      </c>
      <c r="X462">
        <f>0.61365*exp(17.502*W462/(240.97+W462))</f>
        <v>0</v>
      </c>
      <c r="Y462">
        <f>(Z462/AA462*100)</f>
        <v>0</v>
      </c>
      <c r="Z462">
        <f>DD462*(DI462+DJ462)/1000</f>
        <v>0</v>
      </c>
      <c r="AA462">
        <f>0.61365*exp(17.502*DK462/(240.97+DK462))</f>
        <v>0</v>
      </c>
      <c r="AB462">
        <f>(X462-DD462*(DI462+DJ462)/1000)</f>
        <v>0</v>
      </c>
      <c r="AC462">
        <f>(-J462*44100)</f>
        <v>0</v>
      </c>
      <c r="AD462">
        <f>2*29.3*R462*0.92*(DK462-W462)</f>
        <v>0</v>
      </c>
      <c r="AE462">
        <f>2*0.95*5.67E-8*(((DK462+$B$7)+273)^4-(W462+273)^4)</f>
        <v>0</v>
      </c>
      <c r="AF462">
        <f>U462+AE462+AC462+AD462</f>
        <v>0</v>
      </c>
      <c r="AG462">
        <f>DH462*AU462*(DC462-DB462*(1000-AU462*DE462)/(1000-AU462*DD462))/(100*CV462)</f>
        <v>0</v>
      </c>
      <c r="AH462">
        <f>1000*DH462*AU462*(DD462-DE462)/(100*CV462*(1000-AU462*DD462))</f>
        <v>0</v>
      </c>
      <c r="AI462">
        <f>(AJ462 - AK462 - DI462*1E3/(8.314*(DK462+273.15)) * AM462/DH462 * AL462) * DH462/(100*CV462) * (1000 - DE462)/1000</f>
        <v>0</v>
      </c>
      <c r="AJ462">
        <v>1027.651580162911</v>
      </c>
      <c r="AK462">
        <v>979.6443575757577</v>
      </c>
      <c r="AL462">
        <v>3.468280498523593</v>
      </c>
      <c r="AM462">
        <v>65.16908035105153</v>
      </c>
      <c r="AN462">
        <f>(AP462 - AO462 + DI462*1E3/(8.314*(DK462+273.15)) * AR462/DH462 * AQ462) * DH462/(100*CV462) * 1000/(1000 - AP462)</f>
        <v>0</v>
      </c>
      <c r="AO462">
        <v>15.98722537872616</v>
      </c>
      <c r="AP462">
        <v>22.87361151515151</v>
      </c>
      <c r="AQ462">
        <v>1.761216080177749E-05</v>
      </c>
      <c r="AR462">
        <v>87.25363279170026</v>
      </c>
      <c r="AS462">
        <v>15</v>
      </c>
      <c r="AT462">
        <v>3</v>
      </c>
      <c r="AU462">
        <f>IF(AS462*$H$13&gt;=AW462,1.0,(AW462/(AW462-AS462*$H$13)))</f>
        <v>0</v>
      </c>
      <c r="AV462">
        <f>(AU462-1)*100</f>
        <v>0</v>
      </c>
      <c r="AW462">
        <f>MAX(0,($B$13+$C$13*DP462)/(1+$D$13*DP462)*DI462/(DK462+273)*$E$13)</f>
        <v>0</v>
      </c>
      <c r="AX462" t="s">
        <v>417</v>
      </c>
      <c r="AY462" t="s">
        <v>417</v>
      </c>
      <c r="AZ462">
        <v>0</v>
      </c>
      <c r="BA462">
        <v>0</v>
      </c>
      <c r="BB462">
        <f>1-AZ462/BA462</f>
        <v>0</v>
      </c>
      <c r="BC462">
        <v>0</v>
      </c>
      <c r="BD462" t="s">
        <v>417</v>
      </c>
      <c r="BE462" t="s">
        <v>417</v>
      </c>
      <c r="BF462">
        <v>0</v>
      </c>
      <c r="BG462">
        <v>0</v>
      </c>
      <c r="BH462">
        <f>1-BF462/BG462</f>
        <v>0</v>
      </c>
      <c r="BI462">
        <v>0.5</v>
      </c>
      <c r="BJ462">
        <f>CS462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417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f>$B$11*DQ462+$C$11*DR462+$F$11*EC462*(1-EF462)</f>
        <v>0</v>
      </c>
      <c r="CS462">
        <f>CR462*CT462</f>
        <v>0</v>
      </c>
      <c r="CT462">
        <f>($B$11*$D$9+$C$11*$D$9+$F$11*((EP462+EH462)/MAX(EP462+EH462+EQ462, 0.1)*$I$9+EQ462/MAX(EP462+EH462+EQ462, 0.1)*$J$9))/($B$11+$C$11+$F$11)</f>
        <v>0</v>
      </c>
      <c r="CU462">
        <f>($B$11*$K$9+$C$11*$K$9+$F$11*((EP462+EH462)/MAX(EP462+EH462+EQ462, 0.1)*$P$9+EQ462/MAX(EP462+EH462+EQ462, 0.1)*$Q$9))/($B$11+$C$11+$F$11)</f>
        <v>0</v>
      </c>
      <c r="CV462">
        <v>6</v>
      </c>
      <c r="CW462">
        <v>0.5</v>
      </c>
      <c r="CX462" t="s">
        <v>418</v>
      </c>
      <c r="CY462">
        <v>2</v>
      </c>
      <c r="CZ462" t="b">
        <v>1</v>
      </c>
      <c r="DA462">
        <v>1659122651.214286</v>
      </c>
      <c r="DB462">
        <v>932.5012857142858</v>
      </c>
      <c r="DC462">
        <v>993.8772499999998</v>
      </c>
      <c r="DD462">
        <v>22.86625</v>
      </c>
      <c r="DE462">
        <v>15.94978571428572</v>
      </c>
      <c r="DF462">
        <v>936.0667857142856</v>
      </c>
      <c r="DG462">
        <v>22.95047500000001</v>
      </c>
      <c r="DH462">
        <v>500.0599999999999</v>
      </c>
      <c r="DI462">
        <v>90.63059642857142</v>
      </c>
      <c r="DJ462">
        <v>0.099940875</v>
      </c>
      <c r="DK462">
        <v>27.19137857142857</v>
      </c>
      <c r="DL462">
        <v>26.95308928571429</v>
      </c>
      <c r="DM462">
        <v>999.9000000000002</v>
      </c>
      <c r="DN462">
        <v>0</v>
      </c>
      <c r="DO462">
        <v>0</v>
      </c>
      <c r="DP462">
        <v>10006.09714285714</v>
      </c>
      <c r="DQ462">
        <v>0</v>
      </c>
      <c r="DR462">
        <v>7.953118928571429</v>
      </c>
      <c r="DS462">
        <v>-61.37511785714286</v>
      </c>
      <c r="DT462">
        <v>954.3231071428572</v>
      </c>
      <c r="DU462">
        <v>1009.986928571429</v>
      </c>
      <c r="DV462">
        <v>6.916473571428571</v>
      </c>
      <c r="DW462">
        <v>993.8772499999998</v>
      </c>
      <c r="DX462">
        <v>15.94978571428572</v>
      </c>
      <c r="DY462">
        <v>2.072383214285714</v>
      </c>
      <c r="DZ462">
        <v>1.445538214285714</v>
      </c>
      <c r="EA462">
        <v>18.00848214285714</v>
      </c>
      <c r="EB462">
        <v>12.40393571428571</v>
      </c>
      <c r="EC462">
        <v>2000.013214285714</v>
      </c>
      <c r="ED462">
        <v>0.980006</v>
      </c>
      <c r="EE462">
        <v>0.0199944</v>
      </c>
      <c r="EF462">
        <v>0</v>
      </c>
      <c r="EG462">
        <v>754.9380000000001</v>
      </c>
      <c r="EH462">
        <v>5.00097</v>
      </c>
      <c r="EI462">
        <v>15076.075</v>
      </c>
      <c r="EJ462">
        <v>16707.71428571429</v>
      </c>
      <c r="EK462">
        <v>38.937</v>
      </c>
      <c r="EL462">
        <v>39.366</v>
      </c>
      <c r="EM462">
        <v>38.875</v>
      </c>
      <c r="EN462">
        <v>39.11825</v>
      </c>
      <c r="EO462">
        <v>39.56199999999999</v>
      </c>
      <c r="EP462">
        <v>1955.123214285714</v>
      </c>
      <c r="EQ462">
        <v>39.89000000000001</v>
      </c>
      <c r="ER462">
        <v>0</v>
      </c>
      <c r="ES462">
        <v>1659122659.4</v>
      </c>
      <c r="ET462">
        <v>0</v>
      </c>
      <c r="EU462">
        <v>754.85796</v>
      </c>
      <c r="EV462">
        <v>-7.946076921609759</v>
      </c>
      <c r="EW462">
        <v>-162.7384612836369</v>
      </c>
      <c r="EX462">
        <v>15073.784</v>
      </c>
      <c r="EY462">
        <v>15</v>
      </c>
      <c r="EZ462">
        <v>0</v>
      </c>
      <c r="FA462" t="s">
        <v>419</v>
      </c>
      <c r="FB462">
        <v>1658962562</v>
      </c>
      <c r="FC462">
        <v>1658962559</v>
      </c>
      <c r="FD462">
        <v>0</v>
      </c>
      <c r="FE462">
        <v>0.025</v>
      </c>
      <c r="FF462">
        <v>-0.013</v>
      </c>
      <c r="FG462">
        <v>-1.97</v>
      </c>
      <c r="FH462">
        <v>-0.111</v>
      </c>
      <c r="FI462">
        <v>420</v>
      </c>
      <c r="FJ462">
        <v>18</v>
      </c>
      <c r="FK462">
        <v>0.6899999999999999</v>
      </c>
      <c r="FL462">
        <v>0.5</v>
      </c>
      <c r="FM462">
        <v>-61.39418048780489</v>
      </c>
      <c r="FN462">
        <v>0.4052027874563815</v>
      </c>
      <c r="FO462">
        <v>0.0732422083411535</v>
      </c>
      <c r="FP462">
        <v>1</v>
      </c>
      <c r="FQ462">
        <v>755.3226470588236</v>
      </c>
      <c r="FR462">
        <v>-8.516180299394879</v>
      </c>
      <c r="FS462">
        <v>0.870820400283655</v>
      </c>
      <c r="FT462">
        <v>0</v>
      </c>
      <c r="FU462">
        <v>6.921496829268293</v>
      </c>
      <c r="FV462">
        <v>-0.1967042508710913</v>
      </c>
      <c r="FW462">
        <v>0.02637411993112912</v>
      </c>
      <c r="FX462">
        <v>0</v>
      </c>
      <c r="FY462">
        <v>1</v>
      </c>
      <c r="FZ462">
        <v>3</v>
      </c>
      <c r="GA462" t="s">
        <v>426</v>
      </c>
      <c r="GB462">
        <v>2.98364</v>
      </c>
      <c r="GC462">
        <v>2.71557</v>
      </c>
      <c r="GD462">
        <v>0.168867</v>
      </c>
      <c r="GE462">
        <v>0.173536</v>
      </c>
      <c r="GF462">
        <v>0.104231</v>
      </c>
      <c r="GG462">
        <v>0.0794325</v>
      </c>
      <c r="GH462">
        <v>26313.3</v>
      </c>
      <c r="GI462">
        <v>26291.1</v>
      </c>
      <c r="GJ462">
        <v>29422.1</v>
      </c>
      <c r="GK462">
        <v>29418</v>
      </c>
      <c r="GL462">
        <v>34903.2</v>
      </c>
      <c r="GM462">
        <v>36010.8</v>
      </c>
      <c r="GN462">
        <v>41433.4</v>
      </c>
      <c r="GO462">
        <v>41922.5</v>
      </c>
      <c r="GP462">
        <v>1.91805</v>
      </c>
      <c r="GQ462">
        <v>1.88755</v>
      </c>
      <c r="GR462">
        <v>0.102289</v>
      </c>
      <c r="GS462">
        <v>0</v>
      </c>
      <c r="GT462">
        <v>25.2873</v>
      </c>
      <c r="GU462">
        <v>999.9</v>
      </c>
      <c r="GV462">
        <v>36.8</v>
      </c>
      <c r="GW462">
        <v>33.7</v>
      </c>
      <c r="GX462">
        <v>21.3348</v>
      </c>
      <c r="GY462">
        <v>63.1617</v>
      </c>
      <c r="GZ462">
        <v>33.9463</v>
      </c>
      <c r="HA462">
        <v>1</v>
      </c>
      <c r="HB462">
        <v>-0.08483739999999999</v>
      </c>
      <c r="HC462">
        <v>0.303636</v>
      </c>
      <c r="HD462">
        <v>20.3306</v>
      </c>
      <c r="HE462">
        <v>5.21639</v>
      </c>
      <c r="HF462">
        <v>12.0099</v>
      </c>
      <c r="HG462">
        <v>4.9887</v>
      </c>
      <c r="HH462">
        <v>3.28848</v>
      </c>
      <c r="HI462">
        <v>9999</v>
      </c>
      <c r="HJ462">
        <v>9999</v>
      </c>
      <c r="HK462">
        <v>9999</v>
      </c>
      <c r="HL462">
        <v>175.2</v>
      </c>
      <c r="HM462">
        <v>1.86786</v>
      </c>
      <c r="HN462">
        <v>1.86691</v>
      </c>
      <c r="HO462">
        <v>1.8663</v>
      </c>
      <c r="HP462">
        <v>1.86623</v>
      </c>
      <c r="HQ462">
        <v>1.86807</v>
      </c>
      <c r="HR462">
        <v>1.87052</v>
      </c>
      <c r="HS462">
        <v>1.8692</v>
      </c>
      <c r="HT462">
        <v>1.87058</v>
      </c>
      <c r="HU462">
        <v>0</v>
      </c>
      <c r="HV462">
        <v>0</v>
      </c>
      <c r="HW462">
        <v>0</v>
      </c>
      <c r="HX462">
        <v>0</v>
      </c>
      <c r="HY462" t="s">
        <v>421</v>
      </c>
      <c r="HZ462" t="s">
        <v>422</v>
      </c>
      <c r="IA462" t="s">
        <v>423</v>
      </c>
      <c r="IB462" t="s">
        <v>423</v>
      </c>
      <c r="IC462" t="s">
        <v>423</v>
      </c>
      <c r="ID462" t="s">
        <v>423</v>
      </c>
      <c r="IE462">
        <v>0</v>
      </c>
      <c r="IF462">
        <v>100</v>
      </c>
      <c r="IG462">
        <v>100</v>
      </c>
      <c r="IH462">
        <v>-3.614</v>
      </c>
      <c r="II462">
        <v>-0.08409999999999999</v>
      </c>
      <c r="IJ462">
        <v>-1.577111384215205</v>
      </c>
      <c r="IK462">
        <v>-0.002609718516926934</v>
      </c>
      <c r="IL462">
        <v>7.477057286243006E-07</v>
      </c>
      <c r="IM462">
        <v>-2.446628426827821E-10</v>
      </c>
      <c r="IN462">
        <v>-0.2036813970316619</v>
      </c>
      <c r="IO462">
        <v>-0.007460779758470672</v>
      </c>
      <c r="IP462">
        <v>0.0009378809001863145</v>
      </c>
      <c r="IQ462">
        <v>-1.681860573090938E-05</v>
      </c>
      <c r="IR462">
        <v>18</v>
      </c>
      <c r="IS462">
        <v>2242</v>
      </c>
      <c r="IT462">
        <v>1</v>
      </c>
      <c r="IU462">
        <v>24</v>
      </c>
      <c r="IV462">
        <v>2668.3</v>
      </c>
      <c r="IW462">
        <v>2668.3</v>
      </c>
      <c r="IX462">
        <v>2.14844</v>
      </c>
      <c r="IY462">
        <v>2.19116</v>
      </c>
      <c r="IZ462">
        <v>1.39648</v>
      </c>
      <c r="JA462">
        <v>2.33521</v>
      </c>
      <c r="JB462">
        <v>1.49536</v>
      </c>
      <c r="JC462">
        <v>2.40601</v>
      </c>
      <c r="JD462">
        <v>39.3418</v>
      </c>
      <c r="JE462">
        <v>23.9649</v>
      </c>
      <c r="JF462">
        <v>18</v>
      </c>
      <c r="JG462">
        <v>491.697</v>
      </c>
      <c r="JH462">
        <v>429.103</v>
      </c>
      <c r="JI462">
        <v>25.0003</v>
      </c>
      <c r="JJ462">
        <v>26.2931</v>
      </c>
      <c r="JK462">
        <v>30.0003</v>
      </c>
      <c r="JL462">
        <v>26.2577</v>
      </c>
      <c r="JM462">
        <v>26.1993</v>
      </c>
      <c r="JN462">
        <v>43.0142</v>
      </c>
      <c r="JO462">
        <v>24.1636</v>
      </c>
      <c r="JP462">
        <v>25.1885</v>
      </c>
      <c r="JQ462">
        <v>25</v>
      </c>
      <c r="JR462">
        <v>1042.23</v>
      </c>
      <c r="JS462">
        <v>15.9952</v>
      </c>
      <c r="JT462">
        <v>100.6</v>
      </c>
      <c r="JU462">
        <v>100.682</v>
      </c>
    </row>
    <row r="463" spans="1:281">
      <c r="A463">
        <v>447</v>
      </c>
      <c r="B463">
        <v>1659122664</v>
      </c>
      <c r="C463">
        <v>10305.90000009537</v>
      </c>
      <c r="D463" t="s">
        <v>1321</v>
      </c>
      <c r="E463" t="s">
        <v>1322</v>
      </c>
      <c r="F463">
        <v>5</v>
      </c>
      <c r="G463" t="s">
        <v>1198</v>
      </c>
      <c r="H463" t="s">
        <v>416</v>
      </c>
      <c r="I463">
        <v>1659122656.5</v>
      </c>
      <c r="J463">
        <f>(K463)/1000</f>
        <v>0</v>
      </c>
      <c r="K463">
        <f>IF(CZ463, AN463, AH463)</f>
        <v>0</v>
      </c>
      <c r="L463">
        <f>IF(CZ463, AI463, AG463)</f>
        <v>0</v>
      </c>
      <c r="M463">
        <f>DB463 - IF(AU463&gt;1, L463*CV463*100.0/(AW463*DP463), 0)</f>
        <v>0</v>
      </c>
      <c r="N463">
        <f>((T463-J463/2)*M463-L463)/(T463+J463/2)</f>
        <v>0</v>
      </c>
      <c r="O463">
        <f>N463*(DI463+DJ463)/1000.0</f>
        <v>0</v>
      </c>
      <c r="P463">
        <f>(DB463 - IF(AU463&gt;1, L463*CV463*100.0/(AW463*DP463), 0))*(DI463+DJ463)/1000.0</f>
        <v>0</v>
      </c>
      <c r="Q463">
        <f>2.0/((1/S463-1/R463)+SIGN(S463)*SQRT((1/S463-1/R463)*(1/S463-1/R463) + 4*CW463/((CW463+1)*(CW463+1))*(2*1/S463*1/R463-1/R463*1/R463)))</f>
        <v>0</v>
      </c>
      <c r="R463">
        <f>IF(LEFT(CX463,1)&lt;&gt;"0",IF(LEFT(CX463,1)="1",3.0,CY463),$D$5+$E$5*(DP463*DI463/($K$5*1000))+$F$5*(DP463*DI463/($K$5*1000))*MAX(MIN(CV463,$J$5),$I$5)*MAX(MIN(CV463,$J$5),$I$5)+$G$5*MAX(MIN(CV463,$J$5),$I$5)*(DP463*DI463/($K$5*1000))+$H$5*(DP463*DI463/($K$5*1000))*(DP463*DI463/($K$5*1000)))</f>
        <v>0</v>
      </c>
      <c r="S463">
        <f>J463*(1000-(1000*0.61365*exp(17.502*W463/(240.97+W463))/(DI463+DJ463)+DD463)/2)/(1000*0.61365*exp(17.502*W463/(240.97+W463))/(DI463+DJ463)-DD463)</f>
        <v>0</v>
      </c>
      <c r="T463">
        <f>1/((CW463+1)/(Q463/1.6)+1/(R463/1.37)) + CW463/((CW463+1)/(Q463/1.6) + CW463/(R463/1.37))</f>
        <v>0</v>
      </c>
      <c r="U463">
        <f>(CR463*CU463)</f>
        <v>0</v>
      </c>
      <c r="V463">
        <f>(DK463+(U463+2*0.95*5.67E-8*(((DK463+$B$7)+273)^4-(DK463+273)^4)-44100*J463)/(1.84*29.3*R463+8*0.95*5.67E-8*(DK463+273)^3))</f>
        <v>0</v>
      </c>
      <c r="W463">
        <f>($C$7*DL463+$D$7*DM463+$E$7*V463)</f>
        <v>0</v>
      </c>
      <c r="X463">
        <f>0.61365*exp(17.502*W463/(240.97+W463))</f>
        <v>0</v>
      </c>
      <c r="Y463">
        <f>(Z463/AA463*100)</f>
        <v>0</v>
      </c>
      <c r="Z463">
        <f>DD463*(DI463+DJ463)/1000</f>
        <v>0</v>
      </c>
      <c r="AA463">
        <f>0.61365*exp(17.502*DK463/(240.97+DK463))</f>
        <v>0</v>
      </c>
      <c r="AB463">
        <f>(X463-DD463*(DI463+DJ463)/1000)</f>
        <v>0</v>
      </c>
      <c r="AC463">
        <f>(-J463*44100)</f>
        <v>0</v>
      </c>
      <c r="AD463">
        <f>2*29.3*R463*0.92*(DK463-W463)</f>
        <v>0</v>
      </c>
      <c r="AE463">
        <f>2*0.95*5.67E-8*(((DK463+$B$7)+273)^4-(W463+273)^4)</f>
        <v>0</v>
      </c>
      <c r="AF463">
        <f>U463+AE463+AC463+AD463</f>
        <v>0</v>
      </c>
      <c r="AG463">
        <f>DH463*AU463*(DC463-DB463*(1000-AU463*DE463)/(1000-AU463*DD463))/(100*CV463)</f>
        <v>0</v>
      </c>
      <c r="AH463">
        <f>1000*DH463*AU463*(DD463-DE463)/(100*CV463*(1000-AU463*DD463))</f>
        <v>0</v>
      </c>
      <c r="AI463">
        <f>(AJ463 - AK463 - DI463*1E3/(8.314*(DK463+273.15)) * AM463/DH463 * AL463) * DH463/(100*CV463) * (1000 - DE463)/1000</f>
        <v>0</v>
      </c>
      <c r="AJ463">
        <v>1044.808505015598</v>
      </c>
      <c r="AK463">
        <v>997.0346363636355</v>
      </c>
      <c r="AL463">
        <v>3.46485493136438</v>
      </c>
      <c r="AM463">
        <v>65.16908035105153</v>
      </c>
      <c r="AN463">
        <f>(AP463 - AO463 + DI463*1E3/(8.314*(DK463+273.15)) * AR463/DH463 * AQ463) * DH463/(100*CV463) * 1000/(1000 - AP463)</f>
        <v>0</v>
      </c>
      <c r="AO463">
        <v>16.00792621446265</v>
      </c>
      <c r="AP463">
        <v>22.88750545454546</v>
      </c>
      <c r="AQ463">
        <v>4.847068272620849E-05</v>
      </c>
      <c r="AR463">
        <v>87.25363279170026</v>
      </c>
      <c r="AS463">
        <v>15</v>
      </c>
      <c r="AT463">
        <v>3</v>
      </c>
      <c r="AU463">
        <f>IF(AS463*$H$13&gt;=AW463,1.0,(AW463/(AW463-AS463*$H$13)))</f>
        <v>0</v>
      </c>
      <c r="AV463">
        <f>(AU463-1)*100</f>
        <v>0</v>
      </c>
      <c r="AW463">
        <f>MAX(0,($B$13+$C$13*DP463)/(1+$D$13*DP463)*DI463/(DK463+273)*$E$13)</f>
        <v>0</v>
      </c>
      <c r="AX463" t="s">
        <v>417</v>
      </c>
      <c r="AY463" t="s">
        <v>417</v>
      </c>
      <c r="AZ463">
        <v>0</v>
      </c>
      <c r="BA463">
        <v>0</v>
      </c>
      <c r="BB463">
        <f>1-AZ463/BA463</f>
        <v>0</v>
      </c>
      <c r="BC463">
        <v>0</v>
      </c>
      <c r="BD463" t="s">
        <v>417</v>
      </c>
      <c r="BE463" t="s">
        <v>417</v>
      </c>
      <c r="BF463">
        <v>0</v>
      </c>
      <c r="BG463">
        <v>0</v>
      </c>
      <c r="BH463">
        <f>1-BF463/BG463</f>
        <v>0</v>
      </c>
      <c r="BI463">
        <v>0.5</v>
      </c>
      <c r="BJ463">
        <f>CS463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417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f>$B$11*DQ463+$C$11*DR463+$F$11*EC463*(1-EF463)</f>
        <v>0</v>
      </c>
      <c r="CS463">
        <f>CR463*CT463</f>
        <v>0</v>
      </c>
      <c r="CT463">
        <f>($B$11*$D$9+$C$11*$D$9+$F$11*((EP463+EH463)/MAX(EP463+EH463+EQ463, 0.1)*$I$9+EQ463/MAX(EP463+EH463+EQ463, 0.1)*$J$9))/($B$11+$C$11+$F$11)</f>
        <v>0</v>
      </c>
      <c r="CU463">
        <f>($B$11*$K$9+$C$11*$K$9+$F$11*((EP463+EH463)/MAX(EP463+EH463+EQ463, 0.1)*$P$9+EQ463/MAX(EP463+EH463+EQ463, 0.1)*$Q$9))/($B$11+$C$11+$F$11)</f>
        <v>0</v>
      </c>
      <c r="CV463">
        <v>6</v>
      </c>
      <c r="CW463">
        <v>0.5</v>
      </c>
      <c r="CX463" t="s">
        <v>418</v>
      </c>
      <c r="CY463">
        <v>2</v>
      </c>
      <c r="CZ463" t="b">
        <v>1</v>
      </c>
      <c r="DA463">
        <v>1659122656.5</v>
      </c>
      <c r="DB463">
        <v>950.4469259259261</v>
      </c>
      <c r="DC463">
        <v>1011.758703703704</v>
      </c>
      <c r="DD463">
        <v>22.8706</v>
      </c>
      <c r="DE463">
        <v>15.97680740740741</v>
      </c>
      <c r="DF463">
        <v>954.0457407407407</v>
      </c>
      <c r="DG463">
        <v>22.95478148148148</v>
      </c>
      <c r="DH463">
        <v>500.0795185185185</v>
      </c>
      <c r="DI463">
        <v>90.63037407407408</v>
      </c>
      <c r="DJ463">
        <v>0.09999334814814814</v>
      </c>
      <c r="DK463">
        <v>27.19168148148148</v>
      </c>
      <c r="DL463">
        <v>26.95812222222223</v>
      </c>
      <c r="DM463">
        <v>999.9000000000001</v>
      </c>
      <c r="DN463">
        <v>0</v>
      </c>
      <c r="DO463">
        <v>0</v>
      </c>
      <c r="DP463">
        <v>10002.59555555555</v>
      </c>
      <c r="DQ463">
        <v>0</v>
      </c>
      <c r="DR463">
        <v>7.95337</v>
      </c>
      <c r="DS463">
        <v>-61.3109</v>
      </c>
      <c r="DT463">
        <v>972.693148148148</v>
      </c>
      <c r="DU463">
        <v>1028.185925925926</v>
      </c>
      <c r="DV463">
        <v>6.89379851851852</v>
      </c>
      <c r="DW463">
        <v>1011.758703703704</v>
      </c>
      <c r="DX463">
        <v>15.97680740740741</v>
      </c>
      <c r="DY463">
        <v>2.072772222222222</v>
      </c>
      <c r="DZ463">
        <v>1.447983703703704</v>
      </c>
      <c r="EA463">
        <v>18.01146296296296</v>
      </c>
      <c r="EB463">
        <v>12.42965925925926</v>
      </c>
      <c r="EC463">
        <v>2000.02037037037</v>
      </c>
      <c r="ED463">
        <v>0.980006</v>
      </c>
      <c r="EE463">
        <v>0.0199944</v>
      </c>
      <c r="EF463">
        <v>0</v>
      </c>
      <c r="EG463">
        <v>754.2756666666667</v>
      </c>
      <c r="EH463">
        <v>5.00097</v>
      </c>
      <c r="EI463">
        <v>15061.65185185185</v>
      </c>
      <c r="EJ463">
        <v>16707.77407407408</v>
      </c>
      <c r="EK463">
        <v>38.937</v>
      </c>
      <c r="EL463">
        <v>39.354</v>
      </c>
      <c r="EM463">
        <v>38.875</v>
      </c>
      <c r="EN463">
        <v>39.125</v>
      </c>
      <c r="EO463">
        <v>39.56199999999999</v>
      </c>
      <c r="EP463">
        <v>1955.13037037037</v>
      </c>
      <c r="EQ463">
        <v>39.89000000000001</v>
      </c>
      <c r="ER463">
        <v>0</v>
      </c>
      <c r="ES463">
        <v>1659122664.2</v>
      </c>
      <c r="ET463">
        <v>0</v>
      </c>
      <c r="EU463">
        <v>754.2548000000002</v>
      </c>
      <c r="EV463">
        <v>-7.755384645066831</v>
      </c>
      <c r="EW463">
        <v>-166.6230769096558</v>
      </c>
      <c r="EX463">
        <v>15060.648</v>
      </c>
      <c r="EY463">
        <v>15</v>
      </c>
      <c r="EZ463">
        <v>0</v>
      </c>
      <c r="FA463" t="s">
        <v>419</v>
      </c>
      <c r="FB463">
        <v>1658962562</v>
      </c>
      <c r="FC463">
        <v>1658962559</v>
      </c>
      <c r="FD463">
        <v>0</v>
      </c>
      <c r="FE463">
        <v>0.025</v>
      </c>
      <c r="FF463">
        <v>-0.013</v>
      </c>
      <c r="FG463">
        <v>-1.97</v>
      </c>
      <c r="FH463">
        <v>-0.111</v>
      </c>
      <c r="FI463">
        <v>420</v>
      </c>
      <c r="FJ463">
        <v>18</v>
      </c>
      <c r="FK463">
        <v>0.6899999999999999</v>
      </c>
      <c r="FL463">
        <v>0.5</v>
      </c>
      <c r="FM463">
        <v>-61.34532750000001</v>
      </c>
      <c r="FN463">
        <v>0.6619958724202839</v>
      </c>
      <c r="FO463">
        <v>0.09614651056460684</v>
      </c>
      <c r="FP463">
        <v>0</v>
      </c>
      <c r="FQ463">
        <v>754.7532941176471</v>
      </c>
      <c r="FR463">
        <v>-7.433949587464669</v>
      </c>
      <c r="FS463">
        <v>0.7685155870979253</v>
      </c>
      <c r="FT463">
        <v>0</v>
      </c>
      <c r="FU463">
        <v>6.908117250000001</v>
      </c>
      <c r="FV463">
        <v>-0.2966349343339594</v>
      </c>
      <c r="FW463">
        <v>0.0310548048607216</v>
      </c>
      <c r="FX463">
        <v>0</v>
      </c>
      <c r="FY463">
        <v>0</v>
      </c>
      <c r="FZ463">
        <v>3</v>
      </c>
      <c r="GA463" t="s">
        <v>462</v>
      </c>
      <c r="GB463">
        <v>2.98334</v>
      </c>
      <c r="GC463">
        <v>2.71553</v>
      </c>
      <c r="GD463">
        <v>0.170786</v>
      </c>
      <c r="GE463">
        <v>0.175341</v>
      </c>
      <c r="GF463">
        <v>0.104272</v>
      </c>
      <c r="GG463">
        <v>0.0794398</v>
      </c>
      <c r="GH463">
        <v>26252.8</v>
      </c>
      <c r="GI463">
        <v>26233.7</v>
      </c>
      <c r="GJ463">
        <v>29422.4</v>
      </c>
      <c r="GK463">
        <v>29418</v>
      </c>
      <c r="GL463">
        <v>34901.9</v>
      </c>
      <c r="GM463">
        <v>36010.5</v>
      </c>
      <c r="GN463">
        <v>41433.7</v>
      </c>
      <c r="GO463">
        <v>41922.4</v>
      </c>
      <c r="GP463">
        <v>1.91777</v>
      </c>
      <c r="GQ463">
        <v>1.8878</v>
      </c>
      <c r="GR463">
        <v>0.10173</v>
      </c>
      <c r="GS463">
        <v>0</v>
      </c>
      <c r="GT463">
        <v>25.2916</v>
      </c>
      <c r="GU463">
        <v>999.9</v>
      </c>
      <c r="GV463">
        <v>36.8</v>
      </c>
      <c r="GW463">
        <v>33.7</v>
      </c>
      <c r="GX463">
        <v>21.3335</v>
      </c>
      <c r="GY463">
        <v>63.2617</v>
      </c>
      <c r="GZ463">
        <v>33.8902</v>
      </c>
      <c r="HA463">
        <v>1</v>
      </c>
      <c r="HB463">
        <v>-0.08461639999999999</v>
      </c>
      <c r="HC463">
        <v>0.304216</v>
      </c>
      <c r="HD463">
        <v>20.3306</v>
      </c>
      <c r="HE463">
        <v>5.21729</v>
      </c>
      <c r="HF463">
        <v>12.0099</v>
      </c>
      <c r="HG463">
        <v>4.98905</v>
      </c>
      <c r="HH463">
        <v>3.28845</v>
      </c>
      <c r="HI463">
        <v>9999</v>
      </c>
      <c r="HJ463">
        <v>9999</v>
      </c>
      <c r="HK463">
        <v>9999</v>
      </c>
      <c r="HL463">
        <v>175.2</v>
      </c>
      <c r="HM463">
        <v>1.86784</v>
      </c>
      <c r="HN463">
        <v>1.86691</v>
      </c>
      <c r="HO463">
        <v>1.8663</v>
      </c>
      <c r="HP463">
        <v>1.8662</v>
      </c>
      <c r="HQ463">
        <v>1.86805</v>
      </c>
      <c r="HR463">
        <v>1.87048</v>
      </c>
      <c r="HS463">
        <v>1.8692</v>
      </c>
      <c r="HT463">
        <v>1.87057</v>
      </c>
      <c r="HU463">
        <v>0</v>
      </c>
      <c r="HV463">
        <v>0</v>
      </c>
      <c r="HW463">
        <v>0</v>
      </c>
      <c r="HX463">
        <v>0</v>
      </c>
      <c r="HY463" t="s">
        <v>421</v>
      </c>
      <c r="HZ463" t="s">
        <v>422</v>
      </c>
      <c r="IA463" t="s">
        <v>423</v>
      </c>
      <c r="IB463" t="s">
        <v>423</v>
      </c>
      <c r="IC463" t="s">
        <v>423</v>
      </c>
      <c r="ID463" t="s">
        <v>423</v>
      </c>
      <c r="IE463">
        <v>0</v>
      </c>
      <c r="IF463">
        <v>100</v>
      </c>
      <c r="IG463">
        <v>100</v>
      </c>
      <c r="IH463">
        <v>-3.646</v>
      </c>
      <c r="II463">
        <v>-0.08400000000000001</v>
      </c>
      <c r="IJ463">
        <v>-1.577111384215205</v>
      </c>
      <c r="IK463">
        <v>-0.002609718516926934</v>
      </c>
      <c r="IL463">
        <v>7.477057286243006E-07</v>
      </c>
      <c r="IM463">
        <v>-2.446628426827821E-10</v>
      </c>
      <c r="IN463">
        <v>-0.2036813970316619</v>
      </c>
      <c r="IO463">
        <v>-0.007460779758470672</v>
      </c>
      <c r="IP463">
        <v>0.0009378809001863145</v>
      </c>
      <c r="IQ463">
        <v>-1.681860573090938E-05</v>
      </c>
      <c r="IR463">
        <v>18</v>
      </c>
      <c r="IS463">
        <v>2242</v>
      </c>
      <c r="IT463">
        <v>1</v>
      </c>
      <c r="IU463">
        <v>24</v>
      </c>
      <c r="IV463">
        <v>2668.4</v>
      </c>
      <c r="IW463">
        <v>2668.4</v>
      </c>
      <c r="IX463">
        <v>2.17407</v>
      </c>
      <c r="IY463">
        <v>2.21313</v>
      </c>
      <c r="IZ463">
        <v>1.39648</v>
      </c>
      <c r="JA463">
        <v>2.33398</v>
      </c>
      <c r="JB463">
        <v>1.49536</v>
      </c>
      <c r="JC463">
        <v>2.41821</v>
      </c>
      <c r="JD463">
        <v>39.3418</v>
      </c>
      <c r="JE463">
        <v>23.9737</v>
      </c>
      <c r="JF463">
        <v>18</v>
      </c>
      <c r="JG463">
        <v>491.525</v>
      </c>
      <c r="JH463">
        <v>429.251</v>
      </c>
      <c r="JI463">
        <v>25.0001</v>
      </c>
      <c r="JJ463">
        <v>26.2937</v>
      </c>
      <c r="JK463">
        <v>30.0003</v>
      </c>
      <c r="JL463">
        <v>26.2577</v>
      </c>
      <c r="JM463">
        <v>26.1993</v>
      </c>
      <c r="JN463">
        <v>43.5427</v>
      </c>
      <c r="JO463">
        <v>24.1636</v>
      </c>
      <c r="JP463">
        <v>24.8177</v>
      </c>
      <c r="JQ463">
        <v>25</v>
      </c>
      <c r="JR463">
        <v>1055.63</v>
      </c>
      <c r="JS463">
        <v>15.9864</v>
      </c>
      <c r="JT463">
        <v>100.601</v>
      </c>
      <c r="JU463">
        <v>100.682</v>
      </c>
    </row>
    <row r="464" spans="1:281">
      <c r="A464">
        <v>448</v>
      </c>
      <c r="B464">
        <v>1659122669</v>
      </c>
      <c r="C464">
        <v>10310.90000009537</v>
      </c>
      <c r="D464" t="s">
        <v>1323</v>
      </c>
      <c r="E464" t="s">
        <v>1324</v>
      </c>
      <c r="F464">
        <v>5</v>
      </c>
      <c r="G464" t="s">
        <v>1198</v>
      </c>
      <c r="H464" t="s">
        <v>416</v>
      </c>
      <c r="I464">
        <v>1659122661.214286</v>
      </c>
      <c r="J464">
        <f>(K464)/1000</f>
        <v>0</v>
      </c>
      <c r="K464">
        <f>IF(CZ464, AN464, AH464)</f>
        <v>0</v>
      </c>
      <c r="L464">
        <f>IF(CZ464, AI464, AG464)</f>
        <v>0</v>
      </c>
      <c r="M464">
        <f>DB464 - IF(AU464&gt;1, L464*CV464*100.0/(AW464*DP464), 0)</f>
        <v>0</v>
      </c>
      <c r="N464">
        <f>((T464-J464/2)*M464-L464)/(T464+J464/2)</f>
        <v>0</v>
      </c>
      <c r="O464">
        <f>N464*(DI464+DJ464)/1000.0</f>
        <v>0</v>
      </c>
      <c r="P464">
        <f>(DB464 - IF(AU464&gt;1, L464*CV464*100.0/(AW464*DP464), 0))*(DI464+DJ464)/1000.0</f>
        <v>0</v>
      </c>
      <c r="Q464">
        <f>2.0/((1/S464-1/R464)+SIGN(S464)*SQRT((1/S464-1/R464)*(1/S464-1/R464) + 4*CW464/((CW464+1)*(CW464+1))*(2*1/S464*1/R464-1/R464*1/R464)))</f>
        <v>0</v>
      </c>
      <c r="R464">
        <f>IF(LEFT(CX464,1)&lt;&gt;"0",IF(LEFT(CX464,1)="1",3.0,CY464),$D$5+$E$5*(DP464*DI464/($K$5*1000))+$F$5*(DP464*DI464/($K$5*1000))*MAX(MIN(CV464,$J$5),$I$5)*MAX(MIN(CV464,$J$5),$I$5)+$G$5*MAX(MIN(CV464,$J$5),$I$5)*(DP464*DI464/($K$5*1000))+$H$5*(DP464*DI464/($K$5*1000))*(DP464*DI464/($K$5*1000)))</f>
        <v>0</v>
      </c>
      <c r="S464">
        <f>J464*(1000-(1000*0.61365*exp(17.502*W464/(240.97+W464))/(DI464+DJ464)+DD464)/2)/(1000*0.61365*exp(17.502*W464/(240.97+W464))/(DI464+DJ464)-DD464)</f>
        <v>0</v>
      </c>
      <c r="T464">
        <f>1/((CW464+1)/(Q464/1.6)+1/(R464/1.37)) + CW464/((CW464+1)/(Q464/1.6) + CW464/(R464/1.37))</f>
        <v>0</v>
      </c>
      <c r="U464">
        <f>(CR464*CU464)</f>
        <v>0</v>
      </c>
      <c r="V464">
        <f>(DK464+(U464+2*0.95*5.67E-8*(((DK464+$B$7)+273)^4-(DK464+273)^4)-44100*J464)/(1.84*29.3*R464+8*0.95*5.67E-8*(DK464+273)^3))</f>
        <v>0</v>
      </c>
      <c r="W464">
        <f>($C$7*DL464+$D$7*DM464+$E$7*V464)</f>
        <v>0</v>
      </c>
      <c r="X464">
        <f>0.61365*exp(17.502*W464/(240.97+W464))</f>
        <v>0</v>
      </c>
      <c r="Y464">
        <f>(Z464/AA464*100)</f>
        <v>0</v>
      </c>
      <c r="Z464">
        <f>DD464*(DI464+DJ464)/1000</f>
        <v>0</v>
      </c>
      <c r="AA464">
        <f>0.61365*exp(17.502*DK464/(240.97+DK464))</f>
        <v>0</v>
      </c>
      <c r="AB464">
        <f>(X464-DD464*(DI464+DJ464)/1000)</f>
        <v>0</v>
      </c>
      <c r="AC464">
        <f>(-J464*44100)</f>
        <v>0</v>
      </c>
      <c r="AD464">
        <f>2*29.3*R464*0.92*(DK464-W464)</f>
        <v>0</v>
      </c>
      <c r="AE464">
        <f>2*0.95*5.67E-8*(((DK464+$B$7)+273)^4-(W464+273)^4)</f>
        <v>0</v>
      </c>
      <c r="AF464">
        <f>U464+AE464+AC464+AD464</f>
        <v>0</v>
      </c>
      <c r="AG464">
        <f>DH464*AU464*(DC464-DB464*(1000-AU464*DE464)/(1000-AU464*DD464))/(100*CV464)</f>
        <v>0</v>
      </c>
      <c r="AH464">
        <f>1000*DH464*AU464*(DD464-DE464)/(100*CV464*(1000-AU464*DD464))</f>
        <v>0</v>
      </c>
      <c r="AI464">
        <f>(AJ464 - AK464 - DI464*1E3/(8.314*(DK464+273.15)) * AM464/DH464 * AL464) * DH464/(100*CV464) * (1000 - DE464)/1000</f>
        <v>0</v>
      </c>
      <c r="AJ464">
        <v>1061.704652636784</v>
      </c>
      <c r="AK464">
        <v>1014.297151515152</v>
      </c>
      <c r="AL464">
        <v>3.466701263239964</v>
      </c>
      <c r="AM464">
        <v>65.16908035105153</v>
      </c>
      <c r="AN464">
        <f>(AP464 - AO464 + DI464*1E3/(8.314*(DK464+273.15)) * AR464/DH464 * AQ464) * DH464/(100*CV464) * 1000/(1000 - AP464)</f>
        <v>0</v>
      </c>
      <c r="AO464">
        <v>16.0082483006155</v>
      </c>
      <c r="AP464">
        <v>22.88899939393938</v>
      </c>
      <c r="AQ464">
        <v>5.886266652587773E-06</v>
      </c>
      <c r="AR464">
        <v>87.25363279170026</v>
      </c>
      <c r="AS464">
        <v>15</v>
      </c>
      <c r="AT464">
        <v>3</v>
      </c>
      <c r="AU464">
        <f>IF(AS464*$H$13&gt;=AW464,1.0,(AW464/(AW464-AS464*$H$13)))</f>
        <v>0</v>
      </c>
      <c r="AV464">
        <f>(AU464-1)*100</f>
        <v>0</v>
      </c>
      <c r="AW464">
        <f>MAX(0,($B$13+$C$13*DP464)/(1+$D$13*DP464)*DI464/(DK464+273)*$E$13)</f>
        <v>0</v>
      </c>
      <c r="AX464" t="s">
        <v>417</v>
      </c>
      <c r="AY464" t="s">
        <v>417</v>
      </c>
      <c r="AZ464">
        <v>0</v>
      </c>
      <c r="BA464">
        <v>0</v>
      </c>
      <c r="BB464">
        <f>1-AZ464/BA464</f>
        <v>0</v>
      </c>
      <c r="BC464">
        <v>0</v>
      </c>
      <c r="BD464" t="s">
        <v>417</v>
      </c>
      <c r="BE464" t="s">
        <v>417</v>
      </c>
      <c r="BF464">
        <v>0</v>
      </c>
      <c r="BG464">
        <v>0</v>
      </c>
      <c r="BH464">
        <f>1-BF464/BG464</f>
        <v>0</v>
      </c>
      <c r="BI464">
        <v>0.5</v>
      </c>
      <c r="BJ464">
        <f>CS464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417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f>$B$11*DQ464+$C$11*DR464+$F$11*EC464*(1-EF464)</f>
        <v>0</v>
      </c>
      <c r="CS464">
        <f>CR464*CT464</f>
        <v>0</v>
      </c>
      <c r="CT464">
        <f>($B$11*$D$9+$C$11*$D$9+$F$11*((EP464+EH464)/MAX(EP464+EH464+EQ464, 0.1)*$I$9+EQ464/MAX(EP464+EH464+EQ464, 0.1)*$J$9))/($B$11+$C$11+$F$11)</f>
        <v>0</v>
      </c>
      <c r="CU464">
        <f>($B$11*$K$9+$C$11*$K$9+$F$11*((EP464+EH464)/MAX(EP464+EH464+EQ464, 0.1)*$P$9+EQ464/MAX(EP464+EH464+EQ464, 0.1)*$Q$9))/($B$11+$C$11+$F$11)</f>
        <v>0</v>
      </c>
      <c r="CV464">
        <v>6</v>
      </c>
      <c r="CW464">
        <v>0.5</v>
      </c>
      <c r="CX464" t="s">
        <v>418</v>
      </c>
      <c r="CY464">
        <v>2</v>
      </c>
      <c r="CZ464" t="b">
        <v>1</v>
      </c>
      <c r="DA464">
        <v>1659122661.214286</v>
      </c>
      <c r="DB464">
        <v>966.4354642857144</v>
      </c>
      <c r="DC464">
        <v>1027.621071428571</v>
      </c>
      <c r="DD464">
        <v>22.87898214285715</v>
      </c>
      <c r="DE464">
        <v>16.00029285714286</v>
      </c>
      <c r="DF464">
        <v>970.0639642857143</v>
      </c>
      <c r="DG464">
        <v>22.96309285714286</v>
      </c>
      <c r="DH464">
        <v>500.0776785714285</v>
      </c>
      <c r="DI464">
        <v>90.6304357142857</v>
      </c>
      <c r="DJ464">
        <v>0.1000475464285714</v>
      </c>
      <c r="DK464">
        <v>27.19243928571428</v>
      </c>
      <c r="DL464">
        <v>26.96285714285714</v>
      </c>
      <c r="DM464">
        <v>999.9000000000002</v>
      </c>
      <c r="DN464">
        <v>0</v>
      </c>
      <c r="DO464">
        <v>0</v>
      </c>
      <c r="DP464">
        <v>9991.739642857141</v>
      </c>
      <c r="DQ464">
        <v>0</v>
      </c>
      <c r="DR464">
        <v>7.95337</v>
      </c>
      <c r="DS464">
        <v>-61.18524642857142</v>
      </c>
      <c r="DT464">
        <v>989.0642142857143</v>
      </c>
      <c r="DU464">
        <v>1044.330357142857</v>
      </c>
      <c r="DV464">
        <v>6.878695357142857</v>
      </c>
      <c r="DW464">
        <v>1027.621071428571</v>
      </c>
      <c r="DX464">
        <v>16.00029285714286</v>
      </c>
      <c r="DY464">
        <v>2.073533214285714</v>
      </c>
      <c r="DZ464">
        <v>1.450113214285714</v>
      </c>
      <c r="EA464">
        <v>18.01730357142857</v>
      </c>
      <c r="EB464">
        <v>12.45205357142857</v>
      </c>
      <c r="EC464">
        <v>1999.996071428572</v>
      </c>
      <c r="ED464">
        <v>0.9800056785714286</v>
      </c>
      <c r="EE464">
        <v>0.01999472142857143</v>
      </c>
      <c r="EF464">
        <v>0</v>
      </c>
      <c r="EG464">
        <v>753.6916071428572</v>
      </c>
      <c r="EH464">
        <v>5.00097</v>
      </c>
      <c r="EI464">
        <v>15048.3</v>
      </c>
      <c r="EJ464">
        <v>16707.56785714286</v>
      </c>
      <c r="EK464">
        <v>38.937</v>
      </c>
      <c r="EL464">
        <v>39.3435</v>
      </c>
      <c r="EM464">
        <v>38.875</v>
      </c>
      <c r="EN464">
        <v>39.1205</v>
      </c>
      <c r="EO464">
        <v>39.56199999999999</v>
      </c>
      <c r="EP464">
        <v>1955.106071428572</v>
      </c>
      <c r="EQ464">
        <v>39.89000000000001</v>
      </c>
      <c r="ER464">
        <v>0</v>
      </c>
      <c r="ES464">
        <v>1659122669</v>
      </c>
      <c r="ET464">
        <v>0</v>
      </c>
      <c r="EU464">
        <v>753.65248</v>
      </c>
      <c r="EV464">
        <v>-7.721846159615964</v>
      </c>
      <c r="EW464">
        <v>-168.6692305153633</v>
      </c>
      <c r="EX464">
        <v>15047.108</v>
      </c>
      <c r="EY464">
        <v>15</v>
      </c>
      <c r="EZ464">
        <v>0</v>
      </c>
      <c r="FA464" t="s">
        <v>419</v>
      </c>
      <c r="FB464">
        <v>1658962562</v>
      </c>
      <c r="FC464">
        <v>1658962559</v>
      </c>
      <c r="FD464">
        <v>0</v>
      </c>
      <c r="FE464">
        <v>0.025</v>
      </c>
      <c r="FF464">
        <v>-0.013</v>
      </c>
      <c r="FG464">
        <v>-1.97</v>
      </c>
      <c r="FH464">
        <v>-0.111</v>
      </c>
      <c r="FI464">
        <v>420</v>
      </c>
      <c r="FJ464">
        <v>18</v>
      </c>
      <c r="FK464">
        <v>0.6899999999999999</v>
      </c>
      <c r="FL464">
        <v>0.5</v>
      </c>
      <c r="FM464">
        <v>-61.24689756097561</v>
      </c>
      <c r="FN464">
        <v>1.420586759582019</v>
      </c>
      <c r="FO464">
        <v>0.1597876754119771</v>
      </c>
      <c r="FP464">
        <v>0</v>
      </c>
      <c r="FQ464">
        <v>754.0579411764706</v>
      </c>
      <c r="FR464">
        <v>-7.485194810657865</v>
      </c>
      <c r="FS464">
        <v>0.772079123542651</v>
      </c>
      <c r="FT464">
        <v>0</v>
      </c>
      <c r="FU464">
        <v>6.892303414634147</v>
      </c>
      <c r="FV464">
        <v>-0.1877437630661948</v>
      </c>
      <c r="FW464">
        <v>0.02477519536579767</v>
      </c>
      <c r="FX464">
        <v>0</v>
      </c>
      <c r="FY464">
        <v>0</v>
      </c>
      <c r="FZ464">
        <v>3</v>
      </c>
      <c r="GA464" t="s">
        <v>462</v>
      </c>
      <c r="GB464">
        <v>2.98345</v>
      </c>
      <c r="GC464">
        <v>2.71564</v>
      </c>
      <c r="GD464">
        <v>0.172682</v>
      </c>
      <c r="GE464">
        <v>0.177144</v>
      </c>
      <c r="GF464">
        <v>0.104273</v>
      </c>
      <c r="GG464">
        <v>0.0794359</v>
      </c>
      <c r="GH464">
        <v>26192.2</v>
      </c>
      <c r="GI464">
        <v>26176.4</v>
      </c>
      <c r="GJ464">
        <v>29421.7</v>
      </c>
      <c r="GK464">
        <v>29418.1</v>
      </c>
      <c r="GL464">
        <v>34901.1</v>
      </c>
      <c r="GM464">
        <v>36010.8</v>
      </c>
      <c r="GN464">
        <v>41432.7</v>
      </c>
      <c r="GO464">
        <v>41922.5</v>
      </c>
      <c r="GP464">
        <v>1.91775</v>
      </c>
      <c r="GQ464">
        <v>1.88738</v>
      </c>
      <c r="GR464">
        <v>0.102147</v>
      </c>
      <c r="GS464">
        <v>0</v>
      </c>
      <c r="GT464">
        <v>25.2951</v>
      </c>
      <c r="GU464">
        <v>999.9</v>
      </c>
      <c r="GV464">
        <v>36.7</v>
      </c>
      <c r="GW464">
        <v>33.7</v>
      </c>
      <c r="GX464">
        <v>21.2768</v>
      </c>
      <c r="GY464">
        <v>63.6017</v>
      </c>
      <c r="GZ464">
        <v>33.9623</v>
      </c>
      <c r="HA464">
        <v>1</v>
      </c>
      <c r="HB464">
        <v>-0.0845935</v>
      </c>
      <c r="HC464">
        <v>0.305237</v>
      </c>
      <c r="HD464">
        <v>20.3305</v>
      </c>
      <c r="HE464">
        <v>5.21759</v>
      </c>
      <c r="HF464">
        <v>12.0099</v>
      </c>
      <c r="HG464">
        <v>4.9889</v>
      </c>
      <c r="HH464">
        <v>3.28865</v>
      </c>
      <c r="HI464">
        <v>9999</v>
      </c>
      <c r="HJ464">
        <v>9999</v>
      </c>
      <c r="HK464">
        <v>9999</v>
      </c>
      <c r="HL464">
        <v>175.2</v>
      </c>
      <c r="HM464">
        <v>1.86786</v>
      </c>
      <c r="HN464">
        <v>1.86691</v>
      </c>
      <c r="HO464">
        <v>1.8663</v>
      </c>
      <c r="HP464">
        <v>1.86622</v>
      </c>
      <c r="HQ464">
        <v>1.86805</v>
      </c>
      <c r="HR464">
        <v>1.87051</v>
      </c>
      <c r="HS464">
        <v>1.8692</v>
      </c>
      <c r="HT464">
        <v>1.87058</v>
      </c>
      <c r="HU464">
        <v>0</v>
      </c>
      <c r="HV464">
        <v>0</v>
      </c>
      <c r="HW464">
        <v>0</v>
      </c>
      <c r="HX464">
        <v>0</v>
      </c>
      <c r="HY464" t="s">
        <v>421</v>
      </c>
      <c r="HZ464" t="s">
        <v>422</v>
      </c>
      <c r="IA464" t="s">
        <v>423</v>
      </c>
      <c r="IB464" t="s">
        <v>423</v>
      </c>
      <c r="IC464" t="s">
        <v>423</v>
      </c>
      <c r="ID464" t="s">
        <v>423</v>
      </c>
      <c r="IE464">
        <v>0</v>
      </c>
      <c r="IF464">
        <v>100</v>
      </c>
      <c r="IG464">
        <v>100</v>
      </c>
      <c r="IH464">
        <v>-3.677</v>
      </c>
      <c r="II464">
        <v>-0.08400000000000001</v>
      </c>
      <c r="IJ464">
        <v>-1.577111384215205</v>
      </c>
      <c r="IK464">
        <v>-0.002609718516926934</v>
      </c>
      <c r="IL464">
        <v>7.477057286243006E-07</v>
      </c>
      <c r="IM464">
        <v>-2.446628426827821E-10</v>
      </c>
      <c r="IN464">
        <v>-0.2036813970316619</v>
      </c>
      <c r="IO464">
        <v>-0.007460779758470672</v>
      </c>
      <c r="IP464">
        <v>0.0009378809001863145</v>
      </c>
      <c r="IQ464">
        <v>-1.681860573090938E-05</v>
      </c>
      <c r="IR464">
        <v>18</v>
      </c>
      <c r="IS464">
        <v>2242</v>
      </c>
      <c r="IT464">
        <v>1</v>
      </c>
      <c r="IU464">
        <v>24</v>
      </c>
      <c r="IV464">
        <v>2668.4</v>
      </c>
      <c r="IW464">
        <v>2668.5</v>
      </c>
      <c r="IX464">
        <v>2.19971</v>
      </c>
      <c r="IY464">
        <v>2.2168</v>
      </c>
      <c r="IZ464">
        <v>1.39648</v>
      </c>
      <c r="JA464">
        <v>2.33521</v>
      </c>
      <c r="JB464">
        <v>1.49536</v>
      </c>
      <c r="JC464">
        <v>2.41455</v>
      </c>
      <c r="JD464">
        <v>39.3418</v>
      </c>
      <c r="JE464">
        <v>23.9649</v>
      </c>
      <c r="JF464">
        <v>18</v>
      </c>
      <c r="JG464">
        <v>491.528</v>
      </c>
      <c r="JH464">
        <v>429.002</v>
      </c>
      <c r="JI464">
        <v>25.0001</v>
      </c>
      <c r="JJ464">
        <v>26.2953</v>
      </c>
      <c r="JK464">
        <v>30.0001</v>
      </c>
      <c r="JL464">
        <v>26.26</v>
      </c>
      <c r="JM464">
        <v>26.1997</v>
      </c>
      <c r="JN464">
        <v>44.1376</v>
      </c>
      <c r="JO464">
        <v>24.1636</v>
      </c>
      <c r="JP464">
        <v>24.8177</v>
      </c>
      <c r="JQ464">
        <v>25</v>
      </c>
      <c r="JR464">
        <v>1075.81</v>
      </c>
      <c r="JS464">
        <v>15.9863</v>
      </c>
      <c r="JT464">
        <v>100.598</v>
      </c>
      <c r="JU464">
        <v>100.683</v>
      </c>
    </row>
    <row r="465" spans="1:281">
      <c r="A465">
        <v>449</v>
      </c>
      <c r="B465">
        <v>1659122674</v>
      </c>
      <c r="C465">
        <v>10315.90000009537</v>
      </c>
      <c r="D465" t="s">
        <v>1325</v>
      </c>
      <c r="E465" t="s">
        <v>1326</v>
      </c>
      <c r="F465">
        <v>5</v>
      </c>
      <c r="G465" t="s">
        <v>1198</v>
      </c>
      <c r="H465" t="s">
        <v>416</v>
      </c>
      <c r="I465">
        <v>1659122666.5</v>
      </c>
      <c r="J465">
        <f>(K465)/1000</f>
        <v>0</v>
      </c>
      <c r="K465">
        <f>IF(CZ465, AN465, AH465)</f>
        <v>0</v>
      </c>
      <c r="L465">
        <f>IF(CZ465, AI465, AG465)</f>
        <v>0</v>
      </c>
      <c r="M465">
        <f>DB465 - IF(AU465&gt;1, L465*CV465*100.0/(AW465*DP465), 0)</f>
        <v>0</v>
      </c>
      <c r="N465">
        <f>((T465-J465/2)*M465-L465)/(T465+J465/2)</f>
        <v>0</v>
      </c>
      <c r="O465">
        <f>N465*(DI465+DJ465)/1000.0</f>
        <v>0</v>
      </c>
      <c r="P465">
        <f>(DB465 - IF(AU465&gt;1, L465*CV465*100.0/(AW465*DP465), 0))*(DI465+DJ465)/1000.0</f>
        <v>0</v>
      </c>
      <c r="Q465">
        <f>2.0/((1/S465-1/R465)+SIGN(S465)*SQRT((1/S465-1/R465)*(1/S465-1/R465) + 4*CW465/((CW465+1)*(CW465+1))*(2*1/S465*1/R465-1/R465*1/R465)))</f>
        <v>0</v>
      </c>
      <c r="R465">
        <f>IF(LEFT(CX465,1)&lt;&gt;"0",IF(LEFT(CX465,1)="1",3.0,CY465),$D$5+$E$5*(DP465*DI465/($K$5*1000))+$F$5*(DP465*DI465/($K$5*1000))*MAX(MIN(CV465,$J$5),$I$5)*MAX(MIN(CV465,$J$5),$I$5)+$G$5*MAX(MIN(CV465,$J$5),$I$5)*(DP465*DI465/($K$5*1000))+$H$5*(DP465*DI465/($K$5*1000))*(DP465*DI465/($K$5*1000)))</f>
        <v>0</v>
      </c>
      <c r="S465">
        <f>J465*(1000-(1000*0.61365*exp(17.502*W465/(240.97+W465))/(DI465+DJ465)+DD465)/2)/(1000*0.61365*exp(17.502*W465/(240.97+W465))/(DI465+DJ465)-DD465)</f>
        <v>0</v>
      </c>
      <c r="T465">
        <f>1/((CW465+1)/(Q465/1.6)+1/(R465/1.37)) + CW465/((CW465+1)/(Q465/1.6) + CW465/(R465/1.37))</f>
        <v>0</v>
      </c>
      <c r="U465">
        <f>(CR465*CU465)</f>
        <v>0</v>
      </c>
      <c r="V465">
        <f>(DK465+(U465+2*0.95*5.67E-8*(((DK465+$B$7)+273)^4-(DK465+273)^4)-44100*J465)/(1.84*29.3*R465+8*0.95*5.67E-8*(DK465+273)^3))</f>
        <v>0</v>
      </c>
      <c r="W465">
        <f>($C$7*DL465+$D$7*DM465+$E$7*V465)</f>
        <v>0</v>
      </c>
      <c r="X465">
        <f>0.61365*exp(17.502*W465/(240.97+W465))</f>
        <v>0</v>
      </c>
      <c r="Y465">
        <f>(Z465/AA465*100)</f>
        <v>0</v>
      </c>
      <c r="Z465">
        <f>DD465*(DI465+DJ465)/1000</f>
        <v>0</v>
      </c>
      <c r="AA465">
        <f>0.61365*exp(17.502*DK465/(240.97+DK465))</f>
        <v>0</v>
      </c>
      <c r="AB465">
        <f>(X465-DD465*(DI465+DJ465)/1000)</f>
        <v>0</v>
      </c>
      <c r="AC465">
        <f>(-J465*44100)</f>
        <v>0</v>
      </c>
      <c r="AD465">
        <f>2*29.3*R465*0.92*(DK465-W465)</f>
        <v>0</v>
      </c>
      <c r="AE465">
        <f>2*0.95*5.67E-8*(((DK465+$B$7)+273)^4-(W465+273)^4)</f>
        <v>0</v>
      </c>
      <c r="AF465">
        <f>U465+AE465+AC465+AD465</f>
        <v>0</v>
      </c>
      <c r="AG465">
        <f>DH465*AU465*(DC465-DB465*(1000-AU465*DE465)/(1000-AU465*DD465))/(100*CV465)</f>
        <v>0</v>
      </c>
      <c r="AH465">
        <f>1000*DH465*AU465*(DD465-DE465)/(100*CV465*(1000-AU465*DD465))</f>
        <v>0</v>
      </c>
      <c r="AI465">
        <f>(AJ465 - AK465 - DI465*1E3/(8.314*(DK465+273.15)) * AM465/DH465 * AL465) * DH465/(100*CV465) * (1000 - DE465)/1000</f>
        <v>0</v>
      </c>
      <c r="AJ465">
        <v>1078.877572387782</v>
      </c>
      <c r="AK465">
        <v>1031.617272727273</v>
      </c>
      <c r="AL465">
        <v>3.450546628076203</v>
      </c>
      <c r="AM465">
        <v>65.16908035105153</v>
      </c>
      <c r="AN465">
        <f>(AP465 - AO465 + DI465*1E3/(8.314*(DK465+273.15)) * AR465/DH465 * AQ465) * DH465/(100*CV465) * 1000/(1000 - AP465)</f>
        <v>0</v>
      </c>
      <c r="AO465">
        <v>16.00774995883247</v>
      </c>
      <c r="AP465">
        <v>22.89107696969697</v>
      </c>
      <c r="AQ465">
        <v>1.407972638481779E-05</v>
      </c>
      <c r="AR465">
        <v>87.25363279170026</v>
      </c>
      <c r="AS465">
        <v>15</v>
      </c>
      <c r="AT465">
        <v>3</v>
      </c>
      <c r="AU465">
        <f>IF(AS465*$H$13&gt;=AW465,1.0,(AW465/(AW465-AS465*$H$13)))</f>
        <v>0</v>
      </c>
      <c r="AV465">
        <f>(AU465-1)*100</f>
        <v>0</v>
      </c>
      <c r="AW465">
        <f>MAX(0,($B$13+$C$13*DP465)/(1+$D$13*DP465)*DI465/(DK465+273)*$E$13)</f>
        <v>0</v>
      </c>
      <c r="AX465" t="s">
        <v>417</v>
      </c>
      <c r="AY465" t="s">
        <v>417</v>
      </c>
      <c r="AZ465">
        <v>0</v>
      </c>
      <c r="BA465">
        <v>0</v>
      </c>
      <c r="BB465">
        <f>1-AZ465/BA465</f>
        <v>0</v>
      </c>
      <c r="BC465">
        <v>0</v>
      </c>
      <c r="BD465" t="s">
        <v>417</v>
      </c>
      <c r="BE465" t="s">
        <v>417</v>
      </c>
      <c r="BF465">
        <v>0</v>
      </c>
      <c r="BG465">
        <v>0</v>
      </c>
      <c r="BH465">
        <f>1-BF465/BG465</f>
        <v>0</v>
      </c>
      <c r="BI465">
        <v>0.5</v>
      </c>
      <c r="BJ465">
        <f>CS465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417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f>$B$11*DQ465+$C$11*DR465+$F$11*EC465*(1-EF465)</f>
        <v>0</v>
      </c>
      <c r="CS465">
        <f>CR465*CT465</f>
        <v>0</v>
      </c>
      <c r="CT465">
        <f>($B$11*$D$9+$C$11*$D$9+$F$11*((EP465+EH465)/MAX(EP465+EH465+EQ465, 0.1)*$I$9+EQ465/MAX(EP465+EH465+EQ465, 0.1)*$J$9))/($B$11+$C$11+$F$11)</f>
        <v>0</v>
      </c>
      <c r="CU465">
        <f>($B$11*$K$9+$C$11*$K$9+$F$11*((EP465+EH465)/MAX(EP465+EH465+EQ465, 0.1)*$P$9+EQ465/MAX(EP465+EH465+EQ465, 0.1)*$Q$9))/($B$11+$C$11+$F$11)</f>
        <v>0</v>
      </c>
      <c r="CV465">
        <v>6</v>
      </c>
      <c r="CW465">
        <v>0.5</v>
      </c>
      <c r="CX465" t="s">
        <v>418</v>
      </c>
      <c r="CY465">
        <v>2</v>
      </c>
      <c r="CZ465" t="b">
        <v>1</v>
      </c>
      <c r="DA465">
        <v>1659122666.5</v>
      </c>
      <c r="DB465">
        <v>984.3355925925927</v>
      </c>
      <c r="DC465">
        <v>1045.377407407407</v>
      </c>
      <c r="DD465">
        <v>22.88777037037037</v>
      </c>
      <c r="DE465">
        <v>16.00796296296296</v>
      </c>
      <c r="DF465">
        <v>987.9974074074074</v>
      </c>
      <c r="DG465">
        <v>22.97179629629629</v>
      </c>
      <c r="DH465">
        <v>500.0734444444444</v>
      </c>
      <c r="DI465">
        <v>90.62985555555555</v>
      </c>
      <c r="DJ465">
        <v>0.1000085888888889</v>
      </c>
      <c r="DK465">
        <v>27.19272592592592</v>
      </c>
      <c r="DL465">
        <v>26.96465185185185</v>
      </c>
      <c r="DM465">
        <v>999.9000000000001</v>
      </c>
      <c r="DN465">
        <v>0</v>
      </c>
      <c r="DO465">
        <v>0</v>
      </c>
      <c r="DP465">
        <v>9994.700000000001</v>
      </c>
      <c r="DQ465">
        <v>0</v>
      </c>
      <c r="DR465">
        <v>7.95337</v>
      </c>
      <c r="DS465">
        <v>-61.04222222222221</v>
      </c>
      <c r="DT465">
        <v>1007.392703703704</v>
      </c>
      <c r="DU465">
        <v>1062.384074074074</v>
      </c>
      <c r="DV465">
        <v>6.879804444444444</v>
      </c>
      <c r="DW465">
        <v>1045.377407407407</v>
      </c>
      <c r="DX465">
        <v>16.00796296296296</v>
      </c>
      <c r="DY465">
        <v>2.074314814814815</v>
      </c>
      <c r="DZ465">
        <v>1.4508</v>
      </c>
      <c r="EA465">
        <v>18.0233074074074</v>
      </c>
      <c r="EB465">
        <v>12.45925555555555</v>
      </c>
      <c r="EC465">
        <v>1999.979629629629</v>
      </c>
      <c r="ED465">
        <v>0.9800054444444444</v>
      </c>
      <c r="EE465">
        <v>0.01999495555555555</v>
      </c>
      <c r="EF465">
        <v>0</v>
      </c>
      <c r="EG465">
        <v>753.0284444444443</v>
      </c>
      <c r="EH465">
        <v>5.00097</v>
      </c>
      <c r="EI465">
        <v>15033.52962962963</v>
      </c>
      <c r="EJ465">
        <v>16707.43703703704</v>
      </c>
      <c r="EK465">
        <v>38.937</v>
      </c>
      <c r="EL465">
        <v>39.32599999999999</v>
      </c>
      <c r="EM465">
        <v>38.875</v>
      </c>
      <c r="EN465">
        <v>39.12033333333333</v>
      </c>
      <c r="EO465">
        <v>39.56199999999999</v>
      </c>
      <c r="EP465">
        <v>1955.08962962963</v>
      </c>
      <c r="EQ465">
        <v>39.89000000000001</v>
      </c>
      <c r="ER465">
        <v>0</v>
      </c>
      <c r="ES465">
        <v>1659122674.4</v>
      </c>
      <c r="ET465">
        <v>0</v>
      </c>
      <c r="EU465">
        <v>752.985923076923</v>
      </c>
      <c r="EV465">
        <v>-8.405059833085083</v>
      </c>
      <c r="EW465">
        <v>-166.1914529756485</v>
      </c>
      <c r="EX465">
        <v>15032.89615384615</v>
      </c>
      <c r="EY465">
        <v>15</v>
      </c>
      <c r="EZ465">
        <v>0</v>
      </c>
      <c r="FA465" t="s">
        <v>419</v>
      </c>
      <c r="FB465">
        <v>1658962562</v>
      </c>
      <c r="FC465">
        <v>1658962559</v>
      </c>
      <c r="FD465">
        <v>0</v>
      </c>
      <c r="FE465">
        <v>0.025</v>
      </c>
      <c r="FF465">
        <v>-0.013</v>
      </c>
      <c r="FG465">
        <v>-1.97</v>
      </c>
      <c r="FH465">
        <v>-0.111</v>
      </c>
      <c r="FI465">
        <v>420</v>
      </c>
      <c r="FJ465">
        <v>18</v>
      </c>
      <c r="FK465">
        <v>0.6899999999999999</v>
      </c>
      <c r="FL465">
        <v>0.5</v>
      </c>
      <c r="FM465">
        <v>-61.12350487804878</v>
      </c>
      <c r="FN465">
        <v>1.614140069686454</v>
      </c>
      <c r="FO465">
        <v>0.1756164570198488</v>
      </c>
      <c r="FP465">
        <v>0</v>
      </c>
      <c r="FQ465">
        <v>753.3574705882352</v>
      </c>
      <c r="FR465">
        <v>-7.946829644912233</v>
      </c>
      <c r="FS465">
        <v>0.8119557447840923</v>
      </c>
      <c r="FT465">
        <v>0</v>
      </c>
      <c r="FU465">
        <v>6.880186097560975</v>
      </c>
      <c r="FV465">
        <v>-0.002454355400698523</v>
      </c>
      <c r="FW465">
        <v>0.00965708178868792</v>
      </c>
      <c r="FX465">
        <v>1</v>
      </c>
      <c r="FY465">
        <v>1</v>
      </c>
      <c r="FZ465">
        <v>3</v>
      </c>
      <c r="GA465" t="s">
        <v>426</v>
      </c>
      <c r="GB465">
        <v>2.98339</v>
      </c>
      <c r="GC465">
        <v>2.71572</v>
      </c>
      <c r="GD465">
        <v>0.174559</v>
      </c>
      <c r="GE465">
        <v>0.17894</v>
      </c>
      <c r="GF465">
        <v>0.104278</v>
      </c>
      <c r="GG465">
        <v>0.07943450000000001</v>
      </c>
      <c r="GH465">
        <v>26132.4</v>
      </c>
      <c r="GI465">
        <v>26119.3</v>
      </c>
      <c r="GJ465">
        <v>29421.2</v>
      </c>
      <c r="GK465">
        <v>29418</v>
      </c>
      <c r="GL465">
        <v>34900.6</v>
      </c>
      <c r="GM465">
        <v>36010.7</v>
      </c>
      <c r="GN465">
        <v>41432.4</v>
      </c>
      <c r="GO465">
        <v>41922.3</v>
      </c>
      <c r="GP465">
        <v>1.91798</v>
      </c>
      <c r="GQ465">
        <v>1.88738</v>
      </c>
      <c r="GR465">
        <v>0.102602</v>
      </c>
      <c r="GS465">
        <v>0</v>
      </c>
      <c r="GT465">
        <v>25.2969</v>
      </c>
      <c r="GU465">
        <v>999.9</v>
      </c>
      <c r="GV465">
        <v>36.7</v>
      </c>
      <c r="GW465">
        <v>33.7</v>
      </c>
      <c r="GX465">
        <v>21.2753</v>
      </c>
      <c r="GY465">
        <v>63.6117</v>
      </c>
      <c r="GZ465">
        <v>34.0345</v>
      </c>
      <c r="HA465">
        <v>1</v>
      </c>
      <c r="HB465">
        <v>-0.0845274</v>
      </c>
      <c r="HC465">
        <v>0.305746</v>
      </c>
      <c r="HD465">
        <v>20.3305</v>
      </c>
      <c r="HE465">
        <v>5.21699</v>
      </c>
      <c r="HF465">
        <v>12.0099</v>
      </c>
      <c r="HG465">
        <v>4.98905</v>
      </c>
      <c r="HH465">
        <v>3.28855</v>
      </c>
      <c r="HI465">
        <v>9999</v>
      </c>
      <c r="HJ465">
        <v>9999</v>
      </c>
      <c r="HK465">
        <v>9999</v>
      </c>
      <c r="HL465">
        <v>175.2</v>
      </c>
      <c r="HM465">
        <v>1.86786</v>
      </c>
      <c r="HN465">
        <v>1.86691</v>
      </c>
      <c r="HO465">
        <v>1.8663</v>
      </c>
      <c r="HP465">
        <v>1.86625</v>
      </c>
      <c r="HQ465">
        <v>1.86805</v>
      </c>
      <c r="HR465">
        <v>1.87051</v>
      </c>
      <c r="HS465">
        <v>1.8692</v>
      </c>
      <c r="HT465">
        <v>1.87057</v>
      </c>
      <c r="HU465">
        <v>0</v>
      </c>
      <c r="HV465">
        <v>0</v>
      </c>
      <c r="HW465">
        <v>0</v>
      </c>
      <c r="HX465">
        <v>0</v>
      </c>
      <c r="HY465" t="s">
        <v>421</v>
      </c>
      <c r="HZ465" t="s">
        <v>422</v>
      </c>
      <c r="IA465" t="s">
        <v>423</v>
      </c>
      <c r="IB465" t="s">
        <v>423</v>
      </c>
      <c r="IC465" t="s">
        <v>423</v>
      </c>
      <c r="ID465" t="s">
        <v>423</v>
      </c>
      <c r="IE465">
        <v>0</v>
      </c>
      <c r="IF465">
        <v>100</v>
      </c>
      <c r="IG465">
        <v>100</v>
      </c>
      <c r="IH465">
        <v>-3.71</v>
      </c>
      <c r="II465">
        <v>-0.08400000000000001</v>
      </c>
      <c r="IJ465">
        <v>-1.577111384215205</v>
      </c>
      <c r="IK465">
        <v>-0.002609718516926934</v>
      </c>
      <c r="IL465">
        <v>7.477057286243006E-07</v>
      </c>
      <c r="IM465">
        <v>-2.446628426827821E-10</v>
      </c>
      <c r="IN465">
        <v>-0.2036813970316619</v>
      </c>
      <c r="IO465">
        <v>-0.007460779758470672</v>
      </c>
      <c r="IP465">
        <v>0.0009378809001863145</v>
      </c>
      <c r="IQ465">
        <v>-1.681860573090938E-05</v>
      </c>
      <c r="IR465">
        <v>18</v>
      </c>
      <c r="IS465">
        <v>2242</v>
      </c>
      <c r="IT465">
        <v>1</v>
      </c>
      <c r="IU465">
        <v>24</v>
      </c>
      <c r="IV465">
        <v>2668.5</v>
      </c>
      <c r="IW465">
        <v>2668.6</v>
      </c>
      <c r="IX465">
        <v>2.23145</v>
      </c>
      <c r="IY465">
        <v>2.21924</v>
      </c>
      <c r="IZ465">
        <v>1.39648</v>
      </c>
      <c r="JA465">
        <v>2.33398</v>
      </c>
      <c r="JB465">
        <v>1.49536</v>
      </c>
      <c r="JC465">
        <v>2.34863</v>
      </c>
      <c r="JD465">
        <v>39.3667</v>
      </c>
      <c r="JE465">
        <v>23.9649</v>
      </c>
      <c r="JF465">
        <v>18</v>
      </c>
      <c r="JG465">
        <v>491.67</v>
      </c>
      <c r="JH465">
        <v>429.016</v>
      </c>
      <c r="JI465">
        <v>25.0001</v>
      </c>
      <c r="JJ465">
        <v>26.2953</v>
      </c>
      <c r="JK465">
        <v>30.0002</v>
      </c>
      <c r="JL465">
        <v>26.26</v>
      </c>
      <c r="JM465">
        <v>26.2015</v>
      </c>
      <c r="JN465">
        <v>44.6641</v>
      </c>
      <c r="JO465">
        <v>24.1636</v>
      </c>
      <c r="JP465">
        <v>24.8177</v>
      </c>
      <c r="JQ465">
        <v>25</v>
      </c>
      <c r="JR465">
        <v>1089.19</v>
      </c>
      <c r="JS465">
        <v>15.9812</v>
      </c>
      <c r="JT465">
        <v>100.597</v>
      </c>
      <c r="JU465">
        <v>100.682</v>
      </c>
    </row>
    <row r="466" spans="1:281">
      <c r="A466">
        <v>450</v>
      </c>
      <c r="B466">
        <v>1659122679</v>
      </c>
      <c r="C466">
        <v>10320.90000009537</v>
      </c>
      <c r="D466" t="s">
        <v>1327</v>
      </c>
      <c r="E466" t="s">
        <v>1328</v>
      </c>
      <c r="F466">
        <v>5</v>
      </c>
      <c r="G466" t="s">
        <v>1198</v>
      </c>
      <c r="H466" t="s">
        <v>416</v>
      </c>
      <c r="I466">
        <v>1659122671.214286</v>
      </c>
      <c r="J466">
        <f>(K466)/1000</f>
        <v>0</v>
      </c>
      <c r="K466">
        <f>IF(CZ466, AN466, AH466)</f>
        <v>0</v>
      </c>
      <c r="L466">
        <f>IF(CZ466, AI466, AG466)</f>
        <v>0</v>
      </c>
      <c r="M466">
        <f>DB466 - IF(AU466&gt;1, L466*CV466*100.0/(AW466*DP466), 0)</f>
        <v>0</v>
      </c>
      <c r="N466">
        <f>((T466-J466/2)*M466-L466)/(T466+J466/2)</f>
        <v>0</v>
      </c>
      <c r="O466">
        <f>N466*(DI466+DJ466)/1000.0</f>
        <v>0</v>
      </c>
      <c r="P466">
        <f>(DB466 - IF(AU466&gt;1, L466*CV466*100.0/(AW466*DP466), 0))*(DI466+DJ466)/1000.0</f>
        <v>0</v>
      </c>
      <c r="Q466">
        <f>2.0/((1/S466-1/R466)+SIGN(S466)*SQRT((1/S466-1/R466)*(1/S466-1/R466) + 4*CW466/((CW466+1)*(CW466+1))*(2*1/S466*1/R466-1/R466*1/R466)))</f>
        <v>0</v>
      </c>
      <c r="R466">
        <f>IF(LEFT(CX466,1)&lt;&gt;"0",IF(LEFT(CX466,1)="1",3.0,CY466),$D$5+$E$5*(DP466*DI466/($K$5*1000))+$F$5*(DP466*DI466/($K$5*1000))*MAX(MIN(CV466,$J$5),$I$5)*MAX(MIN(CV466,$J$5),$I$5)+$G$5*MAX(MIN(CV466,$J$5),$I$5)*(DP466*DI466/($K$5*1000))+$H$5*(DP466*DI466/($K$5*1000))*(DP466*DI466/($K$5*1000)))</f>
        <v>0</v>
      </c>
      <c r="S466">
        <f>J466*(1000-(1000*0.61365*exp(17.502*W466/(240.97+W466))/(DI466+DJ466)+DD466)/2)/(1000*0.61365*exp(17.502*W466/(240.97+W466))/(DI466+DJ466)-DD466)</f>
        <v>0</v>
      </c>
      <c r="T466">
        <f>1/((CW466+1)/(Q466/1.6)+1/(R466/1.37)) + CW466/((CW466+1)/(Q466/1.6) + CW466/(R466/1.37))</f>
        <v>0</v>
      </c>
      <c r="U466">
        <f>(CR466*CU466)</f>
        <v>0</v>
      </c>
      <c r="V466">
        <f>(DK466+(U466+2*0.95*5.67E-8*(((DK466+$B$7)+273)^4-(DK466+273)^4)-44100*J466)/(1.84*29.3*R466+8*0.95*5.67E-8*(DK466+273)^3))</f>
        <v>0</v>
      </c>
      <c r="W466">
        <f>($C$7*DL466+$D$7*DM466+$E$7*V466)</f>
        <v>0</v>
      </c>
      <c r="X466">
        <f>0.61365*exp(17.502*W466/(240.97+W466))</f>
        <v>0</v>
      </c>
      <c r="Y466">
        <f>(Z466/AA466*100)</f>
        <v>0</v>
      </c>
      <c r="Z466">
        <f>DD466*(DI466+DJ466)/1000</f>
        <v>0</v>
      </c>
      <c r="AA466">
        <f>0.61365*exp(17.502*DK466/(240.97+DK466))</f>
        <v>0</v>
      </c>
      <c r="AB466">
        <f>(X466-DD466*(DI466+DJ466)/1000)</f>
        <v>0</v>
      </c>
      <c r="AC466">
        <f>(-J466*44100)</f>
        <v>0</v>
      </c>
      <c r="AD466">
        <f>2*29.3*R466*0.92*(DK466-W466)</f>
        <v>0</v>
      </c>
      <c r="AE466">
        <f>2*0.95*5.67E-8*(((DK466+$B$7)+273)^4-(W466+273)^4)</f>
        <v>0</v>
      </c>
      <c r="AF466">
        <f>U466+AE466+AC466+AD466</f>
        <v>0</v>
      </c>
      <c r="AG466">
        <f>DH466*AU466*(DC466-DB466*(1000-AU466*DE466)/(1000-AU466*DD466))/(100*CV466)</f>
        <v>0</v>
      </c>
      <c r="AH466">
        <f>1000*DH466*AU466*(DD466-DE466)/(100*CV466*(1000-AU466*DD466))</f>
        <v>0</v>
      </c>
      <c r="AI466">
        <f>(AJ466 - AK466 - DI466*1E3/(8.314*(DK466+273.15)) * AM466/DH466 * AL466) * DH466/(100*CV466) * (1000 - DE466)/1000</f>
        <v>0</v>
      </c>
      <c r="AJ466">
        <v>1095.851544709392</v>
      </c>
      <c r="AK466">
        <v>1048.836484848485</v>
      </c>
      <c r="AL466">
        <v>3.442775861389467</v>
      </c>
      <c r="AM466">
        <v>65.16908035105153</v>
      </c>
      <c r="AN466">
        <f>(AP466 - AO466 + DI466*1E3/(8.314*(DK466+273.15)) * AR466/DH466 * AQ466) * DH466/(100*CV466) * 1000/(1000 - AP466)</f>
        <v>0</v>
      </c>
      <c r="AO466">
        <v>16.00677457601901</v>
      </c>
      <c r="AP466">
        <v>22.88643757575758</v>
      </c>
      <c r="AQ466">
        <v>-1.553832424655751E-05</v>
      </c>
      <c r="AR466">
        <v>87.25363279170026</v>
      </c>
      <c r="AS466">
        <v>15</v>
      </c>
      <c r="AT466">
        <v>3</v>
      </c>
      <c r="AU466">
        <f>IF(AS466*$H$13&gt;=AW466,1.0,(AW466/(AW466-AS466*$H$13)))</f>
        <v>0</v>
      </c>
      <c r="AV466">
        <f>(AU466-1)*100</f>
        <v>0</v>
      </c>
      <c r="AW466">
        <f>MAX(0,($B$13+$C$13*DP466)/(1+$D$13*DP466)*DI466/(DK466+273)*$E$13)</f>
        <v>0</v>
      </c>
      <c r="AX466" t="s">
        <v>417</v>
      </c>
      <c r="AY466" t="s">
        <v>417</v>
      </c>
      <c r="AZ466">
        <v>0</v>
      </c>
      <c r="BA466">
        <v>0</v>
      </c>
      <c r="BB466">
        <f>1-AZ466/BA466</f>
        <v>0</v>
      </c>
      <c r="BC466">
        <v>0</v>
      </c>
      <c r="BD466" t="s">
        <v>417</v>
      </c>
      <c r="BE466" t="s">
        <v>417</v>
      </c>
      <c r="BF466">
        <v>0</v>
      </c>
      <c r="BG466">
        <v>0</v>
      </c>
      <c r="BH466">
        <f>1-BF466/BG466</f>
        <v>0</v>
      </c>
      <c r="BI466">
        <v>0.5</v>
      </c>
      <c r="BJ466">
        <f>CS466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417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f>$B$11*DQ466+$C$11*DR466+$F$11*EC466*(1-EF466)</f>
        <v>0</v>
      </c>
      <c r="CS466">
        <f>CR466*CT466</f>
        <v>0</v>
      </c>
      <c r="CT466">
        <f>($B$11*$D$9+$C$11*$D$9+$F$11*((EP466+EH466)/MAX(EP466+EH466+EQ466, 0.1)*$I$9+EQ466/MAX(EP466+EH466+EQ466, 0.1)*$J$9))/($B$11+$C$11+$F$11)</f>
        <v>0</v>
      </c>
      <c r="CU466">
        <f>($B$11*$K$9+$C$11*$K$9+$F$11*((EP466+EH466)/MAX(EP466+EH466+EQ466, 0.1)*$P$9+EQ466/MAX(EP466+EH466+EQ466, 0.1)*$Q$9))/($B$11+$C$11+$F$11)</f>
        <v>0</v>
      </c>
      <c r="CV466">
        <v>6</v>
      </c>
      <c r="CW466">
        <v>0.5</v>
      </c>
      <c r="CX466" t="s">
        <v>418</v>
      </c>
      <c r="CY466">
        <v>2</v>
      </c>
      <c r="CZ466" t="b">
        <v>1</v>
      </c>
      <c r="DA466">
        <v>1659122671.214286</v>
      </c>
      <c r="DB466">
        <v>1000.253964285714</v>
      </c>
      <c r="DC466">
        <v>1061.166428571428</v>
      </c>
      <c r="DD466">
        <v>22.88872142857142</v>
      </c>
      <c r="DE466">
        <v>16.00767857142857</v>
      </c>
      <c r="DF466">
        <v>1003.945714285714</v>
      </c>
      <c r="DG466">
        <v>22.97275</v>
      </c>
      <c r="DH466">
        <v>500.0538928571428</v>
      </c>
      <c r="DI466">
        <v>90.62972857142857</v>
      </c>
      <c r="DJ466">
        <v>0.09995776428571428</v>
      </c>
      <c r="DK466">
        <v>27.19155</v>
      </c>
      <c r="DL466">
        <v>26.96938571428571</v>
      </c>
      <c r="DM466">
        <v>999.9000000000002</v>
      </c>
      <c r="DN466">
        <v>0</v>
      </c>
      <c r="DO466">
        <v>0</v>
      </c>
      <c r="DP466">
        <v>9998.977857142858</v>
      </c>
      <c r="DQ466">
        <v>0</v>
      </c>
      <c r="DR466">
        <v>7.95337</v>
      </c>
      <c r="DS466">
        <v>-60.912175</v>
      </c>
      <c r="DT466">
        <v>1023.685107142857</v>
      </c>
      <c r="DU466">
        <v>1078.429642857143</v>
      </c>
      <c r="DV466">
        <v>6.881044285714286</v>
      </c>
      <c r="DW466">
        <v>1061.166428571428</v>
      </c>
      <c r="DX466">
        <v>16.00767857142857</v>
      </c>
      <c r="DY466">
        <v>2.074398571428572</v>
      </c>
      <c r="DZ466">
        <v>1.450772142857143</v>
      </c>
      <c r="EA466">
        <v>18.02395357142857</v>
      </c>
      <c r="EB466">
        <v>12.45896785714285</v>
      </c>
      <c r="EC466">
        <v>1999.968214285714</v>
      </c>
      <c r="ED466">
        <v>0.9800052499999998</v>
      </c>
      <c r="EE466">
        <v>0.01999515</v>
      </c>
      <c r="EF466">
        <v>0</v>
      </c>
      <c r="EG466">
        <v>752.4251428571426</v>
      </c>
      <c r="EH466">
        <v>5.00097</v>
      </c>
      <c r="EI466">
        <v>15020.37142857143</v>
      </c>
      <c r="EJ466">
        <v>16707.33928571428</v>
      </c>
      <c r="EK466">
        <v>38.937</v>
      </c>
      <c r="EL466">
        <v>39.32099999999999</v>
      </c>
      <c r="EM466">
        <v>38.875</v>
      </c>
      <c r="EN466">
        <v>39.10474999999999</v>
      </c>
      <c r="EO466">
        <v>39.5597857142857</v>
      </c>
      <c r="EP466">
        <v>1955.078214285714</v>
      </c>
      <c r="EQ466">
        <v>39.89000000000001</v>
      </c>
      <c r="ER466">
        <v>0</v>
      </c>
      <c r="ES466">
        <v>1659122679.8</v>
      </c>
      <c r="ET466">
        <v>0</v>
      </c>
      <c r="EU466">
        <v>752.2578</v>
      </c>
      <c r="EV466">
        <v>-7.066923075355018</v>
      </c>
      <c r="EW466">
        <v>-164.1692310534468</v>
      </c>
      <c r="EX466">
        <v>15017.196</v>
      </c>
      <c r="EY466">
        <v>15</v>
      </c>
      <c r="EZ466">
        <v>0</v>
      </c>
      <c r="FA466" t="s">
        <v>419</v>
      </c>
      <c r="FB466">
        <v>1658962562</v>
      </c>
      <c r="FC466">
        <v>1658962559</v>
      </c>
      <c r="FD466">
        <v>0</v>
      </c>
      <c r="FE466">
        <v>0.025</v>
      </c>
      <c r="FF466">
        <v>-0.013</v>
      </c>
      <c r="FG466">
        <v>-1.97</v>
      </c>
      <c r="FH466">
        <v>-0.111</v>
      </c>
      <c r="FI466">
        <v>420</v>
      </c>
      <c r="FJ466">
        <v>18</v>
      </c>
      <c r="FK466">
        <v>0.6899999999999999</v>
      </c>
      <c r="FL466">
        <v>0.5</v>
      </c>
      <c r="FM466">
        <v>-61.03127804878049</v>
      </c>
      <c r="FN466">
        <v>1.862144947735062</v>
      </c>
      <c r="FO466">
        <v>0.1913378451367071</v>
      </c>
      <c r="FP466">
        <v>0</v>
      </c>
      <c r="FQ466">
        <v>752.843794117647</v>
      </c>
      <c r="FR466">
        <v>-7.805118411412753</v>
      </c>
      <c r="FS466">
        <v>0.7996241315331253</v>
      </c>
      <c r="FT466">
        <v>0</v>
      </c>
      <c r="FU466">
        <v>6.878843414634146</v>
      </c>
      <c r="FV466">
        <v>0.03641874564460375</v>
      </c>
      <c r="FW466">
        <v>0.004685059080115786</v>
      </c>
      <c r="FX466">
        <v>1</v>
      </c>
      <c r="FY466">
        <v>1</v>
      </c>
      <c r="FZ466">
        <v>3</v>
      </c>
      <c r="GA466" t="s">
        <v>426</v>
      </c>
      <c r="GB466">
        <v>2.98329</v>
      </c>
      <c r="GC466">
        <v>2.71554</v>
      </c>
      <c r="GD466">
        <v>0.176417</v>
      </c>
      <c r="GE466">
        <v>0.180714</v>
      </c>
      <c r="GF466">
        <v>0.104263</v>
      </c>
      <c r="GG466">
        <v>0.0794372</v>
      </c>
      <c r="GH466">
        <v>26073.6</v>
      </c>
      <c r="GI466">
        <v>26063</v>
      </c>
      <c r="GJ466">
        <v>29421.3</v>
      </c>
      <c r="GK466">
        <v>29418.2</v>
      </c>
      <c r="GL466">
        <v>34901.5</v>
      </c>
      <c r="GM466">
        <v>36011.1</v>
      </c>
      <c r="GN466">
        <v>41432.7</v>
      </c>
      <c r="GO466">
        <v>41922.9</v>
      </c>
      <c r="GP466">
        <v>1.91747</v>
      </c>
      <c r="GQ466">
        <v>1.88765</v>
      </c>
      <c r="GR466">
        <v>0.102632</v>
      </c>
      <c r="GS466">
        <v>0</v>
      </c>
      <c r="GT466">
        <v>25.299</v>
      </c>
      <c r="GU466">
        <v>999.9</v>
      </c>
      <c r="GV466">
        <v>36.7</v>
      </c>
      <c r="GW466">
        <v>33.7</v>
      </c>
      <c r="GX466">
        <v>21.2776</v>
      </c>
      <c r="GY466">
        <v>63.4417</v>
      </c>
      <c r="GZ466">
        <v>33.7981</v>
      </c>
      <c r="HA466">
        <v>1</v>
      </c>
      <c r="HB466">
        <v>-0.08435719999999999</v>
      </c>
      <c r="HC466">
        <v>0.307503</v>
      </c>
      <c r="HD466">
        <v>20.3302</v>
      </c>
      <c r="HE466">
        <v>5.21519</v>
      </c>
      <c r="HF466">
        <v>12.0099</v>
      </c>
      <c r="HG466">
        <v>4.98835</v>
      </c>
      <c r="HH466">
        <v>3.2882</v>
      </c>
      <c r="HI466">
        <v>9999</v>
      </c>
      <c r="HJ466">
        <v>9999</v>
      </c>
      <c r="HK466">
        <v>9999</v>
      </c>
      <c r="HL466">
        <v>175.2</v>
      </c>
      <c r="HM466">
        <v>1.86784</v>
      </c>
      <c r="HN466">
        <v>1.86691</v>
      </c>
      <c r="HO466">
        <v>1.8663</v>
      </c>
      <c r="HP466">
        <v>1.86626</v>
      </c>
      <c r="HQ466">
        <v>1.86806</v>
      </c>
      <c r="HR466">
        <v>1.8705</v>
      </c>
      <c r="HS466">
        <v>1.86919</v>
      </c>
      <c r="HT466">
        <v>1.87057</v>
      </c>
      <c r="HU466">
        <v>0</v>
      </c>
      <c r="HV466">
        <v>0</v>
      </c>
      <c r="HW466">
        <v>0</v>
      </c>
      <c r="HX466">
        <v>0</v>
      </c>
      <c r="HY466" t="s">
        <v>421</v>
      </c>
      <c r="HZ466" t="s">
        <v>422</v>
      </c>
      <c r="IA466" t="s">
        <v>423</v>
      </c>
      <c r="IB466" t="s">
        <v>423</v>
      </c>
      <c r="IC466" t="s">
        <v>423</v>
      </c>
      <c r="ID466" t="s">
        <v>423</v>
      </c>
      <c r="IE466">
        <v>0</v>
      </c>
      <c r="IF466">
        <v>100</v>
      </c>
      <c r="IG466">
        <v>100</v>
      </c>
      <c r="IH466">
        <v>-3.74</v>
      </c>
      <c r="II466">
        <v>-0.08409999999999999</v>
      </c>
      <c r="IJ466">
        <v>-1.577111384215205</v>
      </c>
      <c r="IK466">
        <v>-0.002609718516926934</v>
      </c>
      <c r="IL466">
        <v>7.477057286243006E-07</v>
      </c>
      <c r="IM466">
        <v>-2.446628426827821E-10</v>
      </c>
      <c r="IN466">
        <v>-0.2036813970316619</v>
      </c>
      <c r="IO466">
        <v>-0.007460779758470672</v>
      </c>
      <c r="IP466">
        <v>0.0009378809001863145</v>
      </c>
      <c r="IQ466">
        <v>-1.681860573090938E-05</v>
      </c>
      <c r="IR466">
        <v>18</v>
      </c>
      <c r="IS466">
        <v>2242</v>
      </c>
      <c r="IT466">
        <v>1</v>
      </c>
      <c r="IU466">
        <v>24</v>
      </c>
      <c r="IV466">
        <v>2668.6</v>
      </c>
      <c r="IW466">
        <v>2668.7</v>
      </c>
      <c r="IX466">
        <v>2.25464</v>
      </c>
      <c r="IY466">
        <v>2.21924</v>
      </c>
      <c r="IZ466">
        <v>1.39648</v>
      </c>
      <c r="JA466">
        <v>2.33521</v>
      </c>
      <c r="JB466">
        <v>1.49536</v>
      </c>
      <c r="JC466">
        <v>2.29004</v>
      </c>
      <c r="JD466">
        <v>39.3418</v>
      </c>
      <c r="JE466">
        <v>23.9649</v>
      </c>
      <c r="JF466">
        <v>18</v>
      </c>
      <c r="JG466">
        <v>491.357</v>
      </c>
      <c r="JH466">
        <v>429.179</v>
      </c>
      <c r="JI466">
        <v>25.0002</v>
      </c>
      <c r="JJ466">
        <v>26.297</v>
      </c>
      <c r="JK466">
        <v>30.0003</v>
      </c>
      <c r="JL466">
        <v>26.26</v>
      </c>
      <c r="JM466">
        <v>26.2015</v>
      </c>
      <c r="JN466">
        <v>45.2552</v>
      </c>
      <c r="JO466">
        <v>24.1636</v>
      </c>
      <c r="JP466">
        <v>24.8177</v>
      </c>
      <c r="JQ466">
        <v>25</v>
      </c>
      <c r="JR466">
        <v>1109.23</v>
      </c>
      <c r="JS466">
        <v>15.984</v>
      </c>
      <c r="JT466">
        <v>100.598</v>
      </c>
      <c r="JU466">
        <v>100.683</v>
      </c>
    </row>
    <row r="467" spans="1:281">
      <c r="A467">
        <v>451</v>
      </c>
      <c r="B467">
        <v>1659122684</v>
      </c>
      <c r="C467">
        <v>10325.90000009537</v>
      </c>
      <c r="D467" t="s">
        <v>1329</v>
      </c>
      <c r="E467" t="s">
        <v>1330</v>
      </c>
      <c r="F467">
        <v>5</v>
      </c>
      <c r="G467" t="s">
        <v>1198</v>
      </c>
      <c r="H467" t="s">
        <v>416</v>
      </c>
      <c r="I467">
        <v>1659122676.5</v>
      </c>
      <c r="J467">
        <f>(K467)/1000</f>
        <v>0</v>
      </c>
      <c r="K467">
        <f>IF(CZ467, AN467, AH467)</f>
        <v>0</v>
      </c>
      <c r="L467">
        <f>IF(CZ467, AI467, AG467)</f>
        <v>0</v>
      </c>
      <c r="M467">
        <f>DB467 - IF(AU467&gt;1, L467*CV467*100.0/(AW467*DP467), 0)</f>
        <v>0</v>
      </c>
      <c r="N467">
        <f>((T467-J467/2)*M467-L467)/(T467+J467/2)</f>
        <v>0</v>
      </c>
      <c r="O467">
        <f>N467*(DI467+DJ467)/1000.0</f>
        <v>0</v>
      </c>
      <c r="P467">
        <f>(DB467 - IF(AU467&gt;1, L467*CV467*100.0/(AW467*DP467), 0))*(DI467+DJ467)/1000.0</f>
        <v>0</v>
      </c>
      <c r="Q467">
        <f>2.0/((1/S467-1/R467)+SIGN(S467)*SQRT((1/S467-1/R467)*(1/S467-1/R467) + 4*CW467/((CW467+1)*(CW467+1))*(2*1/S467*1/R467-1/R467*1/R467)))</f>
        <v>0</v>
      </c>
      <c r="R467">
        <f>IF(LEFT(CX467,1)&lt;&gt;"0",IF(LEFT(CX467,1)="1",3.0,CY467),$D$5+$E$5*(DP467*DI467/($K$5*1000))+$F$5*(DP467*DI467/($K$5*1000))*MAX(MIN(CV467,$J$5),$I$5)*MAX(MIN(CV467,$J$5),$I$5)+$G$5*MAX(MIN(CV467,$J$5),$I$5)*(DP467*DI467/($K$5*1000))+$H$5*(DP467*DI467/($K$5*1000))*(DP467*DI467/($K$5*1000)))</f>
        <v>0</v>
      </c>
      <c r="S467">
        <f>J467*(1000-(1000*0.61365*exp(17.502*W467/(240.97+W467))/(DI467+DJ467)+DD467)/2)/(1000*0.61365*exp(17.502*W467/(240.97+W467))/(DI467+DJ467)-DD467)</f>
        <v>0</v>
      </c>
      <c r="T467">
        <f>1/((CW467+1)/(Q467/1.6)+1/(R467/1.37)) + CW467/((CW467+1)/(Q467/1.6) + CW467/(R467/1.37))</f>
        <v>0</v>
      </c>
      <c r="U467">
        <f>(CR467*CU467)</f>
        <v>0</v>
      </c>
      <c r="V467">
        <f>(DK467+(U467+2*0.95*5.67E-8*(((DK467+$B$7)+273)^4-(DK467+273)^4)-44100*J467)/(1.84*29.3*R467+8*0.95*5.67E-8*(DK467+273)^3))</f>
        <v>0</v>
      </c>
      <c r="W467">
        <f>($C$7*DL467+$D$7*DM467+$E$7*V467)</f>
        <v>0</v>
      </c>
      <c r="X467">
        <f>0.61365*exp(17.502*W467/(240.97+W467))</f>
        <v>0</v>
      </c>
      <c r="Y467">
        <f>(Z467/AA467*100)</f>
        <v>0</v>
      </c>
      <c r="Z467">
        <f>DD467*(DI467+DJ467)/1000</f>
        <v>0</v>
      </c>
      <c r="AA467">
        <f>0.61365*exp(17.502*DK467/(240.97+DK467))</f>
        <v>0</v>
      </c>
      <c r="AB467">
        <f>(X467-DD467*(DI467+DJ467)/1000)</f>
        <v>0</v>
      </c>
      <c r="AC467">
        <f>(-J467*44100)</f>
        <v>0</v>
      </c>
      <c r="AD467">
        <f>2*29.3*R467*0.92*(DK467-W467)</f>
        <v>0</v>
      </c>
      <c r="AE467">
        <f>2*0.95*5.67E-8*(((DK467+$B$7)+273)^4-(W467+273)^4)</f>
        <v>0</v>
      </c>
      <c r="AF467">
        <f>U467+AE467+AC467+AD467</f>
        <v>0</v>
      </c>
      <c r="AG467">
        <f>DH467*AU467*(DC467-DB467*(1000-AU467*DE467)/(1000-AU467*DD467))/(100*CV467)</f>
        <v>0</v>
      </c>
      <c r="AH467">
        <f>1000*DH467*AU467*(DD467-DE467)/(100*CV467*(1000-AU467*DD467))</f>
        <v>0</v>
      </c>
      <c r="AI467">
        <f>(AJ467 - AK467 - DI467*1E3/(8.314*(DK467+273.15)) * AM467/DH467 * AL467) * DH467/(100*CV467) * (1000 - DE467)/1000</f>
        <v>0</v>
      </c>
      <c r="AJ467">
        <v>1112.553432291489</v>
      </c>
      <c r="AK467">
        <v>1065.864303030302</v>
      </c>
      <c r="AL467">
        <v>3.383350270527</v>
      </c>
      <c r="AM467">
        <v>65.16908035105153</v>
      </c>
      <c r="AN467">
        <f>(AP467 - AO467 + DI467*1E3/(8.314*(DK467+273.15)) * AR467/DH467 * AQ467) * DH467/(100*CV467) * 1000/(1000 - AP467)</f>
        <v>0</v>
      </c>
      <c r="AO467">
        <v>16.00777871332609</v>
      </c>
      <c r="AP467">
        <v>22.88063575757576</v>
      </c>
      <c r="AQ467">
        <v>-1.964465673357549E-05</v>
      </c>
      <c r="AR467">
        <v>87.25363279170026</v>
      </c>
      <c r="AS467">
        <v>16</v>
      </c>
      <c r="AT467">
        <v>3</v>
      </c>
      <c r="AU467">
        <f>IF(AS467*$H$13&gt;=AW467,1.0,(AW467/(AW467-AS467*$H$13)))</f>
        <v>0</v>
      </c>
      <c r="AV467">
        <f>(AU467-1)*100</f>
        <v>0</v>
      </c>
      <c r="AW467">
        <f>MAX(0,($B$13+$C$13*DP467)/(1+$D$13*DP467)*DI467/(DK467+273)*$E$13)</f>
        <v>0</v>
      </c>
      <c r="AX467" t="s">
        <v>417</v>
      </c>
      <c r="AY467" t="s">
        <v>417</v>
      </c>
      <c r="AZ467">
        <v>0</v>
      </c>
      <c r="BA467">
        <v>0</v>
      </c>
      <c r="BB467">
        <f>1-AZ467/BA467</f>
        <v>0</v>
      </c>
      <c r="BC467">
        <v>0</v>
      </c>
      <c r="BD467" t="s">
        <v>417</v>
      </c>
      <c r="BE467" t="s">
        <v>417</v>
      </c>
      <c r="BF467">
        <v>0</v>
      </c>
      <c r="BG467">
        <v>0</v>
      </c>
      <c r="BH467">
        <f>1-BF467/BG467</f>
        <v>0</v>
      </c>
      <c r="BI467">
        <v>0.5</v>
      </c>
      <c r="BJ467">
        <f>CS467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417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f>$B$11*DQ467+$C$11*DR467+$F$11*EC467*(1-EF467)</f>
        <v>0</v>
      </c>
      <c r="CS467">
        <f>CR467*CT467</f>
        <v>0</v>
      </c>
      <c r="CT467">
        <f>($B$11*$D$9+$C$11*$D$9+$F$11*((EP467+EH467)/MAX(EP467+EH467+EQ467, 0.1)*$I$9+EQ467/MAX(EP467+EH467+EQ467, 0.1)*$J$9))/($B$11+$C$11+$F$11)</f>
        <v>0</v>
      </c>
      <c r="CU467">
        <f>($B$11*$K$9+$C$11*$K$9+$F$11*((EP467+EH467)/MAX(EP467+EH467+EQ467, 0.1)*$P$9+EQ467/MAX(EP467+EH467+EQ467, 0.1)*$Q$9))/($B$11+$C$11+$F$11)</f>
        <v>0</v>
      </c>
      <c r="CV467">
        <v>6</v>
      </c>
      <c r="CW467">
        <v>0.5</v>
      </c>
      <c r="CX467" t="s">
        <v>418</v>
      </c>
      <c r="CY467">
        <v>2</v>
      </c>
      <c r="CZ467" t="b">
        <v>1</v>
      </c>
      <c r="DA467">
        <v>1659122676.5</v>
      </c>
      <c r="DB467">
        <v>1018.078333333333</v>
      </c>
      <c r="DC467">
        <v>1078.762222222222</v>
      </c>
      <c r="DD467">
        <v>22.88659259259259</v>
      </c>
      <c r="DE467">
        <v>16.00738148148148</v>
      </c>
      <c r="DF467">
        <v>1021.802444444445</v>
      </c>
      <c r="DG467">
        <v>22.97064074074074</v>
      </c>
      <c r="DH467">
        <v>500.0278888888889</v>
      </c>
      <c r="DI467">
        <v>90.62924444444442</v>
      </c>
      <c r="DJ467">
        <v>0.09989949629629631</v>
      </c>
      <c r="DK467">
        <v>27.18951851851851</v>
      </c>
      <c r="DL467">
        <v>26.97451111111111</v>
      </c>
      <c r="DM467">
        <v>999.9000000000001</v>
      </c>
      <c r="DN467">
        <v>0</v>
      </c>
      <c r="DO467">
        <v>0</v>
      </c>
      <c r="DP467">
        <v>10001.35</v>
      </c>
      <c r="DQ467">
        <v>0</v>
      </c>
      <c r="DR467">
        <v>7.955659629629629</v>
      </c>
      <c r="DS467">
        <v>-60.6828962962963</v>
      </c>
      <c r="DT467">
        <v>1041.924444444444</v>
      </c>
      <c r="DU467">
        <v>1096.310740740741</v>
      </c>
      <c r="DV467">
        <v>6.879218518518519</v>
      </c>
      <c r="DW467">
        <v>1078.762222222222</v>
      </c>
      <c r="DX467">
        <v>16.00738148148148</v>
      </c>
      <c r="DY467">
        <v>2.074194444444445</v>
      </c>
      <c r="DZ467">
        <v>1.450736666666667</v>
      </c>
      <c r="EA467">
        <v>18.02238888888889</v>
      </c>
      <c r="EB467">
        <v>12.4586</v>
      </c>
      <c r="EC467">
        <v>2000.01037037037</v>
      </c>
      <c r="ED467">
        <v>0.9800055555555555</v>
      </c>
      <c r="EE467">
        <v>0.01999484444444444</v>
      </c>
      <c r="EF467">
        <v>0</v>
      </c>
      <c r="EG467">
        <v>751.743888888889</v>
      </c>
      <c r="EH467">
        <v>5.00097</v>
      </c>
      <c r="EI467">
        <v>15006.04444444445</v>
      </c>
      <c r="EJ467">
        <v>16707.7037037037</v>
      </c>
      <c r="EK467">
        <v>38.9301111111111</v>
      </c>
      <c r="EL467">
        <v>39.31666666666666</v>
      </c>
      <c r="EM467">
        <v>38.868</v>
      </c>
      <c r="EN467">
        <v>39.09233333333333</v>
      </c>
      <c r="EO467">
        <v>39.54592592592593</v>
      </c>
      <c r="EP467">
        <v>1955.120370370371</v>
      </c>
      <c r="EQ467">
        <v>39.89000000000001</v>
      </c>
      <c r="ER467">
        <v>0</v>
      </c>
      <c r="ES467">
        <v>1659122684</v>
      </c>
      <c r="ET467">
        <v>0</v>
      </c>
      <c r="EU467">
        <v>751.7553461538463</v>
      </c>
      <c r="EV467">
        <v>-7.353743564206872</v>
      </c>
      <c r="EW467">
        <v>-166.1367519054094</v>
      </c>
      <c r="EX467">
        <v>15006.45</v>
      </c>
      <c r="EY467">
        <v>15</v>
      </c>
      <c r="EZ467">
        <v>0</v>
      </c>
      <c r="FA467" t="s">
        <v>419</v>
      </c>
      <c r="FB467">
        <v>1658962562</v>
      </c>
      <c r="FC467">
        <v>1658962559</v>
      </c>
      <c r="FD467">
        <v>0</v>
      </c>
      <c r="FE467">
        <v>0.025</v>
      </c>
      <c r="FF467">
        <v>-0.013</v>
      </c>
      <c r="FG467">
        <v>-1.97</v>
      </c>
      <c r="FH467">
        <v>-0.111</v>
      </c>
      <c r="FI467">
        <v>420</v>
      </c>
      <c r="FJ467">
        <v>18</v>
      </c>
      <c r="FK467">
        <v>0.6899999999999999</v>
      </c>
      <c r="FL467">
        <v>0.5</v>
      </c>
      <c r="FM467">
        <v>-60.8073525</v>
      </c>
      <c r="FN467">
        <v>2.250872420262818</v>
      </c>
      <c r="FO467">
        <v>0.2506501456088744</v>
      </c>
      <c r="FP467">
        <v>0</v>
      </c>
      <c r="FQ467">
        <v>752.1313235294118</v>
      </c>
      <c r="FR467">
        <v>-7.572085550280294</v>
      </c>
      <c r="FS467">
        <v>0.7795234864434544</v>
      </c>
      <c r="FT467">
        <v>0</v>
      </c>
      <c r="FU467">
        <v>6.879744249999999</v>
      </c>
      <c r="FV467">
        <v>-0.01871290806754726</v>
      </c>
      <c r="FW467">
        <v>0.002945601710601788</v>
      </c>
      <c r="FX467">
        <v>1</v>
      </c>
      <c r="FY467">
        <v>1</v>
      </c>
      <c r="FZ467">
        <v>3</v>
      </c>
      <c r="GA467" t="s">
        <v>426</v>
      </c>
      <c r="GB467">
        <v>2.98355</v>
      </c>
      <c r="GC467">
        <v>2.71577</v>
      </c>
      <c r="GD467">
        <v>0.178235</v>
      </c>
      <c r="GE467">
        <v>0.18237</v>
      </c>
      <c r="GF467">
        <v>0.104245</v>
      </c>
      <c r="GG467">
        <v>0.0794324</v>
      </c>
      <c r="GH467">
        <v>26015.8</v>
      </c>
      <c r="GI467">
        <v>26010</v>
      </c>
      <c r="GJ467">
        <v>29420.9</v>
      </c>
      <c r="GK467">
        <v>29417.8</v>
      </c>
      <c r="GL467">
        <v>34901.7</v>
      </c>
      <c r="GM467">
        <v>36010.5</v>
      </c>
      <c r="GN467">
        <v>41432.1</v>
      </c>
      <c r="GO467">
        <v>41921.9</v>
      </c>
      <c r="GP467">
        <v>1.91742</v>
      </c>
      <c r="GQ467">
        <v>1.8873</v>
      </c>
      <c r="GR467">
        <v>0.102334</v>
      </c>
      <c r="GS467">
        <v>0</v>
      </c>
      <c r="GT467">
        <v>25.299</v>
      </c>
      <c r="GU467">
        <v>999.9</v>
      </c>
      <c r="GV467">
        <v>36.7</v>
      </c>
      <c r="GW467">
        <v>33.7</v>
      </c>
      <c r="GX467">
        <v>21.2774</v>
      </c>
      <c r="GY467">
        <v>63.2117</v>
      </c>
      <c r="GZ467">
        <v>34.379</v>
      </c>
      <c r="HA467">
        <v>1</v>
      </c>
      <c r="HB467">
        <v>-0.0844512</v>
      </c>
      <c r="HC467">
        <v>0.307339</v>
      </c>
      <c r="HD467">
        <v>20.3297</v>
      </c>
      <c r="HE467">
        <v>5.2119</v>
      </c>
      <c r="HF467">
        <v>12.0099</v>
      </c>
      <c r="HG467">
        <v>4.98675</v>
      </c>
      <c r="HH467">
        <v>3.28728</v>
      </c>
      <c r="HI467">
        <v>9999</v>
      </c>
      <c r="HJ467">
        <v>9999</v>
      </c>
      <c r="HK467">
        <v>9999</v>
      </c>
      <c r="HL467">
        <v>175.2</v>
      </c>
      <c r="HM467">
        <v>1.86785</v>
      </c>
      <c r="HN467">
        <v>1.86691</v>
      </c>
      <c r="HO467">
        <v>1.8663</v>
      </c>
      <c r="HP467">
        <v>1.86623</v>
      </c>
      <c r="HQ467">
        <v>1.86805</v>
      </c>
      <c r="HR467">
        <v>1.87051</v>
      </c>
      <c r="HS467">
        <v>1.8692</v>
      </c>
      <c r="HT467">
        <v>1.87058</v>
      </c>
      <c r="HU467">
        <v>0</v>
      </c>
      <c r="HV467">
        <v>0</v>
      </c>
      <c r="HW467">
        <v>0</v>
      </c>
      <c r="HX467">
        <v>0</v>
      </c>
      <c r="HY467" t="s">
        <v>421</v>
      </c>
      <c r="HZ467" t="s">
        <v>422</v>
      </c>
      <c r="IA467" t="s">
        <v>423</v>
      </c>
      <c r="IB467" t="s">
        <v>423</v>
      </c>
      <c r="IC467" t="s">
        <v>423</v>
      </c>
      <c r="ID467" t="s">
        <v>423</v>
      </c>
      <c r="IE467">
        <v>0</v>
      </c>
      <c r="IF467">
        <v>100</v>
      </c>
      <c r="IG467">
        <v>100</v>
      </c>
      <c r="IH467">
        <v>-3.77</v>
      </c>
      <c r="II467">
        <v>-0.08409999999999999</v>
      </c>
      <c r="IJ467">
        <v>-1.577111384215205</v>
      </c>
      <c r="IK467">
        <v>-0.002609718516926934</v>
      </c>
      <c r="IL467">
        <v>7.477057286243006E-07</v>
      </c>
      <c r="IM467">
        <v>-2.446628426827821E-10</v>
      </c>
      <c r="IN467">
        <v>-0.2036813970316619</v>
      </c>
      <c r="IO467">
        <v>-0.007460779758470672</v>
      </c>
      <c r="IP467">
        <v>0.0009378809001863145</v>
      </c>
      <c r="IQ467">
        <v>-1.681860573090938E-05</v>
      </c>
      <c r="IR467">
        <v>18</v>
      </c>
      <c r="IS467">
        <v>2242</v>
      </c>
      <c r="IT467">
        <v>1</v>
      </c>
      <c r="IU467">
        <v>24</v>
      </c>
      <c r="IV467">
        <v>2668.7</v>
      </c>
      <c r="IW467">
        <v>2668.8</v>
      </c>
      <c r="IX467">
        <v>2.29004</v>
      </c>
      <c r="IY467">
        <v>2.21191</v>
      </c>
      <c r="IZ467">
        <v>1.39648</v>
      </c>
      <c r="JA467">
        <v>2.33521</v>
      </c>
      <c r="JB467">
        <v>1.49536</v>
      </c>
      <c r="JC467">
        <v>2.39014</v>
      </c>
      <c r="JD467">
        <v>39.3667</v>
      </c>
      <c r="JE467">
        <v>23.9737</v>
      </c>
      <c r="JF467">
        <v>18</v>
      </c>
      <c r="JG467">
        <v>491.336</v>
      </c>
      <c r="JH467">
        <v>428.971</v>
      </c>
      <c r="JI467">
        <v>25.0001</v>
      </c>
      <c r="JJ467">
        <v>26.2975</v>
      </c>
      <c r="JK467">
        <v>30.0001</v>
      </c>
      <c r="JL467">
        <v>26.2612</v>
      </c>
      <c r="JM467">
        <v>26.2015</v>
      </c>
      <c r="JN467">
        <v>45.8333</v>
      </c>
      <c r="JO467">
        <v>24.1636</v>
      </c>
      <c r="JP467">
        <v>24.8177</v>
      </c>
      <c r="JQ467">
        <v>25</v>
      </c>
      <c r="JR467">
        <v>1122.77</v>
      </c>
      <c r="JS467">
        <v>15.9843</v>
      </c>
      <c r="JT467">
        <v>100.596</v>
      </c>
      <c r="JU467">
        <v>100.681</v>
      </c>
    </row>
    <row r="468" spans="1:281">
      <c r="A468">
        <v>452</v>
      </c>
      <c r="B468">
        <v>1659122689</v>
      </c>
      <c r="C468">
        <v>10330.90000009537</v>
      </c>
      <c r="D468" t="s">
        <v>1331</v>
      </c>
      <c r="E468" t="s">
        <v>1332</v>
      </c>
      <c r="F468">
        <v>5</v>
      </c>
      <c r="G468" t="s">
        <v>1198</v>
      </c>
      <c r="H468" t="s">
        <v>416</v>
      </c>
      <c r="I468">
        <v>1659122681.214286</v>
      </c>
      <c r="J468">
        <f>(K468)/1000</f>
        <v>0</v>
      </c>
      <c r="K468">
        <f>IF(CZ468, AN468, AH468)</f>
        <v>0</v>
      </c>
      <c r="L468">
        <f>IF(CZ468, AI468, AG468)</f>
        <v>0</v>
      </c>
      <c r="M468">
        <f>DB468 - IF(AU468&gt;1, L468*CV468*100.0/(AW468*DP468), 0)</f>
        <v>0</v>
      </c>
      <c r="N468">
        <f>((T468-J468/2)*M468-L468)/(T468+J468/2)</f>
        <v>0</v>
      </c>
      <c r="O468">
        <f>N468*(DI468+DJ468)/1000.0</f>
        <v>0</v>
      </c>
      <c r="P468">
        <f>(DB468 - IF(AU468&gt;1, L468*CV468*100.0/(AW468*DP468), 0))*(DI468+DJ468)/1000.0</f>
        <v>0</v>
      </c>
      <c r="Q468">
        <f>2.0/((1/S468-1/R468)+SIGN(S468)*SQRT((1/S468-1/R468)*(1/S468-1/R468) + 4*CW468/((CW468+1)*(CW468+1))*(2*1/S468*1/R468-1/R468*1/R468)))</f>
        <v>0</v>
      </c>
      <c r="R468">
        <f>IF(LEFT(CX468,1)&lt;&gt;"0",IF(LEFT(CX468,1)="1",3.0,CY468),$D$5+$E$5*(DP468*DI468/($K$5*1000))+$F$5*(DP468*DI468/($K$5*1000))*MAX(MIN(CV468,$J$5),$I$5)*MAX(MIN(CV468,$J$5),$I$5)+$G$5*MAX(MIN(CV468,$J$5),$I$5)*(DP468*DI468/($K$5*1000))+$H$5*(DP468*DI468/($K$5*1000))*(DP468*DI468/($K$5*1000)))</f>
        <v>0</v>
      </c>
      <c r="S468">
        <f>J468*(1000-(1000*0.61365*exp(17.502*W468/(240.97+W468))/(DI468+DJ468)+DD468)/2)/(1000*0.61365*exp(17.502*W468/(240.97+W468))/(DI468+DJ468)-DD468)</f>
        <v>0</v>
      </c>
      <c r="T468">
        <f>1/((CW468+1)/(Q468/1.6)+1/(R468/1.37)) + CW468/((CW468+1)/(Q468/1.6) + CW468/(R468/1.37))</f>
        <v>0</v>
      </c>
      <c r="U468">
        <f>(CR468*CU468)</f>
        <v>0</v>
      </c>
      <c r="V468">
        <f>(DK468+(U468+2*0.95*5.67E-8*(((DK468+$B$7)+273)^4-(DK468+273)^4)-44100*J468)/(1.84*29.3*R468+8*0.95*5.67E-8*(DK468+273)^3))</f>
        <v>0</v>
      </c>
      <c r="W468">
        <f>($C$7*DL468+$D$7*DM468+$E$7*V468)</f>
        <v>0</v>
      </c>
      <c r="X468">
        <f>0.61365*exp(17.502*W468/(240.97+W468))</f>
        <v>0</v>
      </c>
      <c r="Y468">
        <f>(Z468/AA468*100)</f>
        <v>0</v>
      </c>
      <c r="Z468">
        <f>DD468*(DI468+DJ468)/1000</f>
        <v>0</v>
      </c>
      <c r="AA468">
        <f>0.61365*exp(17.502*DK468/(240.97+DK468))</f>
        <v>0</v>
      </c>
      <c r="AB468">
        <f>(X468-DD468*(DI468+DJ468)/1000)</f>
        <v>0</v>
      </c>
      <c r="AC468">
        <f>(-J468*44100)</f>
        <v>0</v>
      </c>
      <c r="AD468">
        <f>2*29.3*R468*0.92*(DK468-W468)</f>
        <v>0</v>
      </c>
      <c r="AE468">
        <f>2*0.95*5.67E-8*(((DK468+$B$7)+273)^4-(W468+273)^4)</f>
        <v>0</v>
      </c>
      <c r="AF468">
        <f>U468+AE468+AC468+AD468</f>
        <v>0</v>
      </c>
      <c r="AG468">
        <f>DH468*AU468*(DC468-DB468*(1000-AU468*DE468)/(1000-AU468*DD468))/(100*CV468)</f>
        <v>0</v>
      </c>
      <c r="AH468">
        <f>1000*DH468*AU468*(DD468-DE468)/(100*CV468*(1000-AU468*DD468))</f>
        <v>0</v>
      </c>
      <c r="AI468">
        <f>(AJ468 - AK468 - DI468*1E3/(8.314*(DK468+273.15)) * AM468/DH468 * AL468) * DH468/(100*CV468) * (1000 - DE468)/1000</f>
        <v>0</v>
      </c>
      <c r="AJ468">
        <v>1129.812667688021</v>
      </c>
      <c r="AK468">
        <v>1082.966060606061</v>
      </c>
      <c r="AL468">
        <v>3.483027504623422</v>
      </c>
      <c r="AM468">
        <v>65.16908035105153</v>
      </c>
      <c r="AN468">
        <f>(AP468 - AO468 + DI468*1E3/(8.314*(DK468+273.15)) * AR468/DH468 * AQ468) * DH468/(100*CV468) * 1000/(1000 - AP468)</f>
        <v>0</v>
      </c>
      <c r="AO468">
        <v>16.00624717689795</v>
      </c>
      <c r="AP468">
        <v>22.87315454545453</v>
      </c>
      <c r="AQ468">
        <v>-2.01587627852417E-05</v>
      </c>
      <c r="AR468">
        <v>87.25363279170026</v>
      </c>
      <c r="AS468">
        <v>15</v>
      </c>
      <c r="AT468">
        <v>3</v>
      </c>
      <c r="AU468">
        <f>IF(AS468*$H$13&gt;=AW468,1.0,(AW468/(AW468-AS468*$H$13)))</f>
        <v>0</v>
      </c>
      <c r="AV468">
        <f>(AU468-1)*100</f>
        <v>0</v>
      </c>
      <c r="AW468">
        <f>MAX(0,($B$13+$C$13*DP468)/(1+$D$13*DP468)*DI468/(DK468+273)*$E$13)</f>
        <v>0</v>
      </c>
      <c r="AX468" t="s">
        <v>417</v>
      </c>
      <c r="AY468" t="s">
        <v>417</v>
      </c>
      <c r="AZ468">
        <v>0</v>
      </c>
      <c r="BA468">
        <v>0</v>
      </c>
      <c r="BB468">
        <f>1-AZ468/BA468</f>
        <v>0</v>
      </c>
      <c r="BC468">
        <v>0</v>
      </c>
      <c r="BD468" t="s">
        <v>417</v>
      </c>
      <c r="BE468" t="s">
        <v>417</v>
      </c>
      <c r="BF468">
        <v>0</v>
      </c>
      <c r="BG468">
        <v>0</v>
      </c>
      <c r="BH468">
        <f>1-BF468/BG468</f>
        <v>0</v>
      </c>
      <c r="BI468">
        <v>0.5</v>
      </c>
      <c r="BJ468">
        <f>CS468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417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f>$B$11*DQ468+$C$11*DR468+$F$11*EC468*(1-EF468)</f>
        <v>0</v>
      </c>
      <c r="CS468">
        <f>CR468*CT468</f>
        <v>0</v>
      </c>
      <c r="CT468">
        <f>($B$11*$D$9+$C$11*$D$9+$F$11*((EP468+EH468)/MAX(EP468+EH468+EQ468, 0.1)*$I$9+EQ468/MAX(EP468+EH468+EQ468, 0.1)*$J$9))/($B$11+$C$11+$F$11)</f>
        <v>0</v>
      </c>
      <c r="CU468">
        <f>($B$11*$K$9+$C$11*$K$9+$F$11*((EP468+EH468)/MAX(EP468+EH468+EQ468, 0.1)*$P$9+EQ468/MAX(EP468+EH468+EQ468, 0.1)*$Q$9))/($B$11+$C$11+$F$11)</f>
        <v>0</v>
      </c>
      <c r="CV468">
        <v>6</v>
      </c>
      <c r="CW468">
        <v>0.5</v>
      </c>
      <c r="CX468" t="s">
        <v>418</v>
      </c>
      <c r="CY468">
        <v>2</v>
      </c>
      <c r="CZ468" t="b">
        <v>1</v>
      </c>
      <c r="DA468">
        <v>1659122681.214286</v>
      </c>
      <c r="DB468">
        <v>1033.820357142857</v>
      </c>
      <c r="DC468">
        <v>1094.5475</v>
      </c>
      <c r="DD468">
        <v>22.88208928571429</v>
      </c>
      <c r="DE468">
        <v>16.00683928571429</v>
      </c>
      <c r="DF468">
        <v>1037.573928571428</v>
      </c>
      <c r="DG468">
        <v>22.96616785714286</v>
      </c>
      <c r="DH468">
        <v>500.051</v>
      </c>
      <c r="DI468">
        <v>90.62989285714286</v>
      </c>
      <c r="DJ468">
        <v>0.09997436428571428</v>
      </c>
      <c r="DK468">
        <v>27.189225</v>
      </c>
      <c r="DL468">
        <v>26.97902857142858</v>
      </c>
      <c r="DM468">
        <v>999.9000000000002</v>
      </c>
      <c r="DN468">
        <v>0</v>
      </c>
      <c r="DO468">
        <v>0</v>
      </c>
      <c r="DP468">
        <v>10003.30821428571</v>
      </c>
      <c r="DQ468">
        <v>0</v>
      </c>
      <c r="DR468">
        <v>7.957885714285714</v>
      </c>
      <c r="DS468">
        <v>-60.72613928571428</v>
      </c>
      <c r="DT468">
        <v>1058.030357142857</v>
      </c>
      <c r="DU468">
        <v>1112.352142857143</v>
      </c>
      <c r="DV468">
        <v>6.875251428571429</v>
      </c>
      <c r="DW468">
        <v>1094.5475</v>
      </c>
      <c r="DX468">
        <v>16.00683928571429</v>
      </c>
      <c r="DY468">
        <v>2.073801071428572</v>
      </c>
      <c r="DZ468">
        <v>1.4506975</v>
      </c>
      <c r="EA468">
        <v>18.01937142857143</v>
      </c>
      <c r="EB468">
        <v>12.45819285714286</v>
      </c>
      <c r="EC468">
        <v>2000.019642857143</v>
      </c>
      <c r="ED468">
        <v>0.9800054642857143</v>
      </c>
      <c r="EE468">
        <v>0.01999493571428572</v>
      </c>
      <c r="EF468">
        <v>0</v>
      </c>
      <c r="EG468">
        <v>751.1487857142856</v>
      </c>
      <c r="EH468">
        <v>5.00097</v>
      </c>
      <c r="EI468">
        <v>14993.02142857143</v>
      </c>
      <c r="EJ468">
        <v>16707.77857142857</v>
      </c>
      <c r="EK468">
        <v>38.91707142857143</v>
      </c>
      <c r="EL468">
        <v>39.312</v>
      </c>
      <c r="EM468">
        <v>38.86825</v>
      </c>
      <c r="EN468">
        <v>39.07999999999999</v>
      </c>
      <c r="EO468">
        <v>39.52878571428571</v>
      </c>
      <c r="EP468">
        <v>1955.129285714286</v>
      </c>
      <c r="EQ468">
        <v>39.89035714285716</v>
      </c>
      <c r="ER468">
        <v>0</v>
      </c>
      <c r="ES468">
        <v>1659122689.4</v>
      </c>
      <c r="ET468">
        <v>0</v>
      </c>
      <c r="EU468">
        <v>751.0292800000002</v>
      </c>
      <c r="EV468">
        <v>-8.549230750971724</v>
      </c>
      <c r="EW468">
        <v>-163.9923074422481</v>
      </c>
      <c r="EX468">
        <v>14990.804</v>
      </c>
      <c r="EY468">
        <v>15</v>
      </c>
      <c r="EZ468">
        <v>0</v>
      </c>
      <c r="FA468" t="s">
        <v>419</v>
      </c>
      <c r="FB468">
        <v>1658962562</v>
      </c>
      <c r="FC468">
        <v>1658962559</v>
      </c>
      <c r="FD468">
        <v>0</v>
      </c>
      <c r="FE468">
        <v>0.025</v>
      </c>
      <c r="FF468">
        <v>-0.013</v>
      </c>
      <c r="FG468">
        <v>-1.97</v>
      </c>
      <c r="FH468">
        <v>-0.111</v>
      </c>
      <c r="FI468">
        <v>420</v>
      </c>
      <c r="FJ468">
        <v>18</v>
      </c>
      <c r="FK468">
        <v>0.6899999999999999</v>
      </c>
      <c r="FL468">
        <v>0.5</v>
      </c>
      <c r="FM468">
        <v>-60.75543902439026</v>
      </c>
      <c r="FN468">
        <v>0.2787324041811928</v>
      </c>
      <c r="FO468">
        <v>0.4628100025681124</v>
      </c>
      <c r="FP468">
        <v>1</v>
      </c>
      <c r="FQ468">
        <v>751.441088235294</v>
      </c>
      <c r="FR468">
        <v>-7.649610383095825</v>
      </c>
      <c r="FS468">
        <v>0.788207063256526</v>
      </c>
      <c r="FT468">
        <v>0</v>
      </c>
      <c r="FU468">
        <v>6.877245609756097</v>
      </c>
      <c r="FV468">
        <v>-0.04838843205574218</v>
      </c>
      <c r="FW468">
        <v>0.005016091690520575</v>
      </c>
      <c r="FX468">
        <v>1</v>
      </c>
      <c r="FY468">
        <v>2</v>
      </c>
      <c r="FZ468">
        <v>3</v>
      </c>
      <c r="GA468" t="s">
        <v>431</v>
      </c>
      <c r="GB468">
        <v>2.98354</v>
      </c>
      <c r="GC468">
        <v>2.71588</v>
      </c>
      <c r="GD468">
        <v>0.180064</v>
      </c>
      <c r="GE468">
        <v>0.184335</v>
      </c>
      <c r="GF468">
        <v>0.104222</v>
      </c>
      <c r="GG468">
        <v>0.0794282</v>
      </c>
      <c r="GH468">
        <v>25957.8</v>
      </c>
      <c r="GI468">
        <v>25947.7</v>
      </c>
      <c r="GJ468">
        <v>29420.8</v>
      </c>
      <c r="GK468">
        <v>29418</v>
      </c>
      <c r="GL468">
        <v>34902.3</v>
      </c>
      <c r="GM468">
        <v>36011.3</v>
      </c>
      <c r="GN468">
        <v>41431.7</v>
      </c>
      <c r="GO468">
        <v>41922.6</v>
      </c>
      <c r="GP468">
        <v>1.91768</v>
      </c>
      <c r="GQ468">
        <v>1.88738</v>
      </c>
      <c r="GR468">
        <v>0.103246</v>
      </c>
      <c r="GS468">
        <v>0</v>
      </c>
      <c r="GT468">
        <v>25.2992</v>
      </c>
      <c r="GU468">
        <v>999.9</v>
      </c>
      <c r="GV468">
        <v>36.7</v>
      </c>
      <c r="GW468">
        <v>33.7</v>
      </c>
      <c r="GX468">
        <v>21.2774</v>
      </c>
      <c r="GY468">
        <v>63.6417</v>
      </c>
      <c r="GZ468">
        <v>33.8662</v>
      </c>
      <c r="HA468">
        <v>1</v>
      </c>
      <c r="HB468">
        <v>-0.0840447</v>
      </c>
      <c r="HC468">
        <v>0.307737</v>
      </c>
      <c r="HD468">
        <v>20.3305</v>
      </c>
      <c r="HE468">
        <v>5.21699</v>
      </c>
      <c r="HF468">
        <v>12.0099</v>
      </c>
      <c r="HG468">
        <v>4.98895</v>
      </c>
      <c r="HH468">
        <v>3.28853</v>
      </c>
      <c r="HI468">
        <v>9999</v>
      </c>
      <c r="HJ468">
        <v>9999</v>
      </c>
      <c r="HK468">
        <v>9999</v>
      </c>
      <c r="HL468">
        <v>175.2</v>
      </c>
      <c r="HM468">
        <v>1.86786</v>
      </c>
      <c r="HN468">
        <v>1.86691</v>
      </c>
      <c r="HO468">
        <v>1.8663</v>
      </c>
      <c r="HP468">
        <v>1.86624</v>
      </c>
      <c r="HQ468">
        <v>1.86805</v>
      </c>
      <c r="HR468">
        <v>1.8705</v>
      </c>
      <c r="HS468">
        <v>1.8692</v>
      </c>
      <c r="HT468">
        <v>1.87058</v>
      </c>
      <c r="HU468">
        <v>0</v>
      </c>
      <c r="HV468">
        <v>0</v>
      </c>
      <c r="HW468">
        <v>0</v>
      </c>
      <c r="HX468">
        <v>0</v>
      </c>
      <c r="HY468" t="s">
        <v>421</v>
      </c>
      <c r="HZ468" t="s">
        <v>422</v>
      </c>
      <c r="IA468" t="s">
        <v>423</v>
      </c>
      <c r="IB468" t="s">
        <v>423</v>
      </c>
      <c r="IC468" t="s">
        <v>423</v>
      </c>
      <c r="ID468" t="s">
        <v>423</v>
      </c>
      <c r="IE468">
        <v>0</v>
      </c>
      <c r="IF468">
        <v>100</v>
      </c>
      <c r="IG468">
        <v>100</v>
      </c>
      <c r="IH468">
        <v>-3.8</v>
      </c>
      <c r="II468">
        <v>-0.08409999999999999</v>
      </c>
      <c r="IJ468">
        <v>-1.577111384215205</v>
      </c>
      <c r="IK468">
        <v>-0.002609718516926934</v>
      </c>
      <c r="IL468">
        <v>7.477057286243006E-07</v>
      </c>
      <c r="IM468">
        <v>-2.446628426827821E-10</v>
      </c>
      <c r="IN468">
        <v>-0.2036813970316619</v>
      </c>
      <c r="IO468">
        <v>-0.007460779758470672</v>
      </c>
      <c r="IP468">
        <v>0.0009378809001863145</v>
      </c>
      <c r="IQ468">
        <v>-1.681860573090938E-05</v>
      </c>
      <c r="IR468">
        <v>18</v>
      </c>
      <c r="IS468">
        <v>2242</v>
      </c>
      <c r="IT468">
        <v>1</v>
      </c>
      <c r="IU468">
        <v>24</v>
      </c>
      <c r="IV468">
        <v>2668.8</v>
      </c>
      <c r="IW468">
        <v>2668.8</v>
      </c>
      <c r="IX468">
        <v>2.31079</v>
      </c>
      <c r="IY468">
        <v>2.20703</v>
      </c>
      <c r="IZ468">
        <v>1.39648</v>
      </c>
      <c r="JA468">
        <v>2.33398</v>
      </c>
      <c r="JB468">
        <v>1.49536</v>
      </c>
      <c r="JC468">
        <v>2.39258</v>
      </c>
      <c r="JD468">
        <v>39.3667</v>
      </c>
      <c r="JE468">
        <v>23.9649</v>
      </c>
      <c r="JF468">
        <v>18</v>
      </c>
      <c r="JG468">
        <v>491.5</v>
      </c>
      <c r="JH468">
        <v>429.024</v>
      </c>
      <c r="JI468">
        <v>25</v>
      </c>
      <c r="JJ468">
        <v>26.2989</v>
      </c>
      <c r="JK468">
        <v>30.0002</v>
      </c>
      <c r="JL468">
        <v>26.2621</v>
      </c>
      <c r="JM468">
        <v>26.2026</v>
      </c>
      <c r="JN468">
        <v>46.244</v>
      </c>
      <c r="JO468">
        <v>24.1636</v>
      </c>
      <c r="JP468">
        <v>24.4467</v>
      </c>
      <c r="JQ468">
        <v>25</v>
      </c>
      <c r="JR468">
        <v>1142.92</v>
      </c>
      <c r="JS468">
        <v>15.9843</v>
      </c>
      <c r="JT468">
        <v>100.596</v>
      </c>
      <c r="JU468">
        <v>100.683</v>
      </c>
    </row>
    <row r="469" spans="1:281">
      <c r="A469">
        <v>453</v>
      </c>
      <c r="B469">
        <v>1659122694</v>
      </c>
      <c r="C469">
        <v>10335.90000009537</v>
      </c>
      <c r="D469" t="s">
        <v>1333</v>
      </c>
      <c r="E469" t="s">
        <v>1334</v>
      </c>
      <c r="F469">
        <v>5</v>
      </c>
      <c r="G469" t="s">
        <v>1198</v>
      </c>
      <c r="H469" t="s">
        <v>416</v>
      </c>
      <c r="I469">
        <v>1659122686.5</v>
      </c>
      <c r="J469">
        <f>(K469)/1000</f>
        <v>0</v>
      </c>
      <c r="K469">
        <f>IF(CZ469, AN469, AH469)</f>
        <v>0</v>
      </c>
      <c r="L469">
        <f>IF(CZ469, AI469, AG469)</f>
        <v>0</v>
      </c>
      <c r="M469">
        <f>DB469 - IF(AU469&gt;1, L469*CV469*100.0/(AW469*DP469), 0)</f>
        <v>0</v>
      </c>
      <c r="N469">
        <f>((T469-J469/2)*M469-L469)/(T469+J469/2)</f>
        <v>0</v>
      </c>
      <c r="O469">
        <f>N469*(DI469+DJ469)/1000.0</f>
        <v>0</v>
      </c>
      <c r="P469">
        <f>(DB469 - IF(AU469&gt;1, L469*CV469*100.0/(AW469*DP469), 0))*(DI469+DJ469)/1000.0</f>
        <v>0</v>
      </c>
      <c r="Q469">
        <f>2.0/((1/S469-1/R469)+SIGN(S469)*SQRT((1/S469-1/R469)*(1/S469-1/R469) + 4*CW469/((CW469+1)*(CW469+1))*(2*1/S469*1/R469-1/R469*1/R469)))</f>
        <v>0</v>
      </c>
      <c r="R469">
        <f>IF(LEFT(CX469,1)&lt;&gt;"0",IF(LEFT(CX469,1)="1",3.0,CY469),$D$5+$E$5*(DP469*DI469/($K$5*1000))+$F$5*(DP469*DI469/($K$5*1000))*MAX(MIN(CV469,$J$5),$I$5)*MAX(MIN(CV469,$J$5),$I$5)+$G$5*MAX(MIN(CV469,$J$5),$I$5)*(DP469*DI469/($K$5*1000))+$H$5*(DP469*DI469/($K$5*1000))*(DP469*DI469/($K$5*1000)))</f>
        <v>0</v>
      </c>
      <c r="S469">
        <f>J469*(1000-(1000*0.61365*exp(17.502*W469/(240.97+W469))/(DI469+DJ469)+DD469)/2)/(1000*0.61365*exp(17.502*W469/(240.97+W469))/(DI469+DJ469)-DD469)</f>
        <v>0</v>
      </c>
      <c r="T469">
        <f>1/((CW469+1)/(Q469/1.6)+1/(R469/1.37)) + CW469/((CW469+1)/(Q469/1.6) + CW469/(R469/1.37))</f>
        <v>0</v>
      </c>
      <c r="U469">
        <f>(CR469*CU469)</f>
        <v>0</v>
      </c>
      <c r="V469">
        <f>(DK469+(U469+2*0.95*5.67E-8*(((DK469+$B$7)+273)^4-(DK469+273)^4)-44100*J469)/(1.84*29.3*R469+8*0.95*5.67E-8*(DK469+273)^3))</f>
        <v>0</v>
      </c>
      <c r="W469">
        <f>($C$7*DL469+$D$7*DM469+$E$7*V469)</f>
        <v>0</v>
      </c>
      <c r="X469">
        <f>0.61365*exp(17.502*W469/(240.97+W469))</f>
        <v>0</v>
      </c>
      <c r="Y469">
        <f>(Z469/AA469*100)</f>
        <v>0</v>
      </c>
      <c r="Z469">
        <f>DD469*(DI469+DJ469)/1000</f>
        <v>0</v>
      </c>
      <c r="AA469">
        <f>0.61365*exp(17.502*DK469/(240.97+DK469))</f>
        <v>0</v>
      </c>
      <c r="AB469">
        <f>(X469-DD469*(DI469+DJ469)/1000)</f>
        <v>0</v>
      </c>
      <c r="AC469">
        <f>(-J469*44100)</f>
        <v>0</v>
      </c>
      <c r="AD469">
        <f>2*29.3*R469*0.92*(DK469-W469)</f>
        <v>0</v>
      </c>
      <c r="AE469">
        <f>2*0.95*5.67E-8*(((DK469+$B$7)+273)^4-(W469+273)^4)</f>
        <v>0</v>
      </c>
      <c r="AF469">
        <f>U469+AE469+AC469+AD469</f>
        <v>0</v>
      </c>
      <c r="AG469">
        <f>DH469*AU469*(DC469-DB469*(1000-AU469*DE469)/(1000-AU469*DD469))/(100*CV469)</f>
        <v>0</v>
      </c>
      <c r="AH469">
        <f>1000*DH469*AU469*(DD469-DE469)/(100*CV469*(1000-AU469*DD469))</f>
        <v>0</v>
      </c>
      <c r="AI469">
        <f>(AJ469 - AK469 - DI469*1E3/(8.314*(DK469+273.15)) * AM469/DH469 * AL469) * DH469/(100*CV469) * (1000 - DE469)/1000</f>
        <v>0</v>
      </c>
      <c r="AJ469">
        <v>1147.056207691174</v>
      </c>
      <c r="AK469">
        <v>1100.535515151515</v>
      </c>
      <c r="AL469">
        <v>3.444956900967717</v>
      </c>
      <c r="AM469">
        <v>65.16908035105153</v>
      </c>
      <c r="AN469">
        <f>(AP469 - AO469 + DI469*1E3/(8.314*(DK469+273.15)) * AR469/DH469 * AQ469) * DH469/(100*CV469) * 1000/(1000 - AP469)</f>
        <v>0</v>
      </c>
      <c r="AO469">
        <v>16.00491140487779</v>
      </c>
      <c r="AP469">
        <v>22.86611696969697</v>
      </c>
      <c r="AQ469">
        <v>-1.849994916248091E-05</v>
      </c>
      <c r="AR469">
        <v>87.25363279170026</v>
      </c>
      <c r="AS469">
        <v>15</v>
      </c>
      <c r="AT469">
        <v>3</v>
      </c>
      <c r="AU469">
        <f>IF(AS469*$H$13&gt;=AW469,1.0,(AW469/(AW469-AS469*$H$13)))</f>
        <v>0</v>
      </c>
      <c r="AV469">
        <f>(AU469-1)*100</f>
        <v>0</v>
      </c>
      <c r="AW469">
        <f>MAX(0,($B$13+$C$13*DP469)/(1+$D$13*DP469)*DI469/(DK469+273)*$E$13)</f>
        <v>0</v>
      </c>
      <c r="AX469" t="s">
        <v>417</v>
      </c>
      <c r="AY469" t="s">
        <v>417</v>
      </c>
      <c r="AZ469">
        <v>0</v>
      </c>
      <c r="BA469">
        <v>0</v>
      </c>
      <c r="BB469">
        <f>1-AZ469/BA469</f>
        <v>0</v>
      </c>
      <c r="BC469">
        <v>0</v>
      </c>
      <c r="BD469" t="s">
        <v>417</v>
      </c>
      <c r="BE469" t="s">
        <v>417</v>
      </c>
      <c r="BF469">
        <v>0</v>
      </c>
      <c r="BG469">
        <v>0</v>
      </c>
      <c r="BH469">
        <f>1-BF469/BG469</f>
        <v>0</v>
      </c>
      <c r="BI469">
        <v>0.5</v>
      </c>
      <c r="BJ469">
        <f>CS469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417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f>$B$11*DQ469+$C$11*DR469+$F$11*EC469*(1-EF469)</f>
        <v>0</v>
      </c>
      <c r="CS469">
        <f>CR469*CT469</f>
        <v>0</v>
      </c>
      <c r="CT469">
        <f>($B$11*$D$9+$C$11*$D$9+$F$11*((EP469+EH469)/MAX(EP469+EH469+EQ469, 0.1)*$I$9+EQ469/MAX(EP469+EH469+EQ469, 0.1)*$J$9))/($B$11+$C$11+$F$11)</f>
        <v>0</v>
      </c>
      <c r="CU469">
        <f>($B$11*$K$9+$C$11*$K$9+$F$11*((EP469+EH469)/MAX(EP469+EH469+EQ469, 0.1)*$P$9+EQ469/MAX(EP469+EH469+EQ469, 0.1)*$Q$9))/($B$11+$C$11+$F$11)</f>
        <v>0</v>
      </c>
      <c r="CV469">
        <v>6</v>
      </c>
      <c r="CW469">
        <v>0.5</v>
      </c>
      <c r="CX469" t="s">
        <v>418</v>
      </c>
      <c r="CY469">
        <v>2</v>
      </c>
      <c r="CZ469" t="b">
        <v>1</v>
      </c>
      <c r="DA469">
        <v>1659122686.5</v>
      </c>
      <c r="DB469">
        <v>1051.632222222222</v>
      </c>
      <c r="DC469">
        <v>1112.277037037037</v>
      </c>
      <c r="DD469">
        <v>22.87553703703704</v>
      </c>
      <c r="DE469">
        <v>16.0060962962963</v>
      </c>
      <c r="DF469">
        <v>1055.417777777778</v>
      </c>
      <c r="DG469">
        <v>22.95967037037037</v>
      </c>
      <c r="DH469">
        <v>500.0737037037037</v>
      </c>
      <c r="DI469">
        <v>90.62974814814817</v>
      </c>
      <c r="DJ469">
        <v>0.1000604185185185</v>
      </c>
      <c r="DK469">
        <v>27.19011111111112</v>
      </c>
      <c r="DL469">
        <v>26.98323333333333</v>
      </c>
      <c r="DM469">
        <v>999.9000000000001</v>
      </c>
      <c r="DN469">
        <v>0</v>
      </c>
      <c r="DO469">
        <v>0</v>
      </c>
      <c r="DP469">
        <v>10001.8037037037</v>
      </c>
      <c r="DQ469">
        <v>0</v>
      </c>
      <c r="DR469">
        <v>7.964193333333334</v>
      </c>
      <c r="DS469">
        <v>-60.6447</v>
      </c>
      <c r="DT469">
        <v>1076.251481481481</v>
      </c>
      <c r="DU469">
        <v>1130.36962962963</v>
      </c>
      <c r="DV469">
        <v>6.869443703703705</v>
      </c>
      <c r="DW469">
        <v>1112.277037037037</v>
      </c>
      <c r="DX469">
        <v>16.0060962962963</v>
      </c>
      <c r="DY469">
        <v>2.073204444444444</v>
      </c>
      <c r="DZ469">
        <v>1.450628518518519</v>
      </c>
      <c r="EA469">
        <v>18.01478888888889</v>
      </c>
      <c r="EB469">
        <v>12.45746296296296</v>
      </c>
      <c r="EC469">
        <v>2000.02</v>
      </c>
      <c r="ED469">
        <v>0.9800054444444444</v>
      </c>
      <c r="EE469">
        <v>0.01999495555555555</v>
      </c>
      <c r="EF469">
        <v>0</v>
      </c>
      <c r="EG469">
        <v>750.4005555555553</v>
      </c>
      <c r="EH469">
        <v>5.00097</v>
      </c>
      <c r="EI469">
        <v>14978.58518518519</v>
      </c>
      <c r="EJ469">
        <v>16707.78888888888</v>
      </c>
      <c r="EK469">
        <v>38.90485185185185</v>
      </c>
      <c r="EL469">
        <v>39.312</v>
      </c>
      <c r="EM469">
        <v>38.85633333333333</v>
      </c>
      <c r="EN469">
        <v>39.07600000000001</v>
      </c>
      <c r="EO469">
        <v>39.50918518518519</v>
      </c>
      <c r="EP469">
        <v>1955.12962962963</v>
      </c>
      <c r="EQ469">
        <v>39.89037037037038</v>
      </c>
      <c r="ER469">
        <v>0</v>
      </c>
      <c r="ES469">
        <v>1659122694.2</v>
      </c>
      <c r="ET469">
        <v>0</v>
      </c>
      <c r="EU469">
        <v>750.3459200000001</v>
      </c>
      <c r="EV469">
        <v>-9.126307692894393</v>
      </c>
      <c r="EW469">
        <v>-163.6538461354763</v>
      </c>
      <c r="EX469">
        <v>14977.656</v>
      </c>
      <c r="EY469">
        <v>15</v>
      </c>
      <c r="EZ469">
        <v>0</v>
      </c>
      <c r="FA469" t="s">
        <v>419</v>
      </c>
      <c r="FB469">
        <v>1658962562</v>
      </c>
      <c r="FC469">
        <v>1658962559</v>
      </c>
      <c r="FD469">
        <v>0</v>
      </c>
      <c r="FE469">
        <v>0.025</v>
      </c>
      <c r="FF469">
        <v>-0.013</v>
      </c>
      <c r="FG469">
        <v>-1.97</v>
      </c>
      <c r="FH469">
        <v>-0.111</v>
      </c>
      <c r="FI469">
        <v>420</v>
      </c>
      <c r="FJ469">
        <v>18</v>
      </c>
      <c r="FK469">
        <v>0.6899999999999999</v>
      </c>
      <c r="FL469">
        <v>0.5</v>
      </c>
      <c r="FM469">
        <v>-60.74831219512195</v>
      </c>
      <c r="FN469">
        <v>-0.6167142857142673</v>
      </c>
      <c r="FO469">
        <v>0.5313179761710475</v>
      </c>
      <c r="FP469">
        <v>0</v>
      </c>
      <c r="FQ469">
        <v>750.9801470588236</v>
      </c>
      <c r="FR469">
        <v>-8.164598922130775</v>
      </c>
      <c r="FS469">
        <v>0.8269781678728964</v>
      </c>
      <c r="FT469">
        <v>0</v>
      </c>
      <c r="FU469">
        <v>6.873800243902439</v>
      </c>
      <c r="FV469">
        <v>-0.06299874564458795</v>
      </c>
      <c r="FW469">
        <v>0.006261830359623833</v>
      </c>
      <c r="FX469">
        <v>1</v>
      </c>
      <c r="FY469">
        <v>1</v>
      </c>
      <c r="FZ469">
        <v>3</v>
      </c>
      <c r="GA469" t="s">
        <v>426</v>
      </c>
      <c r="GB469">
        <v>2.98346</v>
      </c>
      <c r="GC469">
        <v>2.71568</v>
      </c>
      <c r="GD469">
        <v>0.181894</v>
      </c>
      <c r="GE469">
        <v>0.185882</v>
      </c>
      <c r="GF469">
        <v>0.104194</v>
      </c>
      <c r="GG469">
        <v>0.0794252</v>
      </c>
      <c r="GH469">
        <v>25899.6</v>
      </c>
      <c r="GI469">
        <v>25898.5</v>
      </c>
      <c r="GJ469">
        <v>29420.5</v>
      </c>
      <c r="GK469">
        <v>29417.9</v>
      </c>
      <c r="GL469">
        <v>34902.9</v>
      </c>
      <c r="GM469">
        <v>36011.3</v>
      </c>
      <c r="GN469">
        <v>41431</v>
      </c>
      <c r="GO469">
        <v>41922.5</v>
      </c>
      <c r="GP469">
        <v>1.91798</v>
      </c>
      <c r="GQ469">
        <v>1.88743</v>
      </c>
      <c r="GR469">
        <v>0.102948</v>
      </c>
      <c r="GS469">
        <v>0</v>
      </c>
      <c r="GT469">
        <v>25.3013</v>
      </c>
      <c r="GU469">
        <v>999.9</v>
      </c>
      <c r="GV469">
        <v>36.7</v>
      </c>
      <c r="GW469">
        <v>33.7</v>
      </c>
      <c r="GX469">
        <v>21.2777</v>
      </c>
      <c r="GY469">
        <v>63.5317</v>
      </c>
      <c r="GZ469">
        <v>34.0345</v>
      </c>
      <c r="HA469">
        <v>1</v>
      </c>
      <c r="HB469">
        <v>-0.08401930000000001</v>
      </c>
      <c r="HC469">
        <v>0.310449</v>
      </c>
      <c r="HD469">
        <v>20.3305</v>
      </c>
      <c r="HE469">
        <v>5.21684</v>
      </c>
      <c r="HF469">
        <v>12.0099</v>
      </c>
      <c r="HG469">
        <v>4.9888</v>
      </c>
      <c r="HH469">
        <v>3.28848</v>
      </c>
      <c r="HI469">
        <v>9999</v>
      </c>
      <c r="HJ469">
        <v>9999</v>
      </c>
      <c r="HK469">
        <v>9999</v>
      </c>
      <c r="HL469">
        <v>175.2</v>
      </c>
      <c r="HM469">
        <v>1.86788</v>
      </c>
      <c r="HN469">
        <v>1.86691</v>
      </c>
      <c r="HO469">
        <v>1.8663</v>
      </c>
      <c r="HP469">
        <v>1.86623</v>
      </c>
      <c r="HQ469">
        <v>1.86807</v>
      </c>
      <c r="HR469">
        <v>1.87051</v>
      </c>
      <c r="HS469">
        <v>1.8692</v>
      </c>
      <c r="HT469">
        <v>1.87058</v>
      </c>
      <c r="HU469">
        <v>0</v>
      </c>
      <c r="HV469">
        <v>0</v>
      </c>
      <c r="HW469">
        <v>0</v>
      </c>
      <c r="HX469">
        <v>0</v>
      </c>
      <c r="HY469" t="s">
        <v>421</v>
      </c>
      <c r="HZ469" t="s">
        <v>422</v>
      </c>
      <c r="IA469" t="s">
        <v>423</v>
      </c>
      <c r="IB469" t="s">
        <v>423</v>
      </c>
      <c r="IC469" t="s">
        <v>423</v>
      </c>
      <c r="ID469" t="s">
        <v>423</v>
      </c>
      <c r="IE469">
        <v>0</v>
      </c>
      <c r="IF469">
        <v>100</v>
      </c>
      <c r="IG469">
        <v>100</v>
      </c>
      <c r="IH469">
        <v>-3.83</v>
      </c>
      <c r="II469">
        <v>-0.0842</v>
      </c>
      <c r="IJ469">
        <v>-1.577111384215205</v>
      </c>
      <c r="IK469">
        <v>-0.002609718516926934</v>
      </c>
      <c r="IL469">
        <v>7.477057286243006E-07</v>
      </c>
      <c r="IM469">
        <v>-2.446628426827821E-10</v>
      </c>
      <c r="IN469">
        <v>-0.2036813970316619</v>
      </c>
      <c r="IO469">
        <v>-0.007460779758470672</v>
      </c>
      <c r="IP469">
        <v>0.0009378809001863145</v>
      </c>
      <c r="IQ469">
        <v>-1.681860573090938E-05</v>
      </c>
      <c r="IR469">
        <v>18</v>
      </c>
      <c r="IS469">
        <v>2242</v>
      </c>
      <c r="IT469">
        <v>1</v>
      </c>
      <c r="IU469">
        <v>24</v>
      </c>
      <c r="IV469">
        <v>2668.9</v>
      </c>
      <c r="IW469">
        <v>2668.9</v>
      </c>
      <c r="IX469">
        <v>2.33765</v>
      </c>
      <c r="IY469">
        <v>2.20825</v>
      </c>
      <c r="IZ469">
        <v>1.39648</v>
      </c>
      <c r="JA469">
        <v>2.33398</v>
      </c>
      <c r="JB469">
        <v>1.49536</v>
      </c>
      <c r="JC469">
        <v>2.41821</v>
      </c>
      <c r="JD469">
        <v>39.3667</v>
      </c>
      <c r="JE469">
        <v>23.9649</v>
      </c>
      <c r="JF469">
        <v>18</v>
      </c>
      <c r="JG469">
        <v>491.688</v>
      </c>
      <c r="JH469">
        <v>429.062</v>
      </c>
      <c r="JI469">
        <v>25.0004</v>
      </c>
      <c r="JJ469">
        <v>26.2997</v>
      </c>
      <c r="JK469">
        <v>30.0001</v>
      </c>
      <c r="JL469">
        <v>26.2621</v>
      </c>
      <c r="JM469">
        <v>26.2036</v>
      </c>
      <c r="JN469">
        <v>46.8164</v>
      </c>
      <c r="JO469">
        <v>24.1636</v>
      </c>
      <c r="JP469">
        <v>24.4467</v>
      </c>
      <c r="JQ469">
        <v>25</v>
      </c>
      <c r="JR469">
        <v>1156.33</v>
      </c>
      <c r="JS469">
        <v>15.9843</v>
      </c>
      <c r="JT469">
        <v>100.594</v>
      </c>
      <c r="JU469">
        <v>100.682</v>
      </c>
    </row>
    <row r="470" spans="1:281">
      <c r="A470">
        <v>454</v>
      </c>
      <c r="B470">
        <v>1659122699</v>
      </c>
      <c r="C470">
        <v>10340.90000009537</v>
      </c>
      <c r="D470" t="s">
        <v>1335</v>
      </c>
      <c r="E470" t="s">
        <v>1336</v>
      </c>
      <c r="F470">
        <v>5</v>
      </c>
      <c r="G470" t="s">
        <v>1198</v>
      </c>
      <c r="H470" t="s">
        <v>416</v>
      </c>
      <c r="I470">
        <v>1659122691.214286</v>
      </c>
      <c r="J470">
        <f>(K470)/1000</f>
        <v>0</v>
      </c>
      <c r="K470">
        <f>IF(CZ470, AN470, AH470)</f>
        <v>0</v>
      </c>
      <c r="L470">
        <f>IF(CZ470, AI470, AG470)</f>
        <v>0</v>
      </c>
      <c r="M470">
        <f>DB470 - IF(AU470&gt;1, L470*CV470*100.0/(AW470*DP470), 0)</f>
        <v>0</v>
      </c>
      <c r="N470">
        <f>((T470-J470/2)*M470-L470)/(T470+J470/2)</f>
        <v>0</v>
      </c>
      <c r="O470">
        <f>N470*(DI470+DJ470)/1000.0</f>
        <v>0</v>
      </c>
      <c r="P470">
        <f>(DB470 - IF(AU470&gt;1, L470*CV470*100.0/(AW470*DP470), 0))*(DI470+DJ470)/1000.0</f>
        <v>0</v>
      </c>
      <c r="Q470">
        <f>2.0/((1/S470-1/R470)+SIGN(S470)*SQRT((1/S470-1/R470)*(1/S470-1/R470) + 4*CW470/((CW470+1)*(CW470+1))*(2*1/S470*1/R470-1/R470*1/R470)))</f>
        <v>0</v>
      </c>
      <c r="R470">
        <f>IF(LEFT(CX470,1)&lt;&gt;"0",IF(LEFT(CX470,1)="1",3.0,CY470),$D$5+$E$5*(DP470*DI470/($K$5*1000))+$F$5*(DP470*DI470/($K$5*1000))*MAX(MIN(CV470,$J$5),$I$5)*MAX(MIN(CV470,$J$5),$I$5)+$G$5*MAX(MIN(CV470,$J$5),$I$5)*(DP470*DI470/($K$5*1000))+$H$5*(DP470*DI470/($K$5*1000))*(DP470*DI470/($K$5*1000)))</f>
        <v>0</v>
      </c>
      <c r="S470">
        <f>J470*(1000-(1000*0.61365*exp(17.502*W470/(240.97+W470))/(DI470+DJ470)+DD470)/2)/(1000*0.61365*exp(17.502*W470/(240.97+W470))/(DI470+DJ470)-DD470)</f>
        <v>0</v>
      </c>
      <c r="T470">
        <f>1/((CW470+1)/(Q470/1.6)+1/(R470/1.37)) + CW470/((CW470+1)/(Q470/1.6) + CW470/(R470/1.37))</f>
        <v>0</v>
      </c>
      <c r="U470">
        <f>(CR470*CU470)</f>
        <v>0</v>
      </c>
      <c r="V470">
        <f>(DK470+(U470+2*0.95*5.67E-8*(((DK470+$B$7)+273)^4-(DK470+273)^4)-44100*J470)/(1.84*29.3*R470+8*0.95*5.67E-8*(DK470+273)^3))</f>
        <v>0</v>
      </c>
      <c r="W470">
        <f>($C$7*DL470+$D$7*DM470+$E$7*V470)</f>
        <v>0</v>
      </c>
      <c r="X470">
        <f>0.61365*exp(17.502*W470/(240.97+W470))</f>
        <v>0</v>
      </c>
      <c r="Y470">
        <f>(Z470/AA470*100)</f>
        <v>0</v>
      </c>
      <c r="Z470">
        <f>DD470*(DI470+DJ470)/1000</f>
        <v>0</v>
      </c>
      <c r="AA470">
        <f>0.61365*exp(17.502*DK470/(240.97+DK470))</f>
        <v>0</v>
      </c>
      <c r="AB470">
        <f>(X470-DD470*(DI470+DJ470)/1000)</f>
        <v>0</v>
      </c>
      <c r="AC470">
        <f>(-J470*44100)</f>
        <v>0</v>
      </c>
      <c r="AD470">
        <f>2*29.3*R470*0.92*(DK470-W470)</f>
        <v>0</v>
      </c>
      <c r="AE470">
        <f>2*0.95*5.67E-8*(((DK470+$B$7)+273)^4-(W470+273)^4)</f>
        <v>0</v>
      </c>
      <c r="AF470">
        <f>U470+AE470+AC470+AD470</f>
        <v>0</v>
      </c>
      <c r="AG470">
        <f>DH470*AU470*(DC470-DB470*(1000-AU470*DE470)/(1000-AU470*DD470))/(100*CV470)</f>
        <v>0</v>
      </c>
      <c r="AH470">
        <f>1000*DH470*AU470*(DD470-DE470)/(100*CV470*(1000-AU470*DD470))</f>
        <v>0</v>
      </c>
      <c r="AI470">
        <f>(AJ470 - AK470 - DI470*1E3/(8.314*(DK470+273.15)) * AM470/DH470 * AL470) * DH470/(100*CV470) * (1000 - DE470)/1000</f>
        <v>0</v>
      </c>
      <c r="AJ470">
        <v>1162.891550430828</v>
      </c>
      <c r="AK470">
        <v>1117.093454545455</v>
      </c>
      <c r="AL470">
        <v>3.320279424295263</v>
      </c>
      <c r="AM470">
        <v>65.16908035105153</v>
      </c>
      <c r="AN470">
        <f>(AP470 - AO470 + DI470*1E3/(8.314*(DK470+273.15)) * AR470/DH470 * AQ470) * DH470/(100*CV470) * 1000/(1000 - AP470)</f>
        <v>0</v>
      </c>
      <c r="AO470">
        <v>16.00452266777141</v>
      </c>
      <c r="AP470">
        <v>22.85506606060605</v>
      </c>
      <c r="AQ470">
        <v>-3.295444796831283E-05</v>
      </c>
      <c r="AR470">
        <v>87.25363279170026</v>
      </c>
      <c r="AS470">
        <v>15</v>
      </c>
      <c r="AT470">
        <v>3</v>
      </c>
      <c r="AU470">
        <f>IF(AS470*$H$13&gt;=AW470,1.0,(AW470/(AW470-AS470*$H$13)))</f>
        <v>0</v>
      </c>
      <c r="AV470">
        <f>(AU470-1)*100</f>
        <v>0</v>
      </c>
      <c r="AW470">
        <f>MAX(0,($B$13+$C$13*DP470)/(1+$D$13*DP470)*DI470/(DK470+273)*$E$13)</f>
        <v>0</v>
      </c>
      <c r="AX470" t="s">
        <v>417</v>
      </c>
      <c r="AY470" t="s">
        <v>417</v>
      </c>
      <c r="AZ470">
        <v>0</v>
      </c>
      <c r="BA470">
        <v>0</v>
      </c>
      <c r="BB470">
        <f>1-AZ470/BA470</f>
        <v>0</v>
      </c>
      <c r="BC470">
        <v>0</v>
      </c>
      <c r="BD470" t="s">
        <v>417</v>
      </c>
      <c r="BE470" t="s">
        <v>417</v>
      </c>
      <c r="BF470">
        <v>0</v>
      </c>
      <c r="BG470">
        <v>0</v>
      </c>
      <c r="BH470">
        <f>1-BF470/BG470</f>
        <v>0</v>
      </c>
      <c r="BI470">
        <v>0.5</v>
      </c>
      <c r="BJ470">
        <f>CS470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417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f>$B$11*DQ470+$C$11*DR470+$F$11*EC470*(1-EF470)</f>
        <v>0</v>
      </c>
      <c r="CS470">
        <f>CR470*CT470</f>
        <v>0</v>
      </c>
      <c r="CT470">
        <f>($B$11*$D$9+$C$11*$D$9+$F$11*((EP470+EH470)/MAX(EP470+EH470+EQ470, 0.1)*$I$9+EQ470/MAX(EP470+EH470+EQ470, 0.1)*$J$9))/($B$11+$C$11+$F$11)</f>
        <v>0</v>
      </c>
      <c r="CU470">
        <f>($B$11*$K$9+$C$11*$K$9+$F$11*((EP470+EH470)/MAX(EP470+EH470+EQ470, 0.1)*$P$9+EQ470/MAX(EP470+EH470+EQ470, 0.1)*$Q$9))/($B$11+$C$11+$F$11)</f>
        <v>0</v>
      </c>
      <c r="CV470">
        <v>6</v>
      </c>
      <c r="CW470">
        <v>0.5</v>
      </c>
      <c r="CX470" t="s">
        <v>418</v>
      </c>
      <c r="CY470">
        <v>2</v>
      </c>
      <c r="CZ470" t="b">
        <v>1</v>
      </c>
      <c r="DA470">
        <v>1659122691.214286</v>
      </c>
      <c r="DB470">
        <v>1067.400357142857</v>
      </c>
      <c r="DC470">
        <v>1127.840714285714</v>
      </c>
      <c r="DD470">
        <v>22.86839642857143</v>
      </c>
      <c r="DE470">
        <v>16.00515</v>
      </c>
      <c r="DF470">
        <v>1071.215357142857</v>
      </c>
      <c r="DG470">
        <v>22.95259642857143</v>
      </c>
      <c r="DH470">
        <v>500.0975</v>
      </c>
      <c r="DI470">
        <v>90.62952857142857</v>
      </c>
      <c r="DJ470">
        <v>0.1001240107142857</v>
      </c>
      <c r="DK470">
        <v>27.191175</v>
      </c>
      <c r="DL470">
        <v>26.98721428571428</v>
      </c>
      <c r="DM470">
        <v>999.9000000000002</v>
      </c>
      <c r="DN470">
        <v>0</v>
      </c>
      <c r="DO470">
        <v>0</v>
      </c>
      <c r="DP470">
        <v>10001.46464285714</v>
      </c>
      <c r="DQ470">
        <v>0</v>
      </c>
      <c r="DR470">
        <v>7.963555714285714</v>
      </c>
      <c r="DS470">
        <v>-60.44025714285714</v>
      </c>
      <c r="DT470">
        <v>1092.380714285714</v>
      </c>
      <c r="DU470">
        <v>1146.185357142857</v>
      </c>
      <c r="DV470">
        <v>6.863247142857142</v>
      </c>
      <c r="DW470">
        <v>1127.840714285714</v>
      </c>
      <c r="DX470">
        <v>16.00515</v>
      </c>
      <c r="DY470">
        <v>2.072551785714286</v>
      </c>
      <c r="DZ470">
        <v>1.450540357142857</v>
      </c>
      <c r="EA470">
        <v>18.00978571428572</v>
      </c>
      <c r="EB470">
        <v>12.45653571428572</v>
      </c>
      <c r="EC470">
        <v>2000.002142857143</v>
      </c>
      <c r="ED470">
        <v>0.9800052499999998</v>
      </c>
      <c r="EE470">
        <v>0.01999515</v>
      </c>
      <c r="EF470">
        <v>0</v>
      </c>
      <c r="EG470">
        <v>749.7978928571429</v>
      </c>
      <c r="EH470">
        <v>5.00097</v>
      </c>
      <c r="EI470">
        <v>14965.8</v>
      </c>
      <c r="EJ470">
        <v>16707.63214285714</v>
      </c>
      <c r="EK470">
        <v>38.89714285714285</v>
      </c>
      <c r="EL470">
        <v>39.312</v>
      </c>
      <c r="EM470">
        <v>38.85475</v>
      </c>
      <c r="EN470">
        <v>39.07099999999999</v>
      </c>
      <c r="EO470">
        <v>39.50221428571428</v>
      </c>
      <c r="EP470">
        <v>1955.111785714286</v>
      </c>
      <c r="EQ470">
        <v>39.89035714285716</v>
      </c>
      <c r="ER470">
        <v>0</v>
      </c>
      <c r="ES470">
        <v>1659122699.6</v>
      </c>
      <c r="ET470">
        <v>0</v>
      </c>
      <c r="EU470">
        <v>749.6953076923076</v>
      </c>
      <c r="EV470">
        <v>-7.606632485655075</v>
      </c>
      <c r="EW470">
        <v>-162.7008546367417</v>
      </c>
      <c r="EX470">
        <v>14963.75384615385</v>
      </c>
      <c r="EY470">
        <v>15</v>
      </c>
      <c r="EZ470">
        <v>0</v>
      </c>
      <c r="FA470" t="s">
        <v>419</v>
      </c>
      <c r="FB470">
        <v>1658962562</v>
      </c>
      <c r="FC470">
        <v>1658962559</v>
      </c>
      <c r="FD470">
        <v>0</v>
      </c>
      <c r="FE470">
        <v>0.025</v>
      </c>
      <c r="FF470">
        <v>-0.013</v>
      </c>
      <c r="FG470">
        <v>-1.97</v>
      </c>
      <c r="FH470">
        <v>-0.111</v>
      </c>
      <c r="FI470">
        <v>420</v>
      </c>
      <c r="FJ470">
        <v>18</v>
      </c>
      <c r="FK470">
        <v>0.6899999999999999</v>
      </c>
      <c r="FL470">
        <v>0.5</v>
      </c>
      <c r="FM470">
        <v>-60.46094250000001</v>
      </c>
      <c r="FN470">
        <v>2.236762851782489</v>
      </c>
      <c r="FO470">
        <v>0.6801956214529383</v>
      </c>
      <c r="FP470">
        <v>0</v>
      </c>
      <c r="FQ470">
        <v>750.1716470588235</v>
      </c>
      <c r="FR470">
        <v>-8.072452245364902</v>
      </c>
      <c r="FS470">
        <v>0.8278105026959319</v>
      </c>
      <c r="FT470">
        <v>0</v>
      </c>
      <c r="FU470">
        <v>6.86684975</v>
      </c>
      <c r="FV470">
        <v>-0.07713804878048761</v>
      </c>
      <c r="FW470">
        <v>0.007546958820445494</v>
      </c>
      <c r="FX470">
        <v>1</v>
      </c>
      <c r="FY470">
        <v>1</v>
      </c>
      <c r="FZ470">
        <v>3</v>
      </c>
      <c r="GA470" t="s">
        <v>426</v>
      </c>
      <c r="GB470">
        <v>2.98332</v>
      </c>
      <c r="GC470">
        <v>2.71559</v>
      </c>
      <c r="GD470">
        <v>0.183623</v>
      </c>
      <c r="GE470">
        <v>0.187573</v>
      </c>
      <c r="GF470">
        <v>0.10416</v>
      </c>
      <c r="GG470">
        <v>0.0794221</v>
      </c>
      <c r="GH470">
        <v>25844.8</v>
      </c>
      <c r="GI470">
        <v>25844.5</v>
      </c>
      <c r="GJ470">
        <v>29420.4</v>
      </c>
      <c r="GK470">
        <v>29417.7</v>
      </c>
      <c r="GL470">
        <v>34904.4</v>
      </c>
      <c r="GM470">
        <v>36011.2</v>
      </c>
      <c r="GN470">
        <v>41431.2</v>
      </c>
      <c r="GO470">
        <v>41922.1</v>
      </c>
      <c r="GP470">
        <v>1.91763</v>
      </c>
      <c r="GQ470">
        <v>1.8874</v>
      </c>
      <c r="GR470">
        <v>0.103228</v>
      </c>
      <c r="GS470">
        <v>0</v>
      </c>
      <c r="GT470">
        <v>25.304</v>
      </c>
      <c r="GU470">
        <v>999.9</v>
      </c>
      <c r="GV470">
        <v>36.7</v>
      </c>
      <c r="GW470">
        <v>33.8</v>
      </c>
      <c r="GX470">
        <v>21.396</v>
      </c>
      <c r="GY470">
        <v>63.7516</v>
      </c>
      <c r="GZ470">
        <v>33.7861</v>
      </c>
      <c r="HA470">
        <v>1</v>
      </c>
      <c r="HB470">
        <v>-0.0839482</v>
      </c>
      <c r="HC470">
        <v>0.312206</v>
      </c>
      <c r="HD470">
        <v>20.3306</v>
      </c>
      <c r="HE470">
        <v>5.21684</v>
      </c>
      <c r="HF470">
        <v>12.0099</v>
      </c>
      <c r="HG470">
        <v>4.9888</v>
      </c>
      <c r="HH470">
        <v>3.2884</v>
      </c>
      <c r="HI470">
        <v>9999</v>
      </c>
      <c r="HJ470">
        <v>9999</v>
      </c>
      <c r="HK470">
        <v>9999</v>
      </c>
      <c r="HL470">
        <v>175.2</v>
      </c>
      <c r="HM470">
        <v>1.86787</v>
      </c>
      <c r="HN470">
        <v>1.86691</v>
      </c>
      <c r="HO470">
        <v>1.8663</v>
      </c>
      <c r="HP470">
        <v>1.86623</v>
      </c>
      <c r="HQ470">
        <v>1.86805</v>
      </c>
      <c r="HR470">
        <v>1.87052</v>
      </c>
      <c r="HS470">
        <v>1.86919</v>
      </c>
      <c r="HT470">
        <v>1.87059</v>
      </c>
      <c r="HU470">
        <v>0</v>
      </c>
      <c r="HV470">
        <v>0</v>
      </c>
      <c r="HW470">
        <v>0</v>
      </c>
      <c r="HX470">
        <v>0</v>
      </c>
      <c r="HY470" t="s">
        <v>421</v>
      </c>
      <c r="HZ470" t="s">
        <v>422</v>
      </c>
      <c r="IA470" t="s">
        <v>423</v>
      </c>
      <c r="IB470" t="s">
        <v>423</v>
      </c>
      <c r="IC470" t="s">
        <v>423</v>
      </c>
      <c r="ID470" t="s">
        <v>423</v>
      </c>
      <c r="IE470">
        <v>0</v>
      </c>
      <c r="IF470">
        <v>100</v>
      </c>
      <c r="IG470">
        <v>100</v>
      </c>
      <c r="IH470">
        <v>-3.86</v>
      </c>
      <c r="II470">
        <v>-0.0843</v>
      </c>
      <c r="IJ470">
        <v>-1.577111384215205</v>
      </c>
      <c r="IK470">
        <v>-0.002609718516926934</v>
      </c>
      <c r="IL470">
        <v>7.477057286243006E-07</v>
      </c>
      <c r="IM470">
        <v>-2.446628426827821E-10</v>
      </c>
      <c r="IN470">
        <v>-0.2036813970316619</v>
      </c>
      <c r="IO470">
        <v>-0.007460779758470672</v>
      </c>
      <c r="IP470">
        <v>0.0009378809001863145</v>
      </c>
      <c r="IQ470">
        <v>-1.681860573090938E-05</v>
      </c>
      <c r="IR470">
        <v>18</v>
      </c>
      <c r="IS470">
        <v>2242</v>
      </c>
      <c r="IT470">
        <v>1</v>
      </c>
      <c r="IU470">
        <v>24</v>
      </c>
      <c r="IV470">
        <v>2668.9</v>
      </c>
      <c r="IW470">
        <v>2669</v>
      </c>
      <c r="IX470">
        <v>2.3645</v>
      </c>
      <c r="IY470">
        <v>2.20703</v>
      </c>
      <c r="IZ470">
        <v>1.39648</v>
      </c>
      <c r="JA470">
        <v>2.33398</v>
      </c>
      <c r="JB470">
        <v>1.49536</v>
      </c>
      <c r="JC470">
        <v>2.42432</v>
      </c>
      <c r="JD470">
        <v>39.3667</v>
      </c>
      <c r="JE470">
        <v>23.9649</v>
      </c>
      <c r="JF470">
        <v>18</v>
      </c>
      <c r="JG470">
        <v>491.469</v>
      </c>
      <c r="JH470">
        <v>429.047</v>
      </c>
      <c r="JI470">
        <v>25.0003</v>
      </c>
      <c r="JJ470">
        <v>26.3005</v>
      </c>
      <c r="JK470">
        <v>30.0001</v>
      </c>
      <c r="JL470">
        <v>26.2621</v>
      </c>
      <c r="JM470">
        <v>26.2036</v>
      </c>
      <c r="JN470">
        <v>47.3193</v>
      </c>
      <c r="JO470">
        <v>24.1636</v>
      </c>
      <c r="JP470">
        <v>24.4467</v>
      </c>
      <c r="JQ470">
        <v>25</v>
      </c>
      <c r="JR470">
        <v>1176.37</v>
      </c>
      <c r="JS470">
        <v>15.9843</v>
      </c>
      <c r="JT470">
        <v>100.594</v>
      </c>
      <c r="JU470">
        <v>100.681</v>
      </c>
    </row>
    <row r="471" spans="1:281">
      <c r="A471">
        <v>455</v>
      </c>
      <c r="B471">
        <v>1659122704</v>
      </c>
      <c r="C471">
        <v>10345.90000009537</v>
      </c>
      <c r="D471" t="s">
        <v>1337</v>
      </c>
      <c r="E471" t="s">
        <v>1338</v>
      </c>
      <c r="F471">
        <v>5</v>
      </c>
      <c r="G471" t="s">
        <v>1198</v>
      </c>
      <c r="H471" t="s">
        <v>416</v>
      </c>
      <c r="I471">
        <v>1659122696.5</v>
      </c>
      <c r="J471">
        <f>(K471)/1000</f>
        <v>0</v>
      </c>
      <c r="K471">
        <f>IF(CZ471, AN471, AH471)</f>
        <v>0</v>
      </c>
      <c r="L471">
        <f>IF(CZ471, AI471, AG471)</f>
        <v>0</v>
      </c>
      <c r="M471">
        <f>DB471 - IF(AU471&gt;1, L471*CV471*100.0/(AW471*DP471), 0)</f>
        <v>0</v>
      </c>
      <c r="N471">
        <f>((T471-J471/2)*M471-L471)/(T471+J471/2)</f>
        <v>0</v>
      </c>
      <c r="O471">
        <f>N471*(DI471+DJ471)/1000.0</f>
        <v>0</v>
      </c>
      <c r="P471">
        <f>(DB471 - IF(AU471&gt;1, L471*CV471*100.0/(AW471*DP471), 0))*(DI471+DJ471)/1000.0</f>
        <v>0</v>
      </c>
      <c r="Q471">
        <f>2.0/((1/S471-1/R471)+SIGN(S471)*SQRT((1/S471-1/R471)*(1/S471-1/R471) + 4*CW471/((CW471+1)*(CW471+1))*(2*1/S471*1/R471-1/R471*1/R471)))</f>
        <v>0</v>
      </c>
      <c r="R471">
        <f>IF(LEFT(CX471,1)&lt;&gt;"0",IF(LEFT(CX471,1)="1",3.0,CY471),$D$5+$E$5*(DP471*DI471/($K$5*1000))+$F$5*(DP471*DI471/($K$5*1000))*MAX(MIN(CV471,$J$5),$I$5)*MAX(MIN(CV471,$J$5),$I$5)+$G$5*MAX(MIN(CV471,$J$5),$I$5)*(DP471*DI471/($K$5*1000))+$H$5*(DP471*DI471/($K$5*1000))*(DP471*DI471/($K$5*1000)))</f>
        <v>0</v>
      </c>
      <c r="S471">
        <f>J471*(1000-(1000*0.61365*exp(17.502*W471/(240.97+W471))/(DI471+DJ471)+DD471)/2)/(1000*0.61365*exp(17.502*W471/(240.97+W471))/(DI471+DJ471)-DD471)</f>
        <v>0</v>
      </c>
      <c r="T471">
        <f>1/((CW471+1)/(Q471/1.6)+1/(R471/1.37)) + CW471/((CW471+1)/(Q471/1.6) + CW471/(R471/1.37))</f>
        <v>0</v>
      </c>
      <c r="U471">
        <f>(CR471*CU471)</f>
        <v>0</v>
      </c>
      <c r="V471">
        <f>(DK471+(U471+2*0.95*5.67E-8*(((DK471+$B$7)+273)^4-(DK471+273)^4)-44100*J471)/(1.84*29.3*R471+8*0.95*5.67E-8*(DK471+273)^3))</f>
        <v>0</v>
      </c>
      <c r="W471">
        <f>($C$7*DL471+$D$7*DM471+$E$7*V471)</f>
        <v>0</v>
      </c>
      <c r="X471">
        <f>0.61365*exp(17.502*W471/(240.97+W471))</f>
        <v>0</v>
      </c>
      <c r="Y471">
        <f>(Z471/AA471*100)</f>
        <v>0</v>
      </c>
      <c r="Z471">
        <f>DD471*(DI471+DJ471)/1000</f>
        <v>0</v>
      </c>
      <c r="AA471">
        <f>0.61365*exp(17.502*DK471/(240.97+DK471))</f>
        <v>0</v>
      </c>
      <c r="AB471">
        <f>(X471-DD471*(DI471+DJ471)/1000)</f>
        <v>0</v>
      </c>
      <c r="AC471">
        <f>(-J471*44100)</f>
        <v>0</v>
      </c>
      <c r="AD471">
        <f>2*29.3*R471*0.92*(DK471-W471)</f>
        <v>0</v>
      </c>
      <c r="AE471">
        <f>2*0.95*5.67E-8*(((DK471+$B$7)+273)^4-(W471+273)^4)</f>
        <v>0</v>
      </c>
      <c r="AF471">
        <f>U471+AE471+AC471+AD471</f>
        <v>0</v>
      </c>
      <c r="AG471">
        <f>DH471*AU471*(DC471-DB471*(1000-AU471*DE471)/(1000-AU471*DD471))/(100*CV471)</f>
        <v>0</v>
      </c>
      <c r="AH471">
        <f>1000*DH471*AU471*(DD471-DE471)/(100*CV471*(1000-AU471*DD471))</f>
        <v>0</v>
      </c>
      <c r="AI471">
        <f>(AJ471 - AK471 - DI471*1E3/(8.314*(DK471+273.15)) * AM471/DH471 * AL471) * DH471/(100*CV471) * (1000 - DE471)/1000</f>
        <v>0</v>
      </c>
      <c r="AJ471">
        <v>1179.85065329591</v>
      </c>
      <c r="AK471">
        <v>1133.941454545454</v>
      </c>
      <c r="AL471">
        <v>3.364512031502666</v>
      </c>
      <c r="AM471">
        <v>65.16908035105153</v>
      </c>
      <c r="AN471">
        <f>(AP471 - AO471 + DI471*1E3/(8.314*(DK471+273.15)) * AR471/DH471 * AQ471) * DH471/(100*CV471) * 1000/(1000 - AP471)</f>
        <v>0</v>
      </c>
      <c r="AO471">
        <v>16.00423061405978</v>
      </c>
      <c r="AP471">
        <v>22.85007333333333</v>
      </c>
      <c r="AQ471">
        <v>-3.912341307323826E-06</v>
      </c>
      <c r="AR471">
        <v>87.25363279170026</v>
      </c>
      <c r="AS471">
        <v>15</v>
      </c>
      <c r="AT471">
        <v>3</v>
      </c>
      <c r="AU471">
        <f>IF(AS471*$H$13&gt;=AW471,1.0,(AW471/(AW471-AS471*$H$13)))</f>
        <v>0</v>
      </c>
      <c r="AV471">
        <f>(AU471-1)*100</f>
        <v>0</v>
      </c>
      <c r="AW471">
        <f>MAX(0,($B$13+$C$13*DP471)/(1+$D$13*DP471)*DI471/(DK471+273)*$E$13)</f>
        <v>0</v>
      </c>
      <c r="AX471" t="s">
        <v>417</v>
      </c>
      <c r="AY471" t="s">
        <v>417</v>
      </c>
      <c r="AZ471">
        <v>0</v>
      </c>
      <c r="BA471">
        <v>0</v>
      </c>
      <c r="BB471">
        <f>1-AZ471/BA471</f>
        <v>0</v>
      </c>
      <c r="BC471">
        <v>0</v>
      </c>
      <c r="BD471" t="s">
        <v>417</v>
      </c>
      <c r="BE471" t="s">
        <v>417</v>
      </c>
      <c r="BF471">
        <v>0</v>
      </c>
      <c r="BG471">
        <v>0</v>
      </c>
      <c r="BH471">
        <f>1-BF471/BG471</f>
        <v>0</v>
      </c>
      <c r="BI471">
        <v>0.5</v>
      </c>
      <c r="BJ471">
        <f>CS471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417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f>$B$11*DQ471+$C$11*DR471+$F$11*EC471*(1-EF471)</f>
        <v>0</v>
      </c>
      <c r="CS471">
        <f>CR471*CT471</f>
        <v>0</v>
      </c>
      <c r="CT471">
        <f>($B$11*$D$9+$C$11*$D$9+$F$11*((EP471+EH471)/MAX(EP471+EH471+EQ471, 0.1)*$I$9+EQ471/MAX(EP471+EH471+EQ471, 0.1)*$J$9))/($B$11+$C$11+$F$11)</f>
        <v>0</v>
      </c>
      <c r="CU471">
        <f>($B$11*$K$9+$C$11*$K$9+$F$11*((EP471+EH471)/MAX(EP471+EH471+EQ471, 0.1)*$P$9+EQ471/MAX(EP471+EH471+EQ471, 0.1)*$Q$9))/($B$11+$C$11+$F$11)</f>
        <v>0</v>
      </c>
      <c r="CV471">
        <v>6</v>
      </c>
      <c r="CW471">
        <v>0.5</v>
      </c>
      <c r="CX471" t="s">
        <v>418</v>
      </c>
      <c r="CY471">
        <v>2</v>
      </c>
      <c r="CZ471" t="b">
        <v>1</v>
      </c>
      <c r="DA471">
        <v>1659122696.5</v>
      </c>
      <c r="DB471">
        <v>1085.061481481481</v>
      </c>
      <c r="DC471">
        <v>1145.208518518519</v>
      </c>
      <c r="DD471">
        <v>22.85991481481481</v>
      </c>
      <c r="DE471">
        <v>16.00444814814815</v>
      </c>
      <c r="DF471">
        <v>1088.90962962963</v>
      </c>
      <c r="DG471">
        <v>22.9442</v>
      </c>
      <c r="DH471">
        <v>500.0832962962964</v>
      </c>
      <c r="DI471">
        <v>90.62838888888888</v>
      </c>
      <c r="DJ471">
        <v>0.1000587407407408</v>
      </c>
      <c r="DK471">
        <v>27.19168888888889</v>
      </c>
      <c r="DL471">
        <v>26.98908518518519</v>
      </c>
      <c r="DM471">
        <v>999.9000000000001</v>
      </c>
      <c r="DN471">
        <v>0</v>
      </c>
      <c r="DO471">
        <v>0</v>
      </c>
      <c r="DP471">
        <v>9996.637777777776</v>
      </c>
      <c r="DQ471">
        <v>0</v>
      </c>
      <c r="DR471">
        <v>7.963152592592594</v>
      </c>
      <c r="DS471">
        <v>-60.14665185185185</v>
      </c>
      <c r="DT471">
        <v>1110.445925925926</v>
      </c>
      <c r="DU471">
        <v>1163.834444444444</v>
      </c>
      <c r="DV471">
        <v>6.855476296296295</v>
      </c>
      <c r="DW471">
        <v>1145.208518518519</v>
      </c>
      <c r="DX471">
        <v>16.00444814814815</v>
      </c>
      <c r="DY471">
        <v>2.071758148148148</v>
      </c>
      <c r="DZ471">
        <v>1.450458518518519</v>
      </c>
      <c r="EA471">
        <v>18.00369259259259</v>
      </c>
      <c r="EB471">
        <v>12.45568518518519</v>
      </c>
      <c r="EC471">
        <v>2000.004814814815</v>
      </c>
      <c r="ED471">
        <v>0.9800052222222222</v>
      </c>
      <c r="EE471">
        <v>0.01999517777777778</v>
      </c>
      <c r="EF471">
        <v>0</v>
      </c>
      <c r="EG471">
        <v>749.1162962962964</v>
      </c>
      <c r="EH471">
        <v>5.00097</v>
      </c>
      <c r="EI471">
        <v>14951.72222222222</v>
      </c>
      <c r="EJ471">
        <v>16707.65555555555</v>
      </c>
      <c r="EK471">
        <v>38.88877777777777</v>
      </c>
      <c r="EL471">
        <v>39.312</v>
      </c>
      <c r="EM471">
        <v>38.833</v>
      </c>
      <c r="EN471">
        <v>39.06433333333333</v>
      </c>
      <c r="EO471">
        <v>39.5</v>
      </c>
      <c r="EP471">
        <v>1955.114444444445</v>
      </c>
      <c r="EQ471">
        <v>39.89037037037038</v>
      </c>
      <c r="ER471">
        <v>0</v>
      </c>
      <c r="ES471">
        <v>1659122704.4</v>
      </c>
      <c r="ET471">
        <v>0</v>
      </c>
      <c r="EU471">
        <v>749.0353846153847</v>
      </c>
      <c r="EV471">
        <v>-7.943247872299754</v>
      </c>
      <c r="EW471">
        <v>-156.48205118351</v>
      </c>
      <c r="EX471">
        <v>14951.08076923077</v>
      </c>
      <c r="EY471">
        <v>15</v>
      </c>
      <c r="EZ471">
        <v>0</v>
      </c>
      <c r="FA471" t="s">
        <v>419</v>
      </c>
      <c r="FB471">
        <v>1658962562</v>
      </c>
      <c r="FC471">
        <v>1658962559</v>
      </c>
      <c r="FD471">
        <v>0</v>
      </c>
      <c r="FE471">
        <v>0.025</v>
      </c>
      <c r="FF471">
        <v>-0.013</v>
      </c>
      <c r="FG471">
        <v>-1.97</v>
      </c>
      <c r="FH471">
        <v>-0.111</v>
      </c>
      <c r="FI471">
        <v>420</v>
      </c>
      <c r="FJ471">
        <v>18</v>
      </c>
      <c r="FK471">
        <v>0.6899999999999999</v>
      </c>
      <c r="FL471">
        <v>0.5</v>
      </c>
      <c r="FM471">
        <v>-60.355125</v>
      </c>
      <c r="FN471">
        <v>3.403195497185911</v>
      </c>
      <c r="FO471">
        <v>0.6932567261664317</v>
      </c>
      <c r="FP471">
        <v>0</v>
      </c>
      <c r="FQ471">
        <v>749.5307647058825</v>
      </c>
      <c r="FR471">
        <v>-7.775217730980667</v>
      </c>
      <c r="FS471">
        <v>0.7991691663229824</v>
      </c>
      <c r="FT471">
        <v>0</v>
      </c>
      <c r="FU471">
        <v>6.860154249999999</v>
      </c>
      <c r="FV471">
        <v>-0.09067103189491427</v>
      </c>
      <c r="FW471">
        <v>0.008782619167281529</v>
      </c>
      <c r="FX471">
        <v>1</v>
      </c>
      <c r="FY471">
        <v>1</v>
      </c>
      <c r="FZ471">
        <v>3</v>
      </c>
      <c r="GA471" t="s">
        <v>426</v>
      </c>
      <c r="GB471">
        <v>2.98356</v>
      </c>
      <c r="GC471">
        <v>2.71565</v>
      </c>
      <c r="GD471">
        <v>0.185363</v>
      </c>
      <c r="GE471">
        <v>0.189281</v>
      </c>
      <c r="GF471">
        <v>0.104146</v>
      </c>
      <c r="GG471">
        <v>0.0794194</v>
      </c>
      <c r="GH471">
        <v>25789.4</v>
      </c>
      <c r="GI471">
        <v>25790.3</v>
      </c>
      <c r="GJ471">
        <v>29420</v>
      </c>
      <c r="GK471">
        <v>29417.8</v>
      </c>
      <c r="GL471">
        <v>34904.4</v>
      </c>
      <c r="GM471">
        <v>36011.5</v>
      </c>
      <c r="GN471">
        <v>41430.4</v>
      </c>
      <c r="GO471">
        <v>41922.4</v>
      </c>
      <c r="GP471">
        <v>1.91785</v>
      </c>
      <c r="GQ471">
        <v>1.88745</v>
      </c>
      <c r="GR471">
        <v>0.102837</v>
      </c>
      <c r="GS471">
        <v>0</v>
      </c>
      <c r="GT471">
        <v>25.3066</v>
      </c>
      <c r="GU471">
        <v>999.9</v>
      </c>
      <c r="GV471">
        <v>36.7</v>
      </c>
      <c r="GW471">
        <v>33.8</v>
      </c>
      <c r="GX471">
        <v>21.3961</v>
      </c>
      <c r="GY471">
        <v>63.6117</v>
      </c>
      <c r="GZ471">
        <v>33.8141</v>
      </c>
      <c r="HA471">
        <v>1</v>
      </c>
      <c r="HB471">
        <v>-0.08392280000000001</v>
      </c>
      <c r="HC471">
        <v>0.315221</v>
      </c>
      <c r="HD471">
        <v>20.3306</v>
      </c>
      <c r="HE471">
        <v>5.21744</v>
      </c>
      <c r="HF471">
        <v>12.0099</v>
      </c>
      <c r="HG471">
        <v>4.98885</v>
      </c>
      <c r="HH471">
        <v>3.28865</v>
      </c>
      <c r="HI471">
        <v>9999</v>
      </c>
      <c r="HJ471">
        <v>9999</v>
      </c>
      <c r="HK471">
        <v>9999</v>
      </c>
      <c r="HL471">
        <v>175.2</v>
      </c>
      <c r="HM471">
        <v>1.86785</v>
      </c>
      <c r="HN471">
        <v>1.86691</v>
      </c>
      <c r="HO471">
        <v>1.8663</v>
      </c>
      <c r="HP471">
        <v>1.86623</v>
      </c>
      <c r="HQ471">
        <v>1.86805</v>
      </c>
      <c r="HR471">
        <v>1.87052</v>
      </c>
      <c r="HS471">
        <v>1.86919</v>
      </c>
      <c r="HT471">
        <v>1.87057</v>
      </c>
      <c r="HU471">
        <v>0</v>
      </c>
      <c r="HV471">
        <v>0</v>
      </c>
      <c r="HW471">
        <v>0</v>
      </c>
      <c r="HX471">
        <v>0</v>
      </c>
      <c r="HY471" t="s">
        <v>421</v>
      </c>
      <c r="HZ471" t="s">
        <v>422</v>
      </c>
      <c r="IA471" t="s">
        <v>423</v>
      </c>
      <c r="IB471" t="s">
        <v>423</v>
      </c>
      <c r="IC471" t="s">
        <v>423</v>
      </c>
      <c r="ID471" t="s">
        <v>423</v>
      </c>
      <c r="IE471">
        <v>0</v>
      </c>
      <c r="IF471">
        <v>100</v>
      </c>
      <c r="IG471">
        <v>100</v>
      </c>
      <c r="IH471">
        <v>-3.89</v>
      </c>
      <c r="II471">
        <v>-0.0844</v>
      </c>
      <c r="IJ471">
        <v>-1.577111384215205</v>
      </c>
      <c r="IK471">
        <v>-0.002609718516926934</v>
      </c>
      <c r="IL471">
        <v>7.477057286243006E-07</v>
      </c>
      <c r="IM471">
        <v>-2.446628426827821E-10</v>
      </c>
      <c r="IN471">
        <v>-0.2036813970316619</v>
      </c>
      <c r="IO471">
        <v>-0.007460779758470672</v>
      </c>
      <c r="IP471">
        <v>0.0009378809001863145</v>
      </c>
      <c r="IQ471">
        <v>-1.681860573090938E-05</v>
      </c>
      <c r="IR471">
        <v>18</v>
      </c>
      <c r="IS471">
        <v>2242</v>
      </c>
      <c r="IT471">
        <v>1</v>
      </c>
      <c r="IU471">
        <v>24</v>
      </c>
      <c r="IV471">
        <v>2669</v>
      </c>
      <c r="IW471">
        <v>2669.1</v>
      </c>
      <c r="IX471">
        <v>2.3938</v>
      </c>
      <c r="IY471">
        <v>2.20825</v>
      </c>
      <c r="IZ471">
        <v>1.39648</v>
      </c>
      <c r="JA471">
        <v>2.33398</v>
      </c>
      <c r="JB471">
        <v>1.49536</v>
      </c>
      <c r="JC471">
        <v>2.41821</v>
      </c>
      <c r="JD471">
        <v>39.3667</v>
      </c>
      <c r="JE471">
        <v>23.9649</v>
      </c>
      <c r="JF471">
        <v>18</v>
      </c>
      <c r="JG471">
        <v>491.629</v>
      </c>
      <c r="JH471">
        <v>429.081</v>
      </c>
      <c r="JI471">
        <v>25.0005</v>
      </c>
      <c r="JJ471">
        <v>26.3019</v>
      </c>
      <c r="JK471">
        <v>30.0002</v>
      </c>
      <c r="JL471">
        <v>26.2644</v>
      </c>
      <c r="JM471">
        <v>26.2042</v>
      </c>
      <c r="JN471">
        <v>47.8976</v>
      </c>
      <c r="JO471">
        <v>24.1636</v>
      </c>
      <c r="JP471">
        <v>24.4467</v>
      </c>
      <c r="JQ471">
        <v>25</v>
      </c>
      <c r="JR471">
        <v>1189.74</v>
      </c>
      <c r="JS471">
        <v>15.9843</v>
      </c>
      <c r="JT471">
        <v>100.593</v>
      </c>
      <c r="JU471">
        <v>100.682</v>
      </c>
    </row>
    <row r="472" spans="1:281">
      <c r="A472">
        <v>456</v>
      </c>
      <c r="B472">
        <v>1659122709</v>
      </c>
      <c r="C472">
        <v>10350.90000009537</v>
      </c>
      <c r="D472" t="s">
        <v>1339</v>
      </c>
      <c r="E472" t="s">
        <v>1340</v>
      </c>
      <c r="F472">
        <v>5</v>
      </c>
      <c r="G472" t="s">
        <v>1198</v>
      </c>
      <c r="H472" t="s">
        <v>416</v>
      </c>
      <c r="I472">
        <v>1659122701.214286</v>
      </c>
      <c r="J472">
        <f>(K472)/1000</f>
        <v>0</v>
      </c>
      <c r="K472">
        <f>IF(CZ472, AN472, AH472)</f>
        <v>0</v>
      </c>
      <c r="L472">
        <f>IF(CZ472, AI472, AG472)</f>
        <v>0</v>
      </c>
      <c r="M472">
        <f>DB472 - IF(AU472&gt;1, L472*CV472*100.0/(AW472*DP472), 0)</f>
        <v>0</v>
      </c>
      <c r="N472">
        <f>((T472-J472/2)*M472-L472)/(T472+J472/2)</f>
        <v>0</v>
      </c>
      <c r="O472">
        <f>N472*(DI472+DJ472)/1000.0</f>
        <v>0</v>
      </c>
      <c r="P472">
        <f>(DB472 - IF(AU472&gt;1, L472*CV472*100.0/(AW472*DP472), 0))*(DI472+DJ472)/1000.0</f>
        <v>0</v>
      </c>
      <c r="Q472">
        <f>2.0/((1/S472-1/R472)+SIGN(S472)*SQRT((1/S472-1/R472)*(1/S472-1/R472) + 4*CW472/((CW472+1)*(CW472+1))*(2*1/S472*1/R472-1/R472*1/R472)))</f>
        <v>0</v>
      </c>
      <c r="R472">
        <f>IF(LEFT(CX472,1)&lt;&gt;"0",IF(LEFT(CX472,1)="1",3.0,CY472),$D$5+$E$5*(DP472*DI472/($K$5*1000))+$F$5*(DP472*DI472/($K$5*1000))*MAX(MIN(CV472,$J$5),$I$5)*MAX(MIN(CV472,$J$5),$I$5)+$G$5*MAX(MIN(CV472,$J$5),$I$5)*(DP472*DI472/($K$5*1000))+$H$5*(DP472*DI472/($K$5*1000))*(DP472*DI472/($K$5*1000)))</f>
        <v>0</v>
      </c>
      <c r="S472">
        <f>J472*(1000-(1000*0.61365*exp(17.502*W472/(240.97+W472))/(DI472+DJ472)+DD472)/2)/(1000*0.61365*exp(17.502*W472/(240.97+W472))/(DI472+DJ472)-DD472)</f>
        <v>0</v>
      </c>
      <c r="T472">
        <f>1/((CW472+1)/(Q472/1.6)+1/(R472/1.37)) + CW472/((CW472+1)/(Q472/1.6) + CW472/(R472/1.37))</f>
        <v>0</v>
      </c>
      <c r="U472">
        <f>(CR472*CU472)</f>
        <v>0</v>
      </c>
      <c r="V472">
        <f>(DK472+(U472+2*0.95*5.67E-8*(((DK472+$B$7)+273)^4-(DK472+273)^4)-44100*J472)/(1.84*29.3*R472+8*0.95*5.67E-8*(DK472+273)^3))</f>
        <v>0</v>
      </c>
      <c r="W472">
        <f>($C$7*DL472+$D$7*DM472+$E$7*V472)</f>
        <v>0</v>
      </c>
      <c r="X472">
        <f>0.61365*exp(17.502*W472/(240.97+W472))</f>
        <v>0</v>
      </c>
      <c r="Y472">
        <f>(Z472/AA472*100)</f>
        <v>0</v>
      </c>
      <c r="Z472">
        <f>DD472*(DI472+DJ472)/1000</f>
        <v>0</v>
      </c>
      <c r="AA472">
        <f>0.61365*exp(17.502*DK472/(240.97+DK472))</f>
        <v>0</v>
      </c>
      <c r="AB472">
        <f>(X472-DD472*(DI472+DJ472)/1000)</f>
        <v>0</v>
      </c>
      <c r="AC472">
        <f>(-J472*44100)</f>
        <v>0</v>
      </c>
      <c r="AD472">
        <f>2*29.3*R472*0.92*(DK472-W472)</f>
        <v>0</v>
      </c>
      <c r="AE472">
        <f>2*0.95*5.67E-8*(((DK472+$B$7)+273)^4-(W472+273)^4)</f>
        <v>0</v>
      </c>
      <c r="AF472">
        <f>U472+AE472+AC472+AD472</f>
        <v>0</v>
      </c>
      <c r="AG472">
        <f>DH472*AU472*(DC472-DB472*(1000-AU472*DE472)/(1000-AU472*DD472))/(100*CV472)</f>
        <v>0</v>
      </c>
      <c r="AH472">
        <f>1000*DH472*AU472*(DD472-DE472)/(100*CV472*(1000-AU472*DD472))</f>
        <v>0</v>
      </c>
      <c r="AI472">
        <f>(AJ472 - AK472 - DI472*1E3/(8.314*(DK472+273.15)) * AM472/DH472 * AL472) * DH472/(100*CV472) * (1000 - DE472)/1000</f>
        <v>0</v>
      </c>
      <c r="AJ472">
        <v>1196.719473209094</v>
      </c>
      <c r="AK472">
        <v>1150.824</v>
      </c>
      <c r="AL472">
        <v>3.386929808229796</v>
      </c>
      <c r="AM472">
        <v>65.16908035105153</v>
      </c>
      <c r="AN472">
        <f>(AP472 - AO472 + DI472*1E3/(8.314*(DK472+273.15)) * AR472/DH472 * AQ472) * DH472/(100*CV472) * 1000/(1000 - AP472)</f>
        <v>0</v>
      </c>
      <c r="AO472">
        <v>16.00414382662553</v>
      </c>
      <c r="AP472">
        <v>22.84036787878787</v>
      </c>
      <c r="AQ472">
        <v>-1.063679116715478E-05</v>
      </c>
      <c r="AR472">
        <v>87.25363279170026</v>
      </c>
      <c r="AS472">
        <v>15</v>
      </c>
      <c r="AT472">
        <v>3</v>
      </c>
      <c r="AU472">
        <f>IF(AS472*$H$13&gt;=AW472,1.0,(AW472/(AW472-AS472*$H$13)))</f>
        <v>0</v>
      </c>
      <c r="AV472">
        <f>(AU472-1)*100</f>
        <v>0</v>
      </c>
      <c r="AW472">
        <f>MAX(0,($B$13+$C$13*DP472)/(1+$D$13*DP472)*DI472/(DK472+273)*$E$13)</f>
        <v>0</v>
      </c>
      <c r="AX472" t="s">
        <v>417</v>
      </c>
      <c r="AY472" t="s">
        <v>417</v>
      </c>
      <c r="AZ472">
        <v>0</v>
      </c>
      <c r="BA472">
        <v>0</v>
      </c>
      <c r="BB472">
        <f>1-AZ472/BA472</f>
        <v>0</v>
      </c>
      <c r="BC472">
        <v>0</v>
      </c>
      <c r="BD472" t="s">
        <v>417</v>
      </c>
      <c r="BE472" t="s">
        <v>417</v>
      </c>
      <c r="BF472">
        <v>0</v>
      </c>
      <c r="BG472">
        <v>0</v>
      </c>
      <c r="BH472">
        <f>1-BF472/BG472</f>
        <v>0</v>
      </c>
      <c r="BI472">
        <v>0.5</v>
      </c>
      <c r="BJ472">
        <f>CS472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417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f>$B$11*DQ472+$C$11*DR472+$F$11*EC472*(1-EF472)</f>
        <v>0</v>
      </c>
      <c r="CS472">
        <f>CR472*CT472</f>
        <v>0</v>
      </c>
      <c r="CT472">
        <f>($B$11*$D$9+$C$11*$D$9+$F$11*((EP472+EH472)/MAX(EP472+EH472+EQ472, 0.1)*$I$9+EQ472/MAX(EP472+EH472+EQ472, 0.1)*$J$9))/($B$11+$C$11+$F$11)</f>
        <v>0</v>
      </c>
      <c r="CU472">
        <f>($B$11*$K$9+$C$11*$K$9+$F$11*((EP472+EH472)/MAX(EP472+EH472+EQ472, 0.1)*$P$9+EQ472/MAX(EP472+EH472+EQ472, 0.1)*$Q$9))/($B$11+$C$11+$F$11)</f>
        <v>0</v>
      </c>
      <c r="CV472">
        <v>6</v>
      </c>
      <c r="CW472">
        <v>0.5</v>
      </c>
      <c r="CX472" t="s">
        <v>418</v>
      </c>
      <c r="CY472">
        <v>2</v>
      </c>
      <c r="CZ472" t="b">
        <v>1</v>
      </c>
      <c r="DA472">
        <v>1659122701.214286</v>
      </c>
      <c r="DB472">
        <v>1100.545</v>
      </c>
      <c r="DC472">
        <v>1160.578928571429</v>
      </c>
      <c r="DD472">
        <v>22.85293928571429</v>
      </c>
      <c r="DE472">
        <v>16.00414642857143</v>
      </c>
      <c r="DF472">
        <v>1104.422142857143</v>
      </c>
      <c r="DG472">
        <v>22.93727857142857</v>
      </c>
      <c r="DH472">
        <v>500.0731071428571</v>
      </c>
      <c r="DI472">
        <v>90.62784642857142</v>
      </c>
      <c r="DJ472">
        <v>0.0999933142857143</v>
      </c>
      <c r="DK472">
        <v>27.19183928571429</v>
      </c>
      <c r="DL472">
        <v>26.99066428571428</v>
      </c>
      <c r="DM472">
        <v>999.9000000000002</v>
      </c>
      <c r="DN472">
        <v>0</v>
      </c>
      <c r="DO472">
        <v>0</v>
      </c>
      <c r="DP472">
        <v>10001.98571428572</v>
      </c>
      <c r="DQ472">
        <v>0</v>
      </c>
      <c r="DR472">
        <v>7.956982500000001</v>
      </c>
      <c r="DS472">
        <v>-60.03410357142858</v>
      </c>
      <c r="DT472">
        <v>1126.283928571429</v>
      </c>
      <c r="DU472">
        <v>1179.454642857143</v>
      </c>
      <c r="DV472">
        <v>6.848801428571428</v>
      </c>
      <c r="DW472">
        <v>1160.578928571429</v>
      </c>
      <c r="DX472">
        <v>16.00414642857143</v>
      </c>
      <c r="DY472">
        <v>2.0711125</v>
      </c>
      <c r="DZ472">
        <v>1.450421071428572</v>
      </c>
      <c r="EA472">
        <v>17.99874285714285</v>
      </c>
      <c r="EB472">
        <v>12.45530357142857</v>
      </c>
      <c r="EC472">
        <v>2000.014642857143</v>
      </c>
      <c r="ED472">
        <v>0.9800050357142857</v>
      </c>
      <c r="EE472">
        <v>0.01999536428571428</v>
      </c>
      <c r="EF472">
        <v>0</v>
      </c>
      <c r="EG472">
        <v>748.4117142857142</v>
      </c>
      <c r="EH472">
        <v>5.00097</v>
      </c>
      <c r="EI472">
        <v>14939.41428571429</v>
      </c>
      <c r="EJ472">
        <v>16707.725</v>
      </c>
      <c r="EK472">
        <v>38.87942857142857</v>
      </c>
      <c r="EL472">
        <v>39.312</v>
      </c>
      <c r="EM472">
        <v>38.82324999999999</v>
      </c>
      <c r="EN472">
        <v>39.06424999999999</v>
      </c>
      <c r="EO472">
        <v>39.5</v>
      </c>
      <c r="EP472">
        <v>1955.123571428571</v>
      </c>
      <c r="EQ472">
        <v>39.89107142857144</v>
      </c>
      <c r="ER472">
        <v>0</v>
      </c>
      <c r="ES472">
        <v>1659122709.2</v>
      </c>
      <c r="ET472">
        <v>0</v>
      </c>
      <c r="EU472">
        <v>748.3636923076924</v>
      </c>
      <c r="EV472">
        <v>-9.470222230570922</v>
      </c>
      <c r="EW472">
        <v>-156.7384615249213</v>
      </c>
      <c r="EX472">
        <v>14938.42307692307</v>
      </c>
      <c r="EY472">
        <v>15</v>
      </c>
      <c r="EZ472">
        <v>0</v>
      </c>
      <c r="FA472" t="s">
        <v>419</v>
      </c>
      <c r="FB472">
        <v>1658962562</v>
      </c>
      <c r="FC472">
        <v>1658962559</v>
      </c>
      <c r="FD472">
        <v>0</v>
      </c>
      <c r="FE472">
        <v>0.025</v>
      </c>
      <c r="FF472">
        <v>-0.013</v>
      </c>
      <c r="FG472">
        <v>-1.97</v>
      </c>
      <c r="FH472">
        <v>-0.111</v>
      </c>
      <c r="FI472">
        <v>420</v>
      </c>
      <c r="FJ472">
        <v>18</v>
      </c>
      <c r="FK472">
        <v>0.6899999999999999</v>
      </c>
      <c r="FL472">
        <v>0.5</v>
      </c>
      <c r="FM472">
        <v>-60.24028048780488</v>
      </c>
      <c r="FN472">
        <v>2.082413937282193</v>
      </c>
      <c r="FO472">
        <v>0.5415717884623406</v>
      </c>
      <c r="FP472">
        <v>0</v>
      </c>
      <c r="FQ472">
        <v>748.7594705882353</v>
      </c>
      <c r="FR472">
        <v>-8.776134459507606</v>
      </c>
      <c r="FS472">
        <v>0.8948743005812739</v>
      </c>
      <c r="FT472">
        <v>0</v>
      </c>
      <c r="FU472">
        <v>6.852910243902438</v>
      </c>
      <c r="FV472">
        <v>-0.0860657142857259</v>
      </c>
      <c r="FW472">
        <v>0.008597744312177781</v>
      </c>
      <c r="FX472">
        <v>1</v>
      </c>
      <c r="FY472">
        <v>1</v>
      </c>
      <c r="FZ472">
        <v>3</v>
      </c>
      <c r="GA472" t="s">
        <v>426</v>
      </c>
      <c r="GB472">
        <v>2.98353</v>
      </c>
      <c r="GC472">
        <v>2.71573</v>
      </c>
      <c r="GD472">
        <v>0.187103</v>
      </c>
      <c r="GE472">
        <v>0.190969</v>
      </c>
      <c r="GF472">
        <v>0.104111</v>
      </c>
      <c r="GG472">
        <v>0.0794202</v>
      </c>
      <c r="GH472">
        <v>25733.9</v>
      </c>
      <c r="GI472">
        <v>25736.6</v>
      </c>
      <c r="GJ472">
        <v>29419.5</v>
      </c>
      <c r="GK472">
        <v>29417.8</v>
      </c>
      <c r="GL472">
        <v>34905.4</v>
      </c>
      <c r="GM472">
        <v>36011.4</v>
      </c>
      <c r="GN472">
        <v>41430</v>
      </c>
      <c r="GO472">
        <v>41922.3</v>
      </c>
      <c r="GP472">
        <v>1.91798</v>
      </c>
      <c r="GQ472">
        <v>1.88722</v>
      </c>
      <c r="GR472">
        <v>0.102594</v>
      </c>
      <c r="GS472">
        <v>0</v>
      </c>
      <c r="GT472">
        <v>25.3104</v>
      </c>
      <c r="GU472">
        <v>999.9</v>
      </c>
      <c r="GV472">
        <v>36.6</v>
      </c>
      <c r="GW472">
        <v>33.8</v>
      </c>
      <c r="GX472">
        <v>21.3391</v>
      </c>
      <c r="GY472">
        <v>63.5617</v>
      </c>
      <c r="GZ472">
        <v>33.758</v>
      </c>
      <c r="HA472">
        <v>1</v>
      </c>
      <c r="HB472">
        <v>-0.0838415</v>
      </c>
      <c r="HC472">
        <v>0.317149</v>
      </c>
      <c r="HD472">
        <v>20.3305</v>
      </c>
      <c r="HE472">
        <v>5.21759</v>
      </c>
      <c r="HF472">
        <v>12.0099</v>
      </c>
      <c r="HG472">
        <v>4.98895</v>
      </c>
      <c r="HH472">
        <v>3.2886</v>
      </c>
      <c r="HI472">
        <v>9999</v>
      </c>
      <c r="HJ472">
        <v>9999</v>
      </c>
      <c r="HK472">
        <v>9999</v>
      </c>
      <c r="HL472">
        <v>175.2</v>
      </c>
      <c r="HM472">
        <v>1.86785</v>
      </c>
      <c r="HN472">
        <v>1.86691</v>
      </c>
      <c r="HO472">
        <v>1.8663</v>
      </c>
      <c r="HP472">
        <v>1.86623</v>
      </c>
      <c r="HQ472">
        <v>1.86805</v>
      </c>
      <c r="HR472">
        <v>1.87051</v>
      </c>
      <c r="HS472">
        <v>1.8692</v>
      </c>
      <c r="HT472">
        <v>1.87057</v>
      </c>
      <c r="HU472">
        <v>0</v>
      </c>
      <c r="HV472">
        <v>0</v>
      </c>
      <c r="HW472">
        <v>0</v>
      </c>
      <c r="HX472">
        <v>0</v>
      </c>
      <c r="HY472" t="s">
        <v>421</v>
      </c>
      <c r="HZ472" t="s">
        <v>422</v>
      </c>
      <c r="IA472" t="s">
        <v>423</v>
      </c>
      <c r="IB472" t="s">
        <v>423</v>
      </c>
      <c r="IC472" t="s">
        <v>423</v>
      </c>
      <c r="ID472" t="s">
        <v>423</v>
      </c>
      <c r="IE472">
        <v>0</v>
      </c>
      <c r="IF472">
        <v>100</v>
      </c>
      <c r="IG472">
        <v>100</v>
      </c>
      <c r="IH472">
        <v>-3.92</v>
      </c>
      <c r="II472">
        <v>-0.08450000000000001</v>
      </c>
      <c r="IJ472">
        <v>-1.577111384215205</v>
      </c>
      <c r="IK472">
        <v>-0.002609718516926934</v>
      </c>
      <c r="IL472">
        <v>7.477057286243006E-07</v>
      </c>
      <c r="IM472">
        <v>-2.446628426827821E-10</v>
      </c>
      <c r="IN472">
        <v>-0.2036813970316619</v>
      </c>
      <c r="IO472">
        <v>-0.007460779758470672</v>
      </c>
      <c r="IP472">
        <v>0.0009378809001863145</v>
      </c>
      <c r="IQ472">
        <v>-1.681860573090938E-05</v>
      </c>
      <c r="IR472">
        <v>18</v>
      </c>
      <c r="IS472">
        <v>2242</v>
      </c>
      <c r="IT472">
        <v>1</v>
      </c>
      <c r="IU472">
        <v>24</v>
      </c>
      <c r="IV472">
        <v>2669.1</v>
      </c>
      <c r="IW472">
        <v>2669.2</v>
      </c>
      <c r="IX472">
        <v>2.41943</v>
      </c>
      <c r="IY472">
        <v>2.20825</v>
      </c>
      <c r="IZ472">
        <v>1.39648</v>
      </c>
      <c r="JA472">
        <v>2.33276</v>
      </c>
      <c r="JB472">
        <v>1.49536</v>
      </c>
      <c r="JC472">
        <v>2.39746</v>
      </c>
      <c r="JD472">
        <v>39.3917</v>
      </c>
      <c r="JE472">
        <v>23.9649</v>
      </c>
      <c r="JF472">
        <v>18</v>
      </c>
      <c r="JG472">
        <v>491.707</v>
      </c>
      <c r="JH472">
        <v>428.96</v>
      </c>
      <c r="JI472">
        <v>25.0004</v>
      </c>
      <c r="JJ472">
        <v>26.3033</v>
      </c>
      <c r="JK472">
        <v>30.0003</v>
      </c>
      <c r="JL472">
        <v>26.2644</v>
      </c>
      <c r="JM472">
        <v>26.2058</v>
      </c>
      <c r="JN472">
        <v>48.4033</v>
      </c>
      <c r="JO472">
        <v>24.1636</v>
      </c>
      <c r="JP472">
        <v>24.0739</v>
      </c>
      <c r="JQ472">
        <v>25</v>
      </c>
      <c r="JR472">
        <v>1209.79</v>
      </c>
      <c r="JS472">
        <v>15.9843</v>
      </c>
      <c r="JT472">
        <v>100.591</v>
      </c>
      <c r="JU472">
        <v>100.682</v>
      </c>
    </row>
    <row r="473" spans="1:281">
      <c r="A473">
        <v>457</v>
      </c>
      <c r="B473">
        <v>1659122714</v>
      </c>
      <c r="C473">
        <v>10355.90000009537</v>
      </c>
      <c r="D473" t="s">
        <v>1341</v>
      </c>
      <c r="E473" t="s">
        <v>1342</v>
      </c>
      <c r="F473">
        <v>5</v>
      </c>
      <c r="G473" t="s">
        <v>1198</v>
      </c>
      <c r="H473" t="s">
        <v>416</v>
      </c>
      <c r="I473">
        <v>1659122706.5</v>
      </c>
      <c r="J473">
        <f>(K473)/1000</f>
        <v>0</v>
      </c>
      <c r="K473">
        <f>IF(CZ473, AN473, AH473)</f>
        <v>0</v>
      </c>
      <c r="L473">
        <f>IF(CZ473, AI473, AG473)</f>
        <v>0</v>
      </c>
      <c r="M473">
        <f>DB473 - IF(AU473&gt;1, L473*CV473*100.0/(AW473*DP473), 0)</f>
        <v>0</v>
      </c>
      <c r="N473">
        <f>((T473-J473/2)*M473-L473)/(T473+J473/2)</f>
        <v>0</v>
      </c>
      <c r="O473">
        <f>N473*(DI473+DJ473)/1000.0</f>
        <v>0</v>
      </c>
      <c r="P473">
        <f>(DB473 - IF(AU473&gt;1, L473*CV473*100.0/(AW473*DP473), 0))*(DI473+DJ473)/1000.0</f>
        <v>0</v>
      </c>
      <c r="Q473">
        <f>2.0/((1/S473-1/R473)+SIGN(S473)*SQRT((1/S473-1/R473)*(1/S473-1/R473) + 4*CW473/((CW473+1)*(CW473+1))*(2*1/S473*1/R473-1/R473*1/R473)))</f>
        <v>0</v>
      </c>
      <c r="R473">
        <f>IF(LEFT(CX473,1)&lt;&gt;"0",IF(LEFT(CX473,1)="1",3.0,CY473),$D$5+$E$5*(DP473*DI473/($K$5*1000))+$F$5*(DP473*DI473/($K$5*1000))*MAX(MIN(CV473,$J$5),$I$5)*MAX(MIN(CV473,$J$5),$I$5)+$G$5*MAX(MIN(CV473,$J$5),$I$5)*(DP473*DI473/($K$5*1000))+$H$5*(DP473*DI473/($K$5*1000))*(DP473*DI473/($K$5*1000)))</f>
        <v>0</v>
      </c>
      <c r="S473">
        <f>J473*(1000-(1000*0.61365*exp(17.502*W473/(240.97+W473))/(DI473+DJ473)+DD473)/2)/(1000*0.61365*exp(17.502*W473/(240.97+W473))/(DI473+DJ473)-DD473)</f>
        <v>0</v>
      </c>
      <c r="T473">
        <f>1/((CW473+1)/(Q473/1.6)+1/(R473/1.37)) + CW473/((CW473+1)/(Q473/1.6) + CW473/(R473/1.37))</f>
        <v>0</v>
      </c>
      <c r="U473">
        <f>(CR473*CU473)</f>
        <v>0</v>
      </c>
      <c r="V473">
        <f>(DK473+(U473+2*0.95*5.67E-8*(((DK473+$B$7)+273)^4-(DK473+273)^4)-44100*J473)/(1.84*29.3*R473+8*0.95*5.67E-8*(DK473+273)^3))</f>
        <v>0</v>
      </c>
      <c r="W473">
        <f>($C$7*DL473+$D$7*DM473+$E$7*V473)</f>
        <v>0</v>
      </c>
      <c r="X473">
        <f>0.61365*exp(17.502*W473/(240.97+W473))</f>
        <v>0</v>
      </c>
      <c r="Y473">
        <f>(Z473/AA473*100)</f>
        <v>0</v>
      </c>
      <c r="Z473">
        <f>DD473*(DI473+DJ473)/1000</f>
        <v>0</v>
      </c>
      <c r="AA473">
        <f>0.61365*exp(17.502*DK473/(240.97+DK473))</f>
        <v>0</v>
      </c>
      <c r="AB473">
        <f>(X473-DD473*(DI473+DJ473)/1000)</f>
        <v>0</v>
      </c>
      <c r="AC473">
        <f>(-J473*44100)</f>
        <v>0</v>
      </c>
      <c r="AD473">
        <f>2*29.3*R473*0.92*(DK473-W473)</f>
        <v>0</v>
      </c>
      <c r="AE473">
        <f>2*0.95*5.67E-8*(((DK473+$B$7)+273)^4-(W473+273)^4)</f>
        <v>0</v>
      </c>
      <c r="AF473">
        <f>U473+AE473+AC473+AD473</f>
        <v>0</v>
      </c>
      <c r="AG473">
        <f>DH473*AU473*(DC473-DB473*(1000-AU473*DE473)/(1000-AU473*DD473))/(100*CV473)</f>
        <v>0</v>
      </c>
      <c r="AH473">
        <f>1000*DH473*AU473*(DD473-DE473)/(100*CV473*(1000-AU473*DD473))</f>
        <v>0</v>
      </c>
      <c r="AI473">
        <f>(AJ473 - AK473 - DI473*1E3/(8.314*(DK473+273.15)) * AM473/DH473 * AL473) * DH473/(100*CV473) * (1000 - DE473)/1000</f>
        <v>0</v>
      </c>
      <c r="AJ473">
        <v>1213.716395150203</v>
      </c>
      <c r="AK473">
        <v>1167.852727272727</v>
      </c>
      <c r="AL473">
        <v>3.411049846820098</v>
      </c>
      <c r="AM473">
        <v>65.16908035105153</v>
      </c>
      <c r="AN473">
        <f>(AP473 - AO473 + DI473*1E3/(8.314*(DK473+273.15)) * AR473/DH473 * AQ473) * DH473/(100*CV473) * 1000/(1000 - AP473)</f>
        <v>0</v>
      </c>
      <c r="AO473">
        <v>16.00333662259951</v>
      </c>
      <c r="AP473">
        <v>22.82624363636363</v>
      </c>
      <c r="AQ473">
        <v>-3.282674373564813E-05</v>
      </c>
      <c r="AR473">
        <v>87.25363279170026</v>
      </c>
      <c r="AS473">
        <v>15</v>
      </c>
      <c r="AT473">
        <v>3</v>
      </c>
      <c r="AU473">
        <f>IF(AS473*$H$13&gt;=AW473,1.0,(AW473/(AW473-AS473*$H$13)))</f>
        <v>0</v>
      </c>
      <c r="AV473">
        <f>(AU473-1)*100</f>
        <v>0</v>
      </c>
      <c r="AW473">
        <f>MAX(0,($B$13+$C$13*DP473)/(1+$D$13*DP473)*DI473/(DK473+273)*$E$13)</f>
        <v>0</v>
      </c>
      <c r="AX473" t="s">
        <v>417</v>
      </c>
      <c r="AY473" t="s">
        <v>417</v>
      </c>
      <c r="AZ473">
        <v>0</v>
      </c>
      <c r="BA473">
        <v>0</v>
      </c>
      <c r="BB473">
        <f>1-AZ473/BA473</f>
        <v>0</v>
      </c>
      <c r="BC473">
        <v>0</v>
      </c>
      <c r="BD473" t="s">
        <v>417</v>
      </c>
      <c r="BE473" t="s">
        <v>417</v>
      </c>
      <c r="BF473">
        <v>0</v>
      </c>
      <c r="BG473">
        <v>0</v>
      </c>
      <c r="BH473">
        <f>1-BF473/BG473</f>
        <v>0</v>
      </c>
      <c r="BI473">
        <v>0.5</v>
      </c>
      <c r="BJ473">
        <f>CS473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417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f>$B$11*DQ473+$C$11*DR473+$F$11*EC473*(1-EF473)</f>
        <v>0</v>
      </c>
      <c r="CS473">
        <f>CR473*CT473</f>
        <v>0</v>
      </c>
      <c r="CT473">
        <f>($B$11*$D$9+$C$11*$D$9+$F$11*((EP473+EH473)/MAX(EP473+EH473+EQ473, 0.1)*$I$9+EQ473/MAX(EP473+EH473+EQ473, 0.1)*$J$9))/($B$11+$C$11+$F$11)</f>
        <v>0</v>
      </c>
      <c r="CU473">
        <f>($B$11*$K$9+$C$11*$K$9+$F$11*((EP473+EH473)/MAX(EP473+EH473+EQ473, 0.1)*$P$9+EQ473/MAX(EP473+EH473+EQ473, 0.1)*$Q$9))/($B$11+$C$11+$F$11)</f>
        <v>0</v>
      </c>
      <c r="CV473">
        <v>6</v>
      </c>
      <c r="CW473">
        <v>0.5</v>
      </c>
      <c r="CX473" t="s">
        <v>418</v>
      </c>
      <c r="CY473">
        <v>2</v>
      </c>
      <c r="CZ473" t="b">
        <v>1</v>
      </c>
      <c r="DA473">
        <v>1659122706.5</v>
      </c>
      <c r="DB473">
        <v>1117.963703703704</v>
      </c>
      <c r="DC473">
        <v>1178.200740740741</v>
      </c>
      <c r="DD473">
        <v>22.84308148148148</v>
      </c>
      <c r="DE473">
        <v>16.00323333333333</v>
      </c>
      <c r="DF473">
        <v>1121.873333333333</v>
      </c>
      <c r="DG473">
        <v>22.9275037037037</v>
      </c>
      <c r="DH473">
        <v>500.0727037037038</v>
      </c>
      <c r="DI473">
        <v>90.62745185185184</v>
      </c>
      <c r="DJ473">
        <v>0.09996585925925926</v>
      </c>
      <c r="DK473">
        <v>27.19204814814815</v>
      </c>
      <c r="DL473">
        <v>26.99451111111111</v>
      </c>
      <c r="DM473">
        <v>999.9000000000001</v>
      </c>
      <c r="DN473">
        <v>0</v>
      </c>
      <c r="DO473">
        <v>0</v>
      </c>
      <c r="DP473">
        <v>10003.13074074074</v>
      </c>
      <c r="DQ473">
        <v>0</v>
      </c>
      <c r="DR473">
        <v>7.95539925925926</v>
      </c>
      <c r="DS473">
        <v>-60.2375925925926</v>
      </c>
      <c r="DT473">
        <v>1144.099259259259</v>
      </c>
      <c r="DU473">
        <v>1197.361851851852</v>
      </c>
      <c r="DV473">
        <v>6.839861111111111</v>
      </c>
      <c r="DW473">
        <v>1178.200740740741</v>
      </c>
      <c r="DX473">
        <v>16.00323333333333</v>
      </c>
      <c r="DY473">
        <v>2.07021037037037</v>
      </c>
      <c r="DZ473">
        <v>1.450331481481482</v>
      </c>
      <c r="EA473">
        <v>17.9918074074074</v>
      </c>
      <c r="EB473">
        <v>12.45435185185185</v>
      </c>
      <c r="EC473">
        <v>2000.005925925926</v>
      </c>
      <c r="ED473">
        <v>0.9800048888888888</v>
      </c>
      <c r="EE473">
        <v>0.01999551111111111</v>
      </c>
      <c r="EF473">
        <v>0</v>
      </c>
      <c r="EG473">
        <v>747.6757777777779</v>
      </c>
      <c r="EH473">
        <v>5.00097</v>
      </c>
      <c r="EI473">
        <v>14925.6</v>
      </c>
      <c r="EJ473">
        <v>16707.65555555556</v>
      </c>
      <c r="EK473">
        <v>38.875</v>
      </c>
      <c r="EL473">
        <v>39.312</v>
      </c>
      <c r="EM473">
        <v>38.812</v>
      </c>
      <c r="EN473">
        <v>39.062</v>
      </c>
      <c r="EO473">
        <v>39.5</v>
      </c>
      <c r="EP473">
        <v>1955.114814814815</v>
      </c>
      <c r="EQ473">
        <v>39.89111111111112</v>
      </c>
      <c r="ER473">
        <v>0</v>
      </c>
      <c r="ES473">
        <v>1659122714</v>
      </c>
      <c r="ET473">
        <v>0</v>
      </c>
      <c r="EU473">
        <v>747.7332692307692</v>
      </c>
      <c r="EV473">
        <v>-7.719076919584252</v>
      </c>
      <c r="EW473">
        <v>-157.839315960922</v>
      </c>
      <c r="EX473">
        <v>14925.87692307692</v>
      </c>
      <c r="EY473">
        <v>15</v>
      </c>
      <c r="EZ473">
        <v>0</v>
      </c>
      <c r="FA473" t="s">
        <v>419</v>
      </c>
      <c r="FB473">
        <v>1658962562</v>
      </c>
      <c r="FC473">
        <v>1658962559</v>
      </c>
      <c r="FD473">
        <v>0</v>
      </c>
      <c r="FE473">
        <v>0.025</v>
      </c>
      <c r="FF473">
        <v>-0.013</v>
      </c>
      <c r="FG473">
        <v>-1.97</v>
      </c>
      <c r="FH473">
        <v>-0.111</v>
      </c>
      <c r="FI473">
        <v>420</v>
      </c>
      <c r="FJ473">
        <v>18</v>
      </c>
      <c r="FK473">
        <v>0.6899999999999999</v>
      </c>
      <c r="FL473">
        <v>0.5</v>
      </c>
      <c r="FM473">
        <v>-60.08841707317072</v>
      </c>
      <c r="FN473">
        <v>-2.123211846690006</v>
      </c>
      <c r="FO473">
        <v>0.2244688276499782</v>
      </c>
      <c r="FP473">
        <v>0</v>
      </c>
      <c r="FQ473">
        <v>748.2177941176471</v>
      </c>
      <c r="FR473">
        <v>-8.044537815853555</v>
      </c>
      <c r="FS473">
        <v>0.8314659548550728</v>
      </c>
      <c r="FT473">
        <v>0</v>
      </c>
      <c r="FU473">
        <v>6.846079024390243</v>
      </c>
      <c r="FV473">
        <v>-0.09824006968641803</v>
      </c>
      <c r="FW473">
        <v>0.009911494141720377</v>
      </c>
      <c r="FX473">
        <v>1</v>
      </c>
      <c r="FY473">
        <v>1</v>
      </c>
      <c r="FZ473">
        <v>3</v>
      </c>
      <c r="GA473" t="s">
        <v>426</v>
      </c>
      <c r="GB473">
        <v>2.98329</v>
      </c>
      <c r="GC473">
        <v>2.71561</v>
      </c>
      <c r="GD473">
        <v>0.18884</v>
      </c>
      <c r="GE473">
        <v>0.192663</v>
      </c>
      <c r="GF473">
        <v>0.104067</v>
      </c>
      <c r="GG473">
        <v>0.0793899</v>
      </c>
      <c r="GH473">
        <v>25679.3</v>
      </c>
      <c r="GI473">
        <v>25682.5</v>
      </c>
      <c r="GJ473">
        <v>29419.9</v>
      </c>
      <c r="GK473">
        <v>29417.5</v>
      </c>
      <c r="GL473">
        <v>34907.4</v>
      </c>
      <c r="GM473">
        <v>36012.1</v>
      </c>
      <c r="GN473">
        <v>41430.2</v>
      </c>
      <c r="GO473">
        <v>41921.7</v>
      </c>
      <c r="GP473">
        <v>1.91775</v>
      </c>
      <c r="GQ473">
        <v>1.88743</v>
      </c>
      <c r="GR473">
        <v>0.103302</v>
      </c>
      <c r="GS473">
        <v>0</v>
      </c>
      <c r="GT473">
        <v>25.3136</v>
      </c>
      <c r="GU473">
        <v>999.9</v>
      </c>
      <c r="GV473">
        <v>36.6</v>
      </c>
      <c r="GW473">
        <v>33.8</v>
      </c>
      <c r="GX473">
        <v>21.3395</v>
      </c>
      <c r="GY473">
        <v>63.6317</v>
      </c>
      <c r="GZ473">
        <v>34.0385</v>
      </c>
      <c r="HA473">
        <v>1</v>
      </c>
      <c r="HB473">
        <v>-0.0836128</v>
      </c>
      <c r="HC473">
        <v>0.319327</v>
      </c>
      <c r="HD473">
        <v>20.3304</v>
      </c>
      <c r="HE473">
        <v>5.21714</v>
      </c>
      <c r="HF473">
        <v>12.0099</v>
      </c>
      <c r="HG473">
        <v>4.98895</v>
      </c>
      <c r="HH473">
        <v>3.28858</v>
      </c>
      <c r="HI473">
        <v>9999</v>
      </c>
      <c r="HJ473">
        <v>9999</v>
      </c>
      <c r="HK473">
        <v>9999</v>
      </c>
      <c r="HL473">
        <v>175.2</v>
      </c>
      <c r="HM473">
        <v>1.86786</v>
      </c>
      <c r="HN473">
        <v>1.86691</v>
      </c>
      <c r="HO473">
        <v>1.8663</v>
      </c>
      <c r="HP473">
        <v>1.86619</v>
      </c>
      <c r="HQ473">
        <v>1.86808</v>
      </c>
      <c r="HR473">
        <v>1.87053</v>
      </c>
      <c r="HS473">
        <v>1.8692</v>
      </c>
      <c r="HT473">
        <v>1.87057</v>
      </c>
      <c r="HU473">
        <v>0</v>
      </c>
      <c r="HV473">
        <v>0</v>
      </c>
      <c r="HW473">
        <v>0</v>
      </c>
      <c r="HX473">
        <v>0</v>
      </c>
      <c r="HY473" t="s">
        <v>421</v>
      </c>
      <c r="HZ473" t="s">
        <v>422</v>
      </c>
      <c r="IA473" t="s">
        <v>423</v>
      </c>
      <c r="IB473" t="s">
        <v>423</v>
      </c>
      <c r="IC473" t="s">
        <v>423</v>
      </c>
      <c r="ID473" t="s">
        <v>423</v>
      </c>
      <c r="IE473">
        <v>0</v>
      </c>
      <c r="IF473">
        <v>100</v>
      </c>
      <c r="IG473">
        <v>100</v>
      </c>
      <c r="IH473">
        <v>-3.96</v>
      </c>
      <c r="II473">
        <v>-0.08459999999999999</v>
      </c>
      <c r="IJ473">
        <v>-1.577111384215205</v>
      </c>
      <c r="IK473">
        <v>-0.002609718516926934</v>
      </c>
      <c r="IL473">
        <v>7.477057286243006E-07</v>
      </c>
      <c r="IM473">
        <v>-2.446628426827821E-10</v>
      </c>
      <c r="IN473">
        <v>-0.2036813970316619</v>
      </c>
      <c r="IO473">
        <v>-0.007460779758470672</v>
      </c>
      <c r="IP473">
        <v>0.0009378809001863145</v>
      </c>
      <c r="IQ473">
        <v>-1.681860573090938E-05</v>
      </c>
      <c r="IR473">
        <v>18</v>
      </c>
      <c r="IS473">
        <v>2242</v>
      </c>
      <c r="IT473">
        <v>1</v>
      </c>
      <c r="IU473">
        <v>24</v>
      </c>
      <c r="IV473">
        <v>2669.2</v>
      </c>
      <c r="IW473">
        <v>2669.2</v>
      </c>
      <c r="IX473">
        <v>2.44751</v>
      </c>
      <c r="IY473">
        <v>2.21313</v>
      </c>
      <c r="IZ473">
        <v>1.39648</v>
      </c>
      <c r="JA473">
        <v>2.33398</v>
      </c>
      <c r="JB473">
        <v>1.49536</v>
      </c>
      <c r="JC473">
        <v>2.35718</v>
      </c>
      <c r="JD473">
        <v>39.3917</v>
      </c>
      <c r="JE473">
        <v>23.9649</v>
      </c>
      <c r="JF473">
        <v>18</v>
      </c>
      <c r="JG473">
        <v>491.567</v>
      </c>
      <c r="JH473">
        <v>429.079</v>
      </c>
      <c r="JI473">
        <v>25.0004</v>
      </c>
      <c r="JJ473">
        <v>26.3042</v>
      </c>
      <c r="JK473">
        <v>30.0003</v>
      </c>
      <c r="JL473">
        <v>26.2645</v>
      </c>
      <c r="JM473">
        <v>26.2058</v>
      </c>
      <c r="JN473">
        <v>48.9771</v>
      </c>
      <c r="JO473">
        <v>24.1636</v>
      </c>
      <c r="JP473">
        <v>24.0739</v>
      </c>
      <c r="JQ473">
        <v>25</v>
      </c>
      <c r="JR473">
        <v>1223.16</v>
      </c>
      <c r="JS473">
        <v>15.9843</v>
      </c>
      <c r="JT473">
        <v>100.592</v>
      </c>
      <c r="JU473">
        <v>100.68</v>
      </c>
    </row>
    <row r="474" spans="1:281">
      <c r="A474">
        <v>458</v>
      </c>
      <c r="B474">
        <v>1659122719</v>
      </c>
      <c r="C474">
        <v>10360.90000009537</v>
      </c>
      <c r="D474" t="s">
        <v>1343</v>
      </c>
      <c r="E474" t="s">
        <v>1344</v>
      </c>
      <c r="F474">
        <v>5</v>
      </c>
      <c r="G474" t="s">
        <v>1198</v>
      </c>
      <c r="H474" t="s">
        <v>416</v>
      </c>
      <c r="I474">
        <v>1659122711.214286</v>
      </c>
      <c r="J474">
        <f>(K474)/1000</f>
        <v>0</v>
      </c>
      <c r="K474">
        <f>IF(CZ474, AN474, AH474)</f>
        <v>0</v>
      </c>
      <c r="L474">
        <f>IF(CZ474, AI474, AG474)</f>
        <v>0</v>
      </c>
      <c r="M474">
        <f>DB474 - IF(AU474&gt;1, L474*CV474*100.0/(AW474*DP474), 0)</f>
        <v>0</v>
      </c>
      <c r="N474">
        <f>((T474-J474/2)*M474-L474)/(T474+J474/2)</f>
        <v>0</v>
      </c>
      <c r="O474">
        <f>N474*(DI474+DJ474)/1000.0</f>
        <v>0</v>
      </c>
      <c r="P474">
        <f>(DB474 - IF(AU474&gt;1, L474*CV474*100.0/(AW474*DP474), 0))*(DI474+DJ474)/1000.0</f>
        <v>0</v>
      </c>
      <c r="Q474">
        <f>2.0/((1/S474-1/R474)+SIGN(S474)*SQRT((1/S474-1/R474)*(1/S474-1/R474) + 4*CW474/((CW474+1)*(CW474+1))*(2*1/S474*1/R474-1/R474*1/R474)))</f>
        <v>0</v>
      </c>
      <c r="R474">
        <f>IF(LEFT(CX474,1)&lt;&gt;"0",IF(LEFT(CX474,1)="1",3.0,CY474),$D$5+$E$5*(DP474*DI474/($K$5*1000))+$F$5*(DP474*DI474/($K$5*1000))*MAX(MIN(CV474,$J$5),$I$5)*MAX(MIN(CV474,$J$5),$I$5)+$G$5*MAX(MIN(CV474,$J$5),$I$5)*(DP474*DI474/($K$5*1000))+$H$5*(DP474*DI474/($K$5*1000))*(DP474*DI474/($K$5*1000)))</f>
        <v>0</v>
      </c>
      <c r="S474">
        <f>J474*(1000-(1000*0.61365*exp(17.502*W474/(240.97+W474))/(DI474+DJ474)+DD474)/2)/(1000*0.61365*exp(17.502*W474/(240.97+W474))/(DI474+DJ474)-DD474)</f>
        <v>0</v>
      </c>
      <c r="T474">
        <f>1/((CW474+1)/(Q474/1.6)+1/(R474/1.37)) + CW474/((CW474+1)/(Q474/1.6) + CW474/(R474/1.37))</f>
        <v>0</v>
      </c>
      <c r="U474">
        <f>(CR474*CU474)</f>
        <v>0</v>
      </c>
      <c r="V474">
        <f>(DK474+(U474+2*0.95*5.67E-8*(((DK474+$B$7)+273)^4-(DK474+273)^4)-44100*J474)/(1.84*29.3*R474+8*0.95*5.67E-8*(DK474+273)^3))</f>
        <v>0</v>
      </c>
      <c r="W474">
        <f>($C$7*DL474+$D$7*DM474+$E$7*V474)</f>
        <v>0</v>
      </c>
      <c r="X474">
        <f>0.61365*exp(17.502*W474/(240.97+W474))</f>
        <v>0</v>
      </c>
      <c r="Y474">
        <f>(Z474/AA474*100)</f>
        <v>0</v>
      </c>
      <c r="Z474">
        <f>DD474*(DI474+DJ474)/1000</f>
        <v>0</v>
      </c>
      <c r="AA474">
        <f>0.61365*exp(17.502*DK474/(240.97+DK474))</f>
        <v>0</v>
      </c>
      <c r="AB474">
        <f>(X474-DD474*(DI474+DJ474)/1000)</f>
        <v>0</v>
      </c>
      <c r="AC474">
        <f>(-J474*44100)</f>
        <v>0</v>
      </c>
      <c r="AD474">
        <f>2*29.3*R474*0.92*(DK474-W474)</f>
        <v>0</v>
      </c>
      <c r="AE474">
        <f>2*0.95*5.67E-8*(((DK474+$B$7)+273)^4-(W474+273)^4)</f>
        <v>0</v>
      </c>
      <c r="AF474">
        <f>U474+AE474+AC474+AD474</f>
        <v>0</v>
      </c>
      <c r="AG474">
        <f>DH474*AU474*(DC474-DB474*(1000-AU474*DE474)/(1000-AU474*DD474))/(100*CV474)</f>
        <v>0</v>
      </c>
      <c r="AH474">
        <f>1000*DH474*AU474*(DD474-DE474)/(100*CV474*(1000-AU474*DD474))</f>
        <v>0</v>
      </c>
      <c r="AI474">
        <f>(AJ474 - AK474 - DI474*1E3/(8.314*(DK474+273.15)) * AM474/DH474 * AL474) * DH474/(100*CV474) * (1000 - DE474)/1000</f>
        <v>0</v>
      </c>
      <c r="AJ474">
        <v>1230.903888527142</v>
      </c>
      <c r="AK474">
        <v>1184.952606060605</v>
      </c>
      <c r="AL474">
        <v>3.416967778696938</v>
      </c>
      <c r="AM474">
        <v>65.16908035105153</v>
      </c>
      <c r="AN474">
        <f>(AP474 - AO474 + DI474*1E3/(8.314*(DK474+273.15)) * AR474/DH474 * AQ474) * DH474/(100*CV474) * 1000/(1000 - AP474)</f>
        <v>0</v>
      </c>
      <c r="AO474">
        <v>15.99213702013759</v>
      </c>
      <c r="AP474">
        <v>22.81276242424242</v>
      </c>
      <c r="AQ474">
        <v>-1.933906691122113E-05</v>
      </c>
      <c r="AR474">
        <v>87.25363279170026</v>
      </c>
      <c r="AS474">
        <v>15</v>
      </c>
      <c r="AT474">
        <v>3</v>
      </c>
      <c r="AU474">
        <f>IF(AS474*$H$13&gt;=AW474,1.0,(AW474/(AW474-AS474*$H$13)))</f>
        <v>0</v>
      </c>
      <c r="AV474">
        <f>(AU474-1)*100</f>
        <v>0</v>
      </c>
      <c r="AW474">
        <f>MAX(0,($B$13+$C$13*DP474)/(1+$D$13*DP474)*DI474/(DK474+273)*$E$13)</f>
        <v>0</v>
      </c>
      <c r="AX474" t="s">
        <v>417</v>
      </c>
      <c r="AY474" t="s">
        <v>417</v>
      </c>
      <c r="AZ474">
        <v>0</v>
      </c>
      <c r="BA474">
        <v>0</v>
      </c>
      <c r="BB474">
        <f>1-AZ474/BA474</f>
        <v>0</v>
      </c>
      <c r="BC474">
        <v>0</v>
      </c>
      <c r="BD474" t="s">
        <v>417</v>
      </c>
      <c r="BE474" t="s">
        <v>417</v>
      </c>
      <c r="BF474">
        <v>0</v>
      </c>
      <c r="BG474">
        <v>0</v>
      </c>
      <c r="BH474">
        <f>1-BF474/BG474</f>
        <v>0</v>
      </c>
      <c r="BI474">
        <v>0.5</v>
      </c>
      <c r="BJ474">
        <f>CS474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417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f>$B$11*DQ474+$C$11*DR474+$F$11*EC474*(1-EF474)</f>
        <v>0</v>
      </c>
      <c r="CS474">
        <f>CR474*CT474</f>
        <v>0</v>
      </c>
      <c r="CT474">
        <f>($B$11*$D$9+$C$11*$D$9+$F$11*((EP474+EH474)/MAX(EP474+EH474+EQ474, 0.1)*$I$9+EQ474/MAX(EP474+EH474+EQ474, 0.1)*$J$9))/($B$11+$C$11+$F$11)</f>
        <v>0</v>
      </c>
      <c r="CU474">
        <f>($B$11*$K$9+$C$11*$K$9+$F$11*((EP474+EH474)/MAX(EP474+EH474+EQ474, 0.1)*$P$9+EQ474/MAX(EP474+EH474+EQ474, 0.1)*$Q$9))/($B$11+$C$11+$F$11)</f>
        <v>0</v>
      </c>
      <c r="CV474">
        <v>6</v>
      </c>
      <c r="CW474">
        <v>0.5</v>
      </c>
      <c r="CX474" t="s">
        <v>418</v>
      </c>
      <c r="CY474">
        <v>2</v>
      </c>
      <c r="CZ474" t="b">
        <v>1</v>
      </c>
      <c r="DA474">
        <v>1659122711.214286</v>
      </c>
      <c r="DB474">
        <v>1133.610714285714</v>
      </c>
      <c r="DC474">
        <v>1193.985714285714</v>
      </c>
      <c r="DD474">
        <v>22.83281071428572</v>
      </c>
      <c r="DE474">
        <v>15.99932142857143</v>
      </c>
      <c r="DF474">
        <v>1137.549285714286</v>
      </c>
      <c r="DG474">
        <v>22.91732142857142</v>
      </c>
      <c r="DH474">
        <v>500.0648571428571</v>
      </c>
      <c r="DI474">
        <v>90.62736785714286</v>
      </c>
      <c r="DJ474">
        <v>0.09998024285714284</v>
      </c>
      <c r="DK474">
        <v>27.19278928571429</v>
      </c>
      <c r="DL474">
        <v>26.99976071428572</v>
      </c>
      <c r="DM474">
        <v>999.9000000000002</v>
      </c>
      <c r="DN474">
        <v>0</v>
      </c>
      <c r="DO474">
        <v>0</v>
      </c>
      <c r="DP474">
        <v>10002.38892857143</v>
      </c>
      <c r="DQ474">
        <v>0</v>
      </c>
      <c r="DR474">
        <v>7.95337</v>
      </c>
      <c r="DS474">
        <v>-60.37546785714286</v>
      </c>
      <c r="DT474">
        <v>1160.099642857143</v>
      </c>
      <c r="DU474">
        <v>1213.398571428571</v>
      </c>
      <c r="DV474">
        <v>6.833487142857142</v>
      </c>
      <c r="DW474">
        <v>1193.985714285714</v>
      </c>
      <c r="DX474">
        <v>15.99932142857143</v>
      </c>
      <c r="DY474">
        <v>2.069277142857143</v>
      </c>
      <c r="DZ474">
        <v>1.449976071428571</v>
      </c>
      <c r="EA474">
        <v>17.98463571428571</v>
      </c>
      <c r="EB474">
        <v>12.45061785714286</v>
      </c>
      <c r="EC474">
        <v>2000.013571428571</v>
      </c>
      <c r="ED474">
        <v>0.9800050357142857</v>
      </c>
      <c r="EE474">
        <v>0.01999536428571428</v>
      </c>
      <c r="EF474">
        <v>0</v>
      </c>
      <c r="EG474">
        <v>747.0944642857143</v>
      </c>
      <c r="EH474">
        <v>5.00097</v>
      </c>
      <c r="EI474">
        <v>14913.45714285715</v>
      </c>
      <c r="EJ474">
        <v>16707.72142857143</v>
      </c>
      <c r="EK474">
        <v>38.875</v>
      </c>
      <c r="EL474">
        <v>39.312</v>
      </c>
      <c r="EM474">
        <v>38.812</v>
      </c>
      <c r="EN474">
        <v>39.062</v>
      </c>
      <c r="EO474">
        <v>39.5</v>
      </c>
      <c r="EP474">
        <v>1955.122857142857</v>
      </c>
      <c r="EQ474">
        <v>39.8907142857143</v>
      </c>
      <c r="ER474">
        <v>0</v>
      </c>
      <c r="ES474">
        <v>1659122719.4</v>
      </c>
      <c r="ET474">
        <v>0</v>
      </c>
      <c r="EU474">
        <v>747.0474400000001</v>
      </c>
      <c r="EV474">
        <v>-5.812153843505601</v>
      </c>
      <c r="EW474">
        <v>-151.8692305947651</v>
      </c>
      <c r="EX474">
        <v>14911.16</v>
      </c>
      <c r="EY474">
        <v>15</v>
      </c>
      <c r="EZ474">
        <v>0</v>
      </c>
      <c r="FA474" t="s">
        <v>419</v>
      </c>
      <c r="FB474">
        <v>1658962562</v>
      </c>
      <c r="FC474">
        <v>1658962559</v>
      </c>
      <c r="FD474">
        <v>0</v>
      </c>
      <c r="FE474">
        <v>0.025</v>
      </c>
      <c r="FF474">
        <v>-0.013</v>
      </c>
      <c r="FG474">
        <v>-1.97</v>
      </c>
      <c r="FH474">
        <v>-0.111</v>
      </c>
      <c r="FI474">
        <v>420</v>
      </c>
      <c r="FJ474">
        <v>18</v>
      </c>
      <c r="FK474">
        <v>0.6899999999999999</v>
      </c>
      <c r="FL474">
        <v>0.5</v>
      </c>
      <c r="FM474">
        <v>-60.29440487804878</v>
      </c>
      <c r="FN474">
        <v>-1.747239721254286</v>
      </c>
      <c r="FO474">
        <v>0.1827141255719482</v>
      </c>
      <c r="FP474">
        <v>0</v>
      </c>
      <c r="FQ474">
        <v>747.4766764705882</v>
      </c>
      <c r="FR474">
        <v>-6.940794504227499</v>
      </c>
      <c r="FS474">
        <v>0.7253514653393224</v>
      </c>
      <c r="FT474">
        <v>0</v>
      </c>
      <c r="FU474">
        <v>6.837416097560976</v>
      </c>
      <c r="FV474">
        <v>-0.08871616724737451</v>
      </c>
      <c r="FW474">
        <v>0.009083223581120762</v>
      </c>
      <c r="FX474">
        <v>1</v>
      </c>
      <c r="FY474">
        <v>1</v>
      </c>
      <c r="FZ474">
        <v>3</v>
      </c>
      <c r="GA474" t="s">
        <v>426</v>
      </c>
      <c r="GB474">
        <v>2.98352</v>
      </c>
      <c r="GC474">
        <v>2.71557</v>
      </c>
      <c r="GD474">
        <v>0.190571</v>
      </c>
      <c r="GE474">
        <v>0.194327</v>
      </c>
      <c r="GF474">
        <v>0.104024</v>
      </c>
      <c r="GG474">
        <v>0.0793697</v>
      </c>
      <c r="GH474">
        <v>25625</v>
      </c>
      <c r="GI474">
        <v>25629.8</v>
      </c>
      <c r="GJ474">
        <v>29420.5</v>
      </c>
      <c r="GK474">
        <v>29417.8</v>
      </c>
      <c r="GL474">
        <v>34910</v>
      </c>
      <c r="GM474">
        <v>36013.4</v>
      </c>
      <c r="GN474">
        <v>41431.2</v>
      </c>
      <c r="GO474">
        <v>41922.2</v>
      </c>
      <c r="GP474">
        <v>1.9179</v>
      </c>
      <c r="GQ474">
        <v>1.88715</v>
      </c>
      <c r="GR474">
        <v>0.103265</v>
      </c>
      <c r="GS474">
        <v>0</v>
      </c>
      <c r="GT474">
        <v>25.3173</v>
      </c>
      <c r="GU474">
        <v>999.9</v>
      </c>
      <c r="GV474">
        <v>36.6</v>
      </c>
      <c r="GW474">
        <v>33.8</v>
      </c>
      <c r="GX474">
        <v>21.3389</v>
      </c>
      <c r="GY474">
        <v>63.4917</v>
      </c>
      <c r="GZ474">
        <v>34.1146</v>
      </c>
      <c r="HA474">
        <v>1</v>
      </c>
      <c r="HB474">
        <v>-0.083346</v>
      </c>
      <c r="HC474">
        <v>0.321078</v>
      </c>
      <c r="HD474">
        <v>20.3305</v>
      </c>
      <c r="HE474">
        <v>5.21699</v>
      </c>
      <c r="HF474">
        <v>12.0099</v>
      </c>
      <c r="HG474">
        <v>4.9889</v>
      </c>
      <c r="HH474">
        <v>3.28838</v>
      </c>
      <c r="HI474">
        <v>9999</v>
      </c>
      <c r="HJ474">
        <v>9999</v>
      </c>
      <c r="HK474">
        <v>9999</v>
      </c>
      <c r="HL474">
        <v>175.2</v>
      </c>
      <c r="HM474">
        <v>1.86786</v>
      </c>
      <c r="HN474">
        <v>1.86691</v>
      </c>
      <c r="HO474">
        <v>1.8663</v>
      </c>
      <c r="HP474">
        <v>1.86621</v>
      </c>
      <c r="HQ474">
        <v>1.86807</v>
      </c>
      <c r="HR474">
        <v>1.87047</v>
      </c>
      <c r="HS474">
        <v>1.8692</v>
      </c>
      <c r="HT474">
        <v>1.87058</v>
      </c>
      <c r="HU474">
        <v>0</v>
      </c>
      <c r="HV474">
        <v>0</v>
      </c>
      <c r="HW474">
        <v>0</v>
      </c>
      <c r="HX474">
        <v>0</v>
      </c>
      <c r="HY474" t="s">
        <v>421</v>
      </c>
      <c r="HZ474" t="s">
        <v>422</v>
      </c>
      <c r="IA474" t="s">
        <v>423</v>
      </c>
      <c r="IB474" t="s">
        <v>423</v>
      </c>
      <c r="IC474" t="s">
        <v>423</v>
      </c>
      <c r="ID474" t="s">
        <v>423</v>
      </c>
      <c r="IE474">
        <v>0</v>
      </c>
      <c r="IF474">
        <v>100</v>
      </c>
      <c r="IG474">
        <v>100</v>
      </c>
      <c r="IH474">
        <v>-3.98</v>
      </c>
      <c r="II474">
        <v>-0.0847</v>
      </c>
      <c r="IJ474">
        <v>-1.577111384215205</v>
      </c>
      <c r="IK474">
        <v>-0.002609718516926934</v>
      </c>
      <c r="IL474">
        <v>7.477057286243006E-07</v>
      </c>
      <c r="IM474">
        <v>-2.446628426827821E-10</v>
      </c>
      <c r="IN474">
        <v>-0.2036813970316619</v>
      </c>
      <c r="IO474">
        <v>-0.007460779758470672</v>
      </c>
      <c r="IP474">
        <v>0.0009378809001863145</v>
      </c>
      <c r="IQ474">
        <v>-1.681860573090938E-05</v>
      </c>
      <c r="IR474">
        <v>18</v>
      </c>
      <c r="IS474">
        <v>2242</v>
      </c>
      <c r="IT474">
        <v>1</v>
      </c>
      <c r="IU474">
        <v>24</v>
      </c>
      <c r="IV474">
        <v>2669.3</v>
      </c>
      <c r="IW474">
        <v>2669.3</v>
      </c>
      <c r="IX474">
        <v>2.47192</v>
      </c>
      <c r="IY474">
        <v>2.21802</v>
      </c>
      <c r="IZ474">
        <v>1.39648</v>
      </c>
      <c r="JA474">
        <v>2.33398</v>
      </c>
      <c r="JB474">
        <v>1.49536</v>
      </c>
      <c r="JC474">
        <v>2.31567</v>
      </c>
      <c r="JD474">
        <v>39.3917</v>
      </c>
      <c r="JE474">
        <v>23.9649</v>
      </c>
      <c r="JF474">
        <v>18</v>
      </c>
      <c r="JG474">
        <v>491.678</v>
      </c>
      <c r="JH474">
        <v>428.924</v>
      </c>
      <c r="JI474">
        <v>25.0004</v>
      </c>
      <c r="JJ474">
        <v>26.3055</v>
      </c>
      <c r="JK474">
        <v>30.0002</v>
      </c>
      <c r="JL474">
        <v>26.2665</v>
      </c>
      <c r="JM474">
        <v>26.207</v>
      </c>
      <c r="JN474">
        <v>49.4774</v>
      </c>
      <c r="JO474">
        <v>24.1636</v>
      </c>
      <c r="JP474">
        <v>24.0739</v>
      </c>
      <c r="JQ474">
        <v>25</v>
      </c>
      <c r="JR474">
        <v>1236.52</v>
      </c>
      <c r="JS474">
        <v>15.9943</v>
      </c>
      <c r="JT474">
        <v>100.594</v>
      </c>
      <c r="JU474">
        <v>100.682</v>
      </c>
    </row>
    <row r="475" spans="1:281">
      <c r="A475">
        <v>459</v>
      </c>
      <c r="B475">
        <v>1659122724</v>
      </c>
      <c r="C475">
        <v>10365.90000009537</v>
      </c>
      <c r="D475" t="s">
        <v>1345</v>
      </c>
      <c r="E475" t="s">
        <v>1346</v>
      </c>
      <c r="F475">
        <v>5</v>
      </c>
      <c r="G475" t="s">
        <v>1198</v>
      </c>
      <c r="H475" t="s">
        <v>416</v>
      </c>
      <c r="I475">
        <v>1659122716.5</v>
      </c>
      <c r="J475">
        <f>(K475)/1000</f>
        <v>0</v>
      </c>
      <c r="K475">
        <f>IF(CZ475, AN475, AH475)</f>
        <v>0</v>
      </c>
      <c r="L475">
        <f>IF(CZ475, AI475, AG475)</f>
        <v>0</v>
      </c>
      <c r="M475">
        <f>DB475 - IF(AU475&gt;1, L475*CV475*100.0/(AW475*DP475), 0)</f>
        <v>0</v>
      </c>
      <c r="N475">
        <f>((T475-J475/2)*M475-L475)/(T475+J475/2)</f>
        <v>0</v>
      </c>
      <c r="O475">
        <f>N475*(DI475+DJ475)/1000.0</f>
        <v>0</v>
      </c>
      <c r="P475">
        <f>(DB475 - IF(AU475&gt;1, L475*CV475*100.0/(AW475*DP475), 0))*(DI475+DJ475)/1000.0</f>
        <v>0</v>
      </c>
      <c r="Q475">
        <f>2.0/((1/S475-1/R475)+SIGN(S475)*SQRT((1/S475-1/R475)*(1/S475-1/R475) + 4*CW475/((CW475+1)*(CW475+1))*(2*1/S475*1/R475-1/R475*1/R475)))</f>
        <v>0</v>
      </c>
      <c r="R475">
        <f>IF(LEFT(CX475,1)&lt;&gt;"0",IF(LEFT(CX475,1)="1",3.0,CY475),$D$5+$E$5*(DP475*DI475/($K$5*1000))+$F$5*(DP475*DI475/($K$5*1000))*MAX(MIN(CV475,$J$5),$I$5)*MAX(MIN(CV475,$J$5),$I$5)+$G$5*MAX(MIN(CV475,$J$5),$I$5)*(DP475*DI475/($K$5*1000))+$H$5*(DP475*DI475/($K$5*1000))*(DP475*DI475/($K$5*1000)))</f>
        <v>0</v>
      </c>
      <c r="S475">
        <f>J475*(1000-(1000*0.61365*exp(17.502*W475/(240.97+W475))/(DI475+DJ475)+DD475)/2)/(1000*0.61365*exp(17.502*W475/(240.97+W475))/(DI475+DJ475)-DD475)</f>
        <v>0</v>
      </c>
      <c r="T475">
        <f>1/((CW475+1)/(Q475/1.6)+1/(R475/1.37)) + CW475/((CW475+1)/(Q475/1.6) + CW475/(R475/1.37))</f>
        <v>0</v>
      </c>
      <c r="U475">
        <f>(CR475*CU475)</f>
        <v>0</v>
      </c>
      <c r="V475">
        <f>(DK475+(U475+2*0.95*5.67E-8*(((DK475+$B$7)+273)^4-(DK475+273)^4)-44100*J475)/(1.84*29.3*R475+8*0.95*5.67E-8*(DK475+273)^3))</f>
        <v>0</v>
      </c>
      <c r="W475">
        <f>($C$7*DL475+$D$7*DM475+$E$7*V475)</f>
        <v>0</v>
      </c>
      <c r="X475">
        <f>0.61365*exp(17.502*W475/(240.97+W475))</f>
        <v>0</v>
      </c>
      <c r="Y475">
        <f>(Z475/AA475*100)</f>
        <v>0</v>
      </c>
      <c r="Z475">
        <f>DD475*(DI475+DJ475)/1000</f>
        <v>0</v>
      </c>
      <c r="AA475">
        <f>0.61365*exp(17.502*DK475/(240.97+DK475))</f>
        <v>0</v>
      </c>
      <c r="AB475">
        <f>(X475-DD475*(DI475+DJ475)/1000)</f>
        <v>0</v>
      </c>
      <c r="AC475">
        <f>(-J475*44100)</f>
        <v>0</v>
      </c>
      <c r="AD475">
        <f>2*29.3*R475*0.92*(DK475-W475)</f>
        <v>0</v>
      </c>
      <c r="AE475">
        <f>2*0.95*5.67E-8*(((DK475+$B$7)+273)^4-(W475+273)^4)</f>
        <v>0</v>
      </c>
      <c r="AF475">
        <f>U475+AE475+AC475+AD475</f>
        <v>0</v>
      </c>
      <c r="AG475">
        <f>DH475*AU475*(DC475-DB475*(1000-AU475*DE475)/(1000-AU475*DD475))/(100*CV475)</f>
        <v>0</v>
      </c>
      <c r="AH475">
        <f>1000*DH475*AU475*(DD475-DE475)/(100*CV475*(1000-AU475*DD475))</f>
        <v>0</v>
      </c>
      <c r="AI475">
        <f>(AJ475 - AK475 - DI475*1E3/(8.314*(DK475+273.15)) * AM475/DH475 * AL475) * DH475/(100*CV475) * (1000 - DE475)/1000</f>
        <v>0</v>
      </c>
      <c r="AJ475">
        <v>1247.746374331604</v>
      </c>
      <c r="AK475">
        <v>1202.050121212121</v>
      </c>
      <c r="AL475">
        <v>3.421310268951093</v>
      </c>
      <c r="AM475">
        <v>65.16908035105153</v>
      </c>
      <c r="AN475">
        <f>(AP475 - AO475 + DI475*1E3/(8.314*(DK475+273.15)) * AR475/DH475 * AQ475) * DH475/(100*CV475) * 1000/(1000 - AP475)</f>
        <v>0</v>
      </c>
      <c r="AO475">
        <v>15.98899978026847</v>
      </c>
      <c r="AP475">
        <v>22.79741393939393</v>
      </c>
      <c r="AQ475">
        <v>-2.563488739245931E-05</v>
      </c>
      <c r="AR475">
        <v>87.25363279170026</v>
      </c>
      <c r="AS475">
        <v>15</v>
      </c>
      <c r="AT475">
        <v>3</v>
      </c>
      <c r="AU475">
        <f>IF(AS475*$H$13&gt;=AW475,1.0,(AW475/(AW475-AS475*$H$13)))</f>
        <v>0</v>
      </c>
      <c r="AV475">
        <f>(AU475-1)*100</f>
        <v>0</v>
      </c>
      <c r="AW475">
        <f>MAX(0,($B$13+$C$13*DP475)/(1+$D$13*DP475)*DI475/(DK475+273)*$E$13)</f>
        <v>0</v>
      </c>
      <c r="AX475" t="s">
        <v>417</v>
      </c>
      <c r="AY475" t="s">
        <v>417</v>
      </c>
      <c r="AZ475">
        <v>0</v>
      </c>
      <c r="BA475">
        <v>0</v>
      </c>
      <c r="BB475">
        <f>1-AZ475/BA475</f>
        <v>0</v>
      </c>
      <c r="BC475">
        <v>0</v>
      </c>
      <c r="BD475" t="s">
        <v>417</v>
      </c>
      <c r="BE475" t="s">
        <v>417</v>
      </c>
      <c r="BF475">
        <v>0</v>
      </c>
      <c r="BG475">
        <v>0</v>
      </c>
      <c r="BH475">
        <f>1-BF475/BG475</f>
        <v>0</v>
      </c>
      <c r="BI475">
        <v>0.5</v>
      </c>
      <c r="BJ475">
        <f>CS475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417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f>$B$11*DQ475+$C$11*DR475+$F$11*EC475*(1-EF475)</f>
        <v>0</v>
      </c>
      <c r="CS475">
        <f>CR475*CT475</f>
        <v>0</v>
      </c>
      <c r="CT475">
        <f>($B$11*$D$9+$C$11*$D$9+$F$11*((EP475+EH475)/MAX(EP475+EH475+EQ475, 0.1)*$I$9+EQ475/MAX(EP475+EH475+EQ475, 0.1)*$J$9))/($B$11+$C$11+$F$11)</f>
        <v>0</v>
      </c>
      <c r="CU475">
        <f>($B$11*$K$9+$C$11*$K$9+$F$11*((EP475+EH475)/MAX(EP475+EH475+EQ475, 0.1)*$P$9+EQ475/MAX(EP475+EH475+EQ475, 0.1)*$Q$9))/($B$11+$C$11+$F$11)</f>
        <v>0</v>
      </c>
      <c r="CV475">
        <v>6</v>
      </c>
      <c r="CW475">
        <v>0.5</v>
      </c>
      <c r="CX475" t="s">
        <v>418</v>
      </c>
      <c r="CY475">
        <v>2</v>
      </c>
      <c r="CZ475" t="b">
        <v>1</v>
      </c>
      <c r="DA475">
        <v>1659122716.5</v>
      </c>
      <c r="DB475">
        <v>1151.23962962963</v>
      </c>
      <c r="DC475">
        <v>1211.674074074074</v>
      </c>
      <c r="DD475">
        <v>22.81814444444444</v>
      </c>
      <c r="DE475">
        <v>15.99416666666666</v>
      </c>
      <c r="DF475">
        <v>1155.210740740741</v>
      </c>
      <c r="DG475">
        <v>22.90279629629629</v>
      </c>
      <c r="DH475">
        <v>500.0478518518518</v>
      </c>
      <c r="DI475">
        <v>90.62700370370369</v>
      </c>
      <c r="DJ475">
        <v>0.09994494814814815</v>
      </c>
      <c r="DK475">
        <v>27.19408518518518</v>
      </c>
      <c r="DL475">
        <v>27.00561111111111</v>
      </c>
      <c r="DM475">
        <v>999.9000000000001</v>
      </c>
      <c r="DN475">
        <v>0</v>
      </c>
      <c r="DO475">
        <v>0</v>
      </c>
      <c r="DP475">
        <v>10004.51444444444</v>
      </c>
      <c r="DQ475">
        <v>0</v>
      </c>
      <c r="DR475">
        <v>7.95337</v>
      </c>
      <c r="DS475">
        <v>-60.43499629629628</v>
      </c>
      <c r="DT475">
        <v>1178.122592592593</v>
      </c>
      <c r="DU475">
        <v>1231.368148148148</v>
      </c>
      <c r="DV475">
        <v>6.823977777777777</v>
      </c>
      <c r="DW475">
        <v>1211.674074074074</v>
      </c>
      <c r="DX475">
        <v>15.99416666666666</v>
      </c>
      <c r="DY475">
        <v>2.06794</v>
      </c>
      <c r="DZ475">
        <v>1.449503703703704</v>
      </c>
      <c r="EA475">
        <v>17.97435555555555</v>
      </c>
      <c r="EB475">
        <v>12.44564074074074</v>
      </c>
      <c r="EC475">
        <v>2000.012222222222</v>
      </c>
      <c r="ED475">
        <v>0.9800048888888888</v>
      </c>
      <c r="EE475">
        <v>0.01999551111111111</v>
      </c>
      <c r="EF475">
        <v>0</v>
      </c>
      <c r="EG475">
        <v>746.5669259259259</v>
      </c>
      <c r="EH475">
        <v>5.00097</v>
      </c>
      <c r="EI475">
        <v>14900.10740740741</v>
      </c>
      <c r="EJ475">
        <v>16707.72222222222</v>
      </c>
      <c r="EK475">
        <v>38.875</v>
      </c>
      <c r="EL475">
        <v>39.312</v>
      </c>
      <c r="EM475">
        <v>38.812</v>
      </c>
      <c r="EN475">
        <v>39.062</v>
      </c>
      <c r="EO475">
        <v>39.5</v>
      </c>
      <c r="EP475">
        <v>1955.121111111111</v>
      </c>
      <c r="EQ475">
        <v>39.89111111111112</v>
      </c>
      <c r="ER475">
        <v>0</v>
      </c>
      <c r="ES475">
        <v>1659122724.2</v>
      </c>
      <c r="ET475">
        <v>0</v>
      </c>
      <c r="EU475">
        <v>746.56048</v>
      </c>
      <c r="EV475">
        <v>-6.933076929769831</v>
      </c>
      <c r="EW475">
        <v>-148.7461539354138</v>
      </c>
      <c r="EX475">
        <v>14899.136</v>
      </c>
      <c r="EY475">
        <v>15</v>
      </c>
      <c r="EZ475">
        <v>0</v>
      </c>
      <c r="FA475" t="s">
        <v>419</v>
      </c>
      <c r="FB475">
        <v>1658962562</v>
      </c>
      <c r="FC475">
        <v>1658962559</v>
      </c>
      <c r="FD475">
        <v>0</v>
      </c>
      <c r="FE475">
        <v>0.025</v>
      </c>
      <c r="FF475">
        <v>-0.013</v>
      </c>
      <c r="FG475">
        <v>-1.97</v>
      </c>
      <c r="FH475">
        <v>-0.111</v>
      </c>
      <c r="FI475">
        <v>420</v>
      </c>
      <c r="FJ475">
        <v>18</v>
      </c>
      <c r="FK475">
        <v>0.6899999999999999</v>
      </c>
      <c r="FL475">
        <v>0.5</v>
      </c>
      <c r="FM475">
        <v>-60.37750487804879</v>
      </c>
      <c r="FN475">
        <v>-0.9121379790940081</v>
      </c>
      <c r="FO475">
        <v>0.1172029092105828</v>
      </c>
      <c r="FP475">
        <v>0</v>
      </c>
      <c r="FQ475">
        <v>747.0166470588235</v>
      </c>
      <c r="FR475">
        <v>-6.502062639022659</v>
      </c>
      <c r="FS475">
        <v>0.679807147495131</v>
      </c>
      <c r="FT475">
        <v>0</v>
      </c>
      <c r="FU475">
        <v>6.831254146341465</v>
      </c>
      <c r="FV475">
        <v>-0.09729114982577039</v>
      </c>
      <c r="FW475">
        <v>0.009899317289987901</v>
      </c>
      <c r="FX475">
        <v>1</v>
      </c>
      <c r="FY475">
        <v>1</v>
      </c>
      <c r="FZ475">
        <v>3</v>
      </c>
      <c r="GA475" t="s">
        <v>426</v>
      </c>
      <c r="GB475">
        <v>2.98343</v>
      </c>
      <c r="GC475">
        <v>2.71571</v>
      </c>
      <c r="GD475">
        <v>0.19229</v>
      </c>
      <c r="GE475">
        <v>0.195979</v>
      </c>
      <c r="GF475">
        <v>0.103976</v>
      </c>
      <c r="GG475">
        <v>0.0793673</v>
      </c>
      <c r="GH475">
        <v>25570.1</v>
      </c>
      <c r="GI475">
        <v>25577</v>
      </c>
      <c r="GJ475">
        <v>29419.9</v>
      </c>
      <c r="GK475">
        <v>29417.4</v>
      </c>
      <c r="GL475">
        <v>34911.1</v>
      </c>
      <c r="GM475">
        <v>36013.2</v>
      </c>
      <c r="GN475">
        <v>41430.3</v>
      </c>
      <c r="GO475">
        <v>41921.8</v>
      </c>
      <c r="GP475">
        <v>1.9176</v>
      </c>
      <c r="GQ475">
        <v>1.8871</v>
      </c>
      <c r="GR475">
        <v>0.103321</v>
      </c>
      <c r="GS475">
        <v>0</v>
      </c>
      <c r="GT475">
        <v>25.3211</v>
      </c>
      <c r="GU475">
        <v>999.9</v>
      </c>
      <c r="GV475">
        <v>36.6</v>
      </c>
      <c r="GW475">
        <v>33.8</v>
      </c>
      <c r="GX475">
        <v>21.3372</v>
      </c>
      <c r="GY475">
        <v>63.5317</v>
      </c>
      <c r="GZ475">
        <v>34.4271</v>
      </c>
      <c r="HA475">
        <v>1</v>
      </c>
      <c r="HB475">
        <v>-0.083346</v>
      </c>
      <c r="HC475">
        <v>0.32271</v>
      </c>
      <c r="HD475">
        <v>20.3307</v>
      </c>
      <c r="HE475">
        <v>5.21654</v>
      </c>
      <c r="HF475">
        <v>12.0099</v>
      </c>
      <c r="HG475">
        <v>4.98875</v>
      </c>
      <c r="HH475">
        <v>3.28842</v>
      </c>
      <c r="HI475">
        <v>9999</v>
      </c>
      <c r="HJ475">
        <v>9999</v>
      </c>
      <c r="HK475">
        <v>9999</v>
      </c>
      <c r="HL475">
        <v>175.2</v>
      </c>
      <c r="HM475">
        <v>1.86788</v>
      </c>
      <c r="HN475">
        <v>1.86691</v>
      </c>
      <c r="HO475">
        <v>1.8663</v>
      </c>
      <c r="HP475">
        <v>1.8662</v>
      </c>
      <c r="HQ475">
        <v>1.86808</v>
      </c>
      <c r="HR475">
        <v>1.8705</v>
      </c>
      <c r="HS475">
        <v>1.8692</v>
      </c>
      <c r="HT475">
        <v>1.87058</v>
      </c>
      <c r="HU475">
        <v>0</v>
      </c>
      <c r="HV475">
        <v>0</v>
      </c>
      <c r="HW475">
        <v>0</v>
      </c>
      <c r="HX475">
        <v>0</v>
      </c>
      <c r="HY475" t="s">
        <v>421</v>
      </c>
      <c r="HZ475" t="s">
        <v>422</v>
      </c>
      <c r="IA475" t="s">
        <v>423</v>
      </c>
      <c r="IB475" t="s">
        <v>423</v>
      </c>
      <c r="IC475" t="s">
        <v>423</v>
      </c>
      <c r="ID475" t="s">
        <v>423</v>
      </c>
      <c r="IE475">
        <v>0</v>
      </c>
      <c r="IF475">
        <v>100</v>
      </c>
      <c r="IG475">
        <v>100</v>
      </c>
      <c r="IH475">
        <v>-4.02</v>
      </c>
      <c r="II475">
        <v>-0.0848</v>
      </c>
      <c r="IJ475">
        <v>-1.577111384215205</v>
      </c>
      <c r="IK475">
        <v>-0.002609718516926934</v>
      </c>
      <c r="IL475">
        <v>7.477057286243006E-07</v>
      </c>
      <c r="IM475">
        <v>-2.446628426827821E-10</v>
      </c>
      <c r="IN475">
        <v>-0.2036813970316619</v>
      </c>
      <c r="IO475">
        <v>-0.007460779758470672</v>
      </c>
      <c r="IP475">
        <v>0.0009378809001863145</v>
      </c>
      <c r="IQ475">
        <v>-1.681860573090938E-05</v>
      </c>
      <c r="IR475">
        <v>18</v>
      </c>
      <c r="IS475">
        <v>2242</v>
      </c>
      <c r="IT475">
        <v>1</v>
      </c>
      <c r="IU475">
        <v>24</v>
      </c>
      <c r="IV475">
        <v>2669.4</v>
      </c>
      <c r="IW475">
        <v>2669.4</v>
      </c>
      <c r="IX475">
        <v>2.49878</v>
      </c>
      <c r="IY475">
        <v>2.20825</v>
      </c>
      <c r="IZ475">
        <v>1.39648</v>
      </c>
      <c r="JA475">
        <v>2.33398</v>
      </c>
      <c r="JB475">
        <v>1.49536</v>
      </c>
      <c r="JC475">
        <v>2.36084</v>
      </c>
      <c r="JD475">
        <v>39.3917</v>
      </c>
      <c r="JE475">
        <v>23.9649</v>
      </c>
      <c r="JF475">
        <v>18</v>
      </c>
      <c r="JG475">
        <v>491.492</v>
      </c>
      <c r="JH475">
        <v>428.903</v>
      </c>
      <c r="JI475">
        <v>25.0003</v>
      </c>
      <c r="JJ475">
        <v>26.3064</v>
      </c>
      <c r="JK475">
        <v>30.0001</v>
      </c>
      <c r="JL475">
        <v>26.2667</v>
      </c>
      <c r="JM475">
        <v>26.208</v>
      </c>
      <c r="JN475">
        <v>50.0552</v>
      </c>
      <c r="JO475">
        <v>24.1636</v>
      </c>
      <c r="JP475">
        <v>24.0739</v>
      </c>
      <c r="JQ475">
        <v>25</v>
      </c>
      <c r="JR475">
        <v>1256.55</v>
      </c>
      <c r="JS475">
        <v>16.0127</v>
      </c>
      <c r="JT475">
        <v>100.592</v>
      </c>
      <c r="JU475">
        <v>100.681</v>
      </c>
    </row>
    <row r="476" spans="1:281">
      <c r="A476">
        <v>460</v>
      </c>
      <c r="B476">
        <v>1659122729</v>
      </c>
      <c r="C476">
        <v>10370.90000009537</v>
      </c>
      <c r="D476" t="s">
        <v>1347</v>
      </c>
      <c r="E476" t="s">
        <v>1348</v>
      </c>
      <c r="F476">
        <v>5</v>
      </c>
      <c r="G476" t="s">
        <v>1198</v>
      </c>
      <c r="H476" t="s">
        <v>416</v>
      </c>
      <c r="I476">
        <v>1659122721.214286</v>
      </c>
      <c r="J476">
        <f>(K476)/1000</f>
        <v>0</v>
      </c>
      <c r="K476">
        <f>IF(CZ476, AN476, AH476)</f>
        <v>0</v>
      </c>
      <c r="L476">
        <f>IF(CZ476, AI476, AG476)</f>
        <v>0</v>
      </c>
      <c r="M476">
        <f>DB476 - IF(AU476&gt;1, L476*CV476*100.0/(AW476*DP476), 0)</f>
        <v>0</v>
      </c>
      <c r="N476">
        <f>((T476-J476/2)*M476-L476)/(T476+J476/2)</f>
        <v>0</v>
      </c>
      <c r="O476">
        <f>N476*(DI476+DJ476)/1000.0</f>
        <v>0</v>
      </c>
      <c r="P476">
        <f>(DB476 - IF(AU476&gt;1, L476*CV476*100.0/(AW476*DP476), 0))*(DI476+DJ476)/1000.0</f>
        <v>0</v>
      </c>
      <c r="Q476">
        <f>2.0/((1/S476-1/R476)+SIGN(S476)*SQRT((1/S476-1/R476)*(1/S476-1/R476) + 4*CW476/((CW476+1)*(CW476+1))*(2*1/S476*1/R476-1/R476*1/R476)))</f>
        <v>0</v>
      </c>
      <c r="R476">
        <f>IF(LEFT(CX476,1)&lt;&gt;"0",IF(LEFT(CX476,1)="1",3.0,CY476),$D$5+$E$5*(DP476*DI476/($K$5*1000))+$F$5*(DP476*DI476/($K$5*1000))*MAX(MIN(CV476,$J$5),$I$5)*MAX(MIN(CV476,$J$5),$I$5)+$G$5*MAX(MIN(CV476,$J$5),$I$5)*(DP476*DI476/($K$5*1000))+$H$5*(DP476*DI476/($K$5*1000))*(DP476*DI476/($K$5*1000)))</f>
        <v>0</v>
      </c>
      <c r="S476">
        <f>J476*(1000-(1000*0.61365*exp(17.502*W476/(240.97+W476))/(DI476+DJ476)+DD476)/2)/(1000*0.61365*exp(17.502*W476/(240.97+W476))/(DI476+DJ476)-DD476)</f>
        <v>0</v>
      </c>
      <c r="T476">
        <f>1/((CW476+1)/(Q476/1.6)+1/(R476/1.37)) + CW476/((CW476+1)/(Q476/1.6) + CW476/(R476/1.37))</f>
        <v>0</v>
      </c>
      <c r="U476">
        <f>(CR476*CU476)</f>
        <v>0</v>
      </c>
      <c r="V476">
        <f>(DK476+(U476+2*0.95*5.67E-8*(((DK476+$B$7)+273)^4-(DK476+273)^4)-44100*J476)/(1.84*29.3*R476+8*0.95*5.67E-8*(DK476+273)^3))</f>
        <v>0</v>
      </c>
      <c r="W476">
        <f>($C$7*DL476+$D$7*DM476+$E$7*V476)</f>
        <v>0</v>
      </c>
      <c r="X476">
        <f>0.61365*exp(17.502*W476/(240.97+W476))</f>
        <v>0</v>
      </c>
      <c r="Y476">
        <f>(Z476/AA476*100)</f>
        <v>0</v>
      </c>
      <c r="Z476">
        <f>DD476*(DI476+DJ476)/1000</f>
        <v>0</v>
      </c>
      <c r="AA476">
        <f>0.61365*exp(17.502*DK476/(240.97+DK476))</f>
        <v>0</v>
      </c>
      <c r="AB476">
        <f>(X476-DD476*(DI476+DJ476)/1000)</f>
        <v>0</v>
      </c>
      <c r="AC476">
        <f>(-J476*44100)</f>
        <v>0</v>
      </c>
      <c r="AD476">
        <f>2*29.3*R476*0.92*(DK476-W476)</f>
        <v>0</v>
      </c>
      <c r="AE476">
        <f>2*0.95*5.67E-8*(((DK476+$B$7)+273)^4-(W476+273)^4)</f>
        <v>0</v>
      </c>
      <c r="AF476">
        <f>U476+AE476+AC476+AD476</f>
        <v>0</v>
      </c>
      <c r="AG476">
        <f>DH476*AU476*(DC476-DB476*(1000-AU476*DE476)/(1000-AU476*DD476))/(100*CV476)</f>
        <v>0</v>
      </c>
      <c r="AH476">
        <f>1000*DH476*AU476*(DD476-DE476)/(100*CV476*(1000-AU476*DD476))</f>
        <v>0</v>
      </c>
      <c r="AI476">
        <f>(AJ476 - AK476 - DI476*1E3/(8.314*(DK476+273.15)) * AM476/DH476 * AL476) * DH476/(100*CV476) * (1000 - DE476)/1000</f>
        <v>0</v>
      </c>
      <c r="AJ476">
        <v>1264.880102093839</v>
      </c>
      <c r="AK476">
        <v>1219.126909090909</v>
      </c>
      <c r="AL476">
        <v>3.441168542625261</v>
      </c>
      <c r="AM476">
        <v>65.16908035105153</v>
      </c>
      <c r="AN476">
        <f>(AP476 - AO476 + DI476*1E3/(8.314*(DK476+273.15)) * AR476/DH476 * AQ476) * DH476/(100*CV476) * 1000/(1000 - AP476)</f>
        <v>0</v>
      </c>
      <c r="AO476">
        <v>15.9888196962196</v>
      </c>
      <c r="AP476">
        <v>22.78425939393938</v>
      </c>
      <c r="AQ476">
        <v>-2.165574180052949E-05</v>
      </c>
      <c r="AR476">
        <v>87.25363279170026</v>
      </c>
      <c r="AS476">
        <v>15</v>
      </c>
      <c r="AT476">
        <v>3</v>
      </c>
      <c r="AU476">
        <f>IF(AS476*$H$13&gt;=AW476,1.0,(AW476/(AW476-AS476*$H$13)))</f>
        <v>0</v>
      </c>
      <c r="AV476">
        <f>(AU476-1)*100</f>
        <v>0</v>
      </c>
      <c r="AW476">
        <f>MAX(0,($B$13+$C$13*DP476)/(1+$D$13*DP476)*DI476/(DK476+273)*$E$13)</f>
        <v>0</v>
      </c>
      <c r="AX476" t="s">
        <v>417</v>
      </c>
      <c r="AY476" t="s">
        <v>417</v>
      </c>
      <c r="AZ476">
        <v>0</v>
      </c>
      <c r="BA476">
        <v>0</v>
      </c>
      <c r="BB476">
        <f>1-AZ476/BA476</f>
        <v>0</v>
      </c>
      <c r="BC476">
        <v>0</v>
      </c>
      <c r="BD476" t="s">
        <v>417</v>
      </c>
      <c r="BE476" t="s">
        <v>417</v>
      </c>
      <c r="BF476">
        <v>0</v>
      </c>
      <c r="BG476">
        <v>0</v>
      </c>
      <c r="BH476">
        <f>1-BF476/BG476</f>
        <v>0</v>
      </c>
      <c r="BI476">
        <v>0.5</v>
      </c>
      <c r="BJ476">
        <f>CS476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417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f>$B$11*DQ476+$C$11*DR476+$F$11*EC476*(1-EF476)</f>
        <v>0</v>
      </c>
      <c r="CS476">
        <f>CR476*CT476</f>
        <v>0</v>
      </c>
      <c r="CT476">
        <f>($B$11*$D$9+$C$11*$D$9+$F$11*((EP476+EH476)/MAX(EP476+EH476+EQ476, 0.1)*$I$9+EQ476/MAX(EP476+EH476+EQ476, 0.1)*$J$9))/($B$11+$C$11+$F$11)</f>
        <v>0</v>
      </c>
      <c r="CU476">
        <f>($B$11*$K$9+$C$11*$K$9+$F$11*((EP476+EH476)/MAX(EP476+EH476+EQ476, 0.1)*$P$9+EQ476/MAX(EP476+EH476+EQ476, 0.1)*$Q$9))/($B$11+$C$11+$F$11)</f>
        <v>0</v>
      </c>
      <c r="CV476">
        <v>6</v>
      </c>
      <c r="CW476">
        <v>0.5</v>
      </c>
      <c r="CX476" t="s">
        <v>418</v>
      </c>
      <c r="CY476">
        <v>2</v>
      </c>
      <c r="CZ476" t="b">
        <v>1</v>
      </c>
      <c r="DA476">
        <v>1659122721.214286</v>
      </c>
      <c r="DB476">
        <v>1166.980357142857</v>
      </c>
      <c r="DC476">
        <v>1227.483214285714</v>
      </c>
      <c r="DD476">
        <v>22.80498928571428</v>
      </c>
      <c r="DE476">
        <v>15.99012857142857</v>
      </c>
      <c r="DF476">
        <v>1170.980714285714</v>
      </c>
      <c r="DG476">
        <v>22.88976071428572</v>
      </c>
      <c r="DH476">
        <v>500.0508214285715</v>
      </c>
      <c r="DI476">
        <v>90.62681428571427</v>
      </c>
      <c r="DJ476">
        <v>0.1000044785714286</v>
      </c>
      <c r="DK476">
        <v>27.19566785714285</v>
      </c>
      <c r="DL476">
        <v>27.01146428571428</v>
      </c>
      <c r="DM476">
        <v>999.9000000000002</v>
      </c>
      <c r="DN476">
        <v>0</v>
      </c>
      <c r="DO476">
        <v>0</v>
      </c>
      <c r="DP476">
        <v>10000.91321428571</v>
      </c>
      <c r="DQ476">
        <v>0</v>
      </c>
      <c r="DR476">
        <v>7.95337</v>
      </c>
      <c r="DS476">
        <v>-60.50275357142858</v>
      </c>
      <c r="DT476">
        <v>1194.214285714286</v>
      </c>
      <c r="DU476">
        <v>1247.428928571429</v>
      </c>
      <c r="DV476">
        <v>6.814858214285715</v>
      </c>
      <c r="DW476">
        <v>1227.483214285714</v>
      </c>
      <c r="DX476">
        <v>15.99012857142857</v>
      </c>
      <c r="DY476">
        <v>2.066743571428572</v>
      </c>
      <c r="DZ476">
        <v>1.449135357142857</v>
      </c>
      <c r="EA476">
        <v>17.96515357142857</v>
      </c>
      <c r="EB476">
        <v>12.441775</v>
      </c>
      <c r="EC476">
        <v>2000.043571428572</v>
      </c>
      <c r="ED476">
        <v>0.9800049285714285</v>
      </c>
      <c r="EE476">
        <v>0.01999547142857142</v>
      </c>
      <c r="EF476">
        <v>0</v>
      </c>
      <c r="EG476">
        <v>745.9384285714287</v>
      </c>
      <c r="EH476">
        <v>5.00097</v>
      </c>
      <c r="EI476">
        <v>14888.75357142857</v>
      </c>
      <c r="EJ476">
        <v>16707.98214285714</v>
      </c>
      <c r="EK476">
        <v>38.875</v>
      </c>
      <c r="EL476">
        <v>39.312</v>
      </c>
      <c r="EM476">
        <v>38.812</v>
      </c>
      <c r="EN476">
        <v>39.062</v>
      </c>
      <c r="EO476">
        <v>39.5</v>
      </c>
      <c r="EP476">
        <v>1955.151785714286</v>
      </c>
      <c r="EQ476">
        <v>39.89178571428572</v>
      </c>
      <c r="ER476">
        <v>0</v>
      </c>
      <c r="ES476">
        <v>1659122729</v>
      </c>
      <c r="ET476">
        <v>0</v>
      </c>
      <c r="EU476">
        <v>745.8982</v>
      </c>
      <c r="EV476">
        <v>-8.80838460131414</v>
      </c>
      <c r="EW476">
        <v>-146.399999805686</v>
      </c>
      <c r="EX476">
        <v>14887.492</v>
      </c>
      <c r="EY476">
        <v>15</v>
      </c>
      <c r="EZ476">
        <v>0</v>
      </c>
      <c r="FA476" t="s">
        <v>419</v>
      </c>
      <c r="FB476">
        <v>1658962562</v>
      </c>
      <c r="FC476">
        <v>1658962559</v>
      </c>
      <c r="FD476">
        <v>0</v>
      </c>
      <c r="FE476">
        <v>0.025</v>
      </c>
      <c r="FF476">
        <v>-0.013</v>
      </c>
      <c r="FG476">
        <v>-1.97</v>
      </c>
      <c r="FH476">
        <v>-0.111</v>
      </c>
      <c r="FI476">
        <v>420</v>
      </c>
      <c r="FJ476">
        <v>18</v>
      </c>
      <c r="FK476">
        <v>0.6899999999999999</v>
      </c>
      <c r="FL476">
        <v>0.5</v>
      </c>
      <c r="FM476">
        <v>-60.46291000000001</v>
      </c>
      <c r="FN476">
        <v>-0.5501380863038252</v>
      </c>
      <c r="FO476">
        <v>0.09858870574259461</v>
      </c>
      <c r="FP476">
        <v>0</v>
      </c>
      <c r="FQ476">
        <v>746.3188823529413</v>
      </c>
      <c r="FR476">
        <v>-7.610175701502788</v>
      </c>
      <c r="FS476">
        <v>0.7854725728055432</v>
      </c>
      <c r="FT476">
        <v>0</v>
      </c>
      <c r="FU476">
        <v>6.81962675</v>
      </c>
      <c r="FV476">
        <v>-0.1154680300187626</v>
      </c>
      <c r="FW476">
        <v>0.01161096903524851</v>
      </c>
      <c r="FX476">
        <v>0</v>
      </c>
      <c r="FY476">
        <v>0</v>
      </c>
      <c r="FZ476">
        <v>3</v>
      </c>
      <c r="GA476" t="s">
        <v>462</v>
      </c>
      <c r="GB476">
        <v>2.98343</v>
      </c>
      <c r="GC476">
        <v>2.71561</v>
      </c>
      <c r="GD476">
        <v>0.193994</v>
      </c>
      <c r="GE476">
        <v>0.197632</v>
      </c>
      <c r="GF476">
        <v>0.10393</v>
      </c>
      <c r="GG476">
        <v>0.079364</v>
      </c>
      <c r="GH476">
        <v>25516.6</v>
      </c>
      <c r="GI476">
        <v>25524.2</v>
      </c>
      <c r="GJ476">
        <v>29420.3</v>
      </c>
      <c r="GK476">
        <v>29417.2</v>
      </c>
      <c r="GL476">
        <v>34913.3</v>
      </c>
      <c r="GM476">
        <v>36012.8</v>
      </c>
      <c r="GN476">
        <v>41430.7</v>
      </c>
      <c r="GO476">
        <v>41921.2</v>
      </c>
      <c r="GP476">
        <v>1.91775</v>
      </c>
      <c r="GQ476">
        <v>1.8874</v>
      </c>
      <c r="GR476">
        <v>0.103693</v>
      </c>
      <c r="GS476">
        <v>0</v>
      </c>
      <c r="GT476">
        <v>25.3244</v>
      </c>
      <c r="GU476">
        <v>999.9</v>
      </c>
      <c r="GV476">
        <v>36.6</v>
      </c>
      <c r="GW476">
        <v>33.8</v>
      </c>
      <c r="GX476">
        <v>21.3355</v>
      </c>
      <c r="GY476">
        <v>63.4817</v>
      </c>
      <c r="GZ476">
        <v>34.2388</v>
      </c>
      <c r="HA476">
        <v>1</v>
      </c>
      <c r="HB476">
        <v>-0.0832749</v>
      </c>
      <c r="HC476">
        <v>0.323205</v>
      </c>
      <c r="HD476">
        <v>20.3305</v>
      </c>
      <c r="HE476">
        <v>5.21729</v>
      </c>
      <c r="HF476">
        <v>12.0099</v>
      </c>
      <c r="HG476">
        <v>4.98875</v>
      </c>
      <c r="HH476">
        <v>3.28848</v>
      </c>
      <c r="HI476">
        <v>9999</v>
      </c>
      <c r="HJ476">
        <v>9999</v>
      </c>
      <c r="HK476">
        <v>9999</v>
      </c>
      <c r="HL476">
        <v>175.2</v>
      </c>
      <c r="HM476">
        <v>1.86784</v>
      </c>
      <c r="HN476">
        <v>1.8669</v>
      </c>
      <c r="HO476">
        <v>1.8663</v>
      </c>
      <c r="HP476">
        <v>1.86623</v>
      </c>
      <c r="HQ476">
        <v>1.86807</v>
      </c>
      <c r="HR476">
        <v>1.87052</v>
      </c>
      <c r="HS476">
        <v>1.8692</v>
      </c>
      <c r="HT476">
        <v>1.87057</v>
      </c>
      <c r="HU476">
        <v>0</v>
      </c>
      <c r="HV476">
        <v>0</v>
      </c>
      <c r="HW476">
        <v>0</v>
      </c>
      <c r="HX476">
        <v>0</v>
      </c>
      <c r="HY476" t="s">
        <v>421</v>
      </c>
      <c r="HZ476" t="s">
        <v>422</v>
      </c>
      <c r="IA476" t="s">
        <v>423</v>
      </c>
      <c r="IB476" t="s">
        <v>423</v>
      </c>
      <c r="IC476" t="s">
        <v>423</v>
      </c>
      <c r="ID476" t="s">
        <v>423</v>
      </c>
      <c r="IE476">
        <v>0</v>
      </c>
      <c r="IF476">
        <v>100</v>
      </c>
      <c r="IG476">
        <v>100</v>
      </c>
      <c r="IH476">
        <v>-4.05</v>
      </c>
      <c r="II476">
        <v>-0.08500000000000001</v>
      </c>
      <c r="IJ476">
        <v>-1.577111384215205</v>
      </c>
      <c r="IK476">
        <v>-0.002609718516926934</v>
      </c>
      <c r="IL476">
        <v>7.477057286243006E-07</v>
      </c>
      <c r="IM476">
        <v>-2.446628426827821E-10</v>
      </c>
      <c r="IN476">
        <v>-0.2036813970316619</v>
      </c>
      <c r="IO476">
        <v>-0.007460779758470672</v>
      </c>
      <c r="IP476">
        <v>0.0009378809001863145</v>
      </c>
      <c r="IQ476">
        <v>-1.681860573090938E-05</v>
      </c>
      <c r="IR476">
        <v>18</v>
      </c>
      <c r="IS476">
        <v>2242</v>
      </c>
      <c r="IT476">
        <v>1</v>
      </c>
      <c r="IU476">
        <v>24</v>
      </c>
      <c r="IV476">
        <v>2669.4</v>
      </c>
      <c r="IW476">
        <v>2669.5</v>
      </c>
      <c r="IX476">
        <v>2.52563</v>
      </c>
      <c r="IY476">
        <v>2.20581</v>
      </c>
      <c r="IZ476">
        <v>1.39648</v>
      </c>
      <c r="JA476">
        <v>2.33398</v>
      </c>
      <c r="JB476">
        <v>1.49536</v>
      </c>
      <c r="JC476">
        <v>2.39746</v>
      </c>
      <c r="JD476">
        <v>39.3917</v>
      </c>
      <c r="JE476">
        <v>23.9649</v>
      </c>
      <c r="JF476">
        <v>18</v>
      </c>
      <c r="JG476">
        <v>491.603</v>
      </c>
      <c r="JH476">
        <v>429.081</v>
      </c>
      <c r="JI476">
        <v>25.0001</v>
      </c>
      <c r="JJ476">
        <v>26.3083</v>
      </c>
      <c r="JK476">
        <v>30.0002</v>
      </c>
      <c r="JL476">
        <v>26.2687</v>
      </c>
      <c r="JM476">
        <v>26.2081</v>
      </c>
      <c r="JN476">
        <v>50.5521</v>
      </c>
      <c r="JO476">
        <v>24.1636</v>
      </c>
      <c r="JP476">
        <v>24.0739</v>
      </c>
      <c r="JQ476">
        <v>25</v>
      </c>
      <c r="JR476">
        <v>1269.91</v>
      </c>
      <c r="JS476">
        <v>16.0348</v>
      </c>
      <c r="JT476">
        <v>100.594</v>
      </c>
      <c r="JU476">
        <v>100.679</v>
      </c>
    </row>
    <row r="477" spans="1:281">
      <c r="A477">
        <v>461</v>
      </c>
      <c r="B477">
        <v>1659122734</v>
      </c>
      <c r="C477">
        <v>10375.90000009537</v>
      </c>
      <c r="D477" t="s">
        <v>1349</v>
      </c>
      <c r="E477" t="s">
        <v>1350</v>
      </c>
      <c r="F477">
        <v>5</v>
      </c>
      <c r="G477" t="s">
        <v>1198</v>
      </c>
      <c r="H477" t="s">
        <v>416</v>
      </c>
      <c r="I477">
        <v>1659122726.5</v>
      </c>
      <c r="J477">
        <f>(K477)/1000</f>
        <v>0</v>
      </c>
      <c r="K477">
        <f>IF(CZ477, AN477, AH477)</f>
        <v>0</v>
      </c>
      <c r="L477">
        <f>IF(CZ477, AI477, AG477)</f>
        <v>0</v>
      </c>
      <c r="M477">
        <f>DB477 - IF(AU477&gt;1, L477*CV477*100.0/(AW477*DP477), 0)</f>
        <v>0</v>
      </c>
      <c r="N477">
        <f>((T477-J477/2)*M477-L477)/(T477+J477/2)</f>
        <v>0</v>
      </c>
      <c r="O477">
        <f>N477*(DI477+DJ477)/1000.0</f>
        <v>0</v>
      </c>
      <c r="P477">
        <f>(DB477 - IF(AU477&gt;1, L477*CV477*100.0/(AW477*DP477), 0))*(DI477+DJ477)/1000.0</f>
        <v>0</v>
      </c>
      <c r="Q477">
        <f>2.0/((1/S477-1/R477)+SIGN(S477)*SQRT((1/S477-1/R477)*(1/S477-1/R477) + 4*CW477/((CW477+1)*(CW477+1))*(2*1/S477*1/R477-1/R477*1/R477)))</f>
        <v>0</v>
      </c>
      <c r="R477">
        <f>IF(LEFT(CX477,1)&lt;&gt;"0",IF(LEFT(CX477,1)="1",3.0,CY477),$D$5+$E$5*(DP477*DI477/($K$5*1000))+$F$5*(DP477*DI477/($K$5*1000))*MAX(MIN(CV477,$J$5),$I$5)*MAX(MIN(CV477,$J$5),$I$5)+$G$5*MAX(MIN(CV477,$J$5),$I$5)*(DP477*DI477/($K$5*1000))+$H$5*(DP477*DI477/($K$5*1000))*(DP477*DI477/($K$5*1000)))</f>
        <v>0</v>
      </c>
      <c r="S477">
        <f>J477*(1000-(1000*0.61365*exp(17.502*W477/(240.97+W477))/(DI477+DJ477)+DD477)/2)/(1000*0.61365*exp(17.502*W477/(240.97+W477))/(DI477+DJ477)-DD477)</f>
        <v>0</v>
      </c>
      <c r="T477">
        <f>1/((CW477+1)/(Q477/1.6)+1/(R477/1.37)) + CW477/((CW477+1)/(Q477/1.6) + CW477/(R477/1.37))</f>
        <v>0</v>
      </c>
      <c r="U477">
        <f>(CR477*CU477)</f>
        <v>0</v>
      </c>
      <c r="V477">
        <f>(DK477+(U477+2*0.95*5.67E-8*(((DK477+$B$7)+273)^4-(DK477+273)^4)-44100*J477)/(1.84*29.3*R477+8*0.95*5.67E-8*(DK477+273)^3))</f>
        <v>0</v>
      </c>
      <c r="W477">
        <f>($C$7*DL477+$D$7*DM477+$E$7*V477)</f>
        <v>0</v>
      </c>
      <c r="X477">
        <f>0.61365*exp(17.502*W477/(240.97+W477))</f>
        <v>0</v>
      </c>
      <c r="Y477">
        <f>(Z477/AA477*100)</f>
        <v>0</v>
      </c>
      <c r="Z477">
        <f>DD477*(DI477+DJ477)/1000</f>
        <v>0</v>
      </c>
      <c r="AA477">
        <f>0.61365*exp(17.502*DK477/(240.97+DK477))</f>
        <v>0</v>
      </c>
      <c r="AB477">
        <f>(X477-DD477*(DI477+DJ477)/1000)</f>
        <v>0</v>
      </c>
      <c r="AC477">
        <f>(-J477*44100)</f>
        <v>0</v>
      </c>
      <c r="AD477">
        <f>2*29.3*R477*0.92*(DK477-W477)</f>
        <v>0</v>
      </c>
      <c r="AE477">
        <f>2*0.95*5.67E-8*(((DK477+$B$7)+273)^4-(W477+273)^4)</f>
        <v>0</v>
      </c>
      <c r="AF477">
        <f>U477+AE477+AC477+AD477</f>
        <v>0</v>
      </c>
      <c r="AG477">
        <f>DH477*AU477*(DC477-DB477*(1000-AU477*DE477)/(1000-AU477*DD477))/(100*CV477)</f>
        <v>0</v>
      </c>
      <c r="AH477">
        <f>1000*DH477*AU477*(DD477-DE477)/(100*CV477*(1000-AU477*DD477))</f>
        <v>0</v>
      </c>
      <c r="AI477">
        <f>(AJ477 - AK477 - DI477*1E3/(8.314*(DK477+273.15)) * AM477/DH477 * AL477) * DH477/(100*CV477) * (1000 - DE477)/1000</f>
        <v>0</v>
      </c>
      <c r="AJ477">
        <v>1281.684886889403</v>
      </c>
      <c r="AK477">
        <v>1236.133575757575</v>
      </c>
      <c r="AL477">
        <v>3.3944537160854</v>
      </c>
      <c r="AM477">
        <v>65.16908035105153</v>
      </c>
      <c r="AN477">
        <f>(AP477 - AO477 + DI477*1E3/(8.314*(DK477+273.15)) * AR477/DH477 * AQ477) * DH477/(100*CV477) * 1000/(1000 - AP477)</f>
        <v>0</v>
      </c>
      <c r="AO477">
        <v>15.9885943745048</v>
      </c>
      <c r="AP477">
        <v>22.76587151515152</v>
      </c>
      <c r="AQ477">
        <v>-3.213819820927159E-05</v>
      </c>
      <c r="AR477">
        <v>87.25363279170026</v>
      </c>
      <c r="AS477">
        <v>15</v>
      </c>
      <c r="AT477">
        <v>3</v>
      </c>
      <c r="AU477">
        <f>IF(AS477*$H$13&gt;=AW477,1.0,(AW477/(AW477-AS477*$H$13)))</f>
        <v>0</v>
      </c>
      <c r="AV477">
        <f>(AU477-1)*100</f>
        <v>0</v>
      </c>
      <c r="AW477">
        <f>MAX(0,($B$13+$C$13*DP477)/(1+$D$13*DP477)*DI477/(DK477+273)*$E$13)</f>
        <v>0</v>
      </c>
      <c r="AX477" t="s">
        <v>417</v>
      </c>
      <c r="AY477" t="s">
        <v>417</v>
      </c>
      <c r="AZ477">
        <v>0</v>
      </c>
      <c r="BA477">
        <v>0</v>
      </c>
      <c r="BB477">
        <f>1-AZ477/BA477</f>
        <v>0</v>
      </c>
      <c r="BC477">
        <v>0</v>
      </c>
      <c r="BD477" t="s">
        <v>417</v>
      </c>
      <c r="BE477" t="s">
        <v>417</v>
      </c>
      <c r="BF477">
        <v>0</v>
      </c>
      <c r="BG477">
        <v>0</v>
      </c>
      <c r="BH477">
        <f>1-BF477/BG477</f>
        <v>0</v>
      </c>
      <c r="BI477">
        <v>0.5</v>
      </c>
      <c r="BJ477">
        <f>CS477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417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f>$B$11*DQ477+$C$11*DR477+$F$11*EC477*(1-EF477)</f>
        <v>0</v>
      </c>
      <c r="CS477">
        <f>CR477*CT477</f>
        <v>0</v>
      </c>
      <c r="CT477">
        <f>($B$11*$D$9+$C$11*$D$9+$F$11*((EP477+EH477)/MAX(EP477+EH477+EQ477, 0.1)*$I$9+EQ477/MAX(EP477+EH477+EQ477, 0.1)*$J$9))/($B$11+$C$11+$F$11)</f>
        <v>0</v>
      </c>
      <c r="CU477">
        <f>($B$11*$K$9+$C$11*$K$9+$F$11*((EP477+EH477)/MAX(EP477+EH477+EQ477, 0.1)*$P$9+EQ477/MAX(EP477+EH477+EQ477, 0.1)*$Q$9))/($B$11+$C$11+$F$11)</f>
        <v>0</v>
      </c>
      <c r="CV477">
        <v>6</v>
      </c>
      <c r="CW477">
        <v>0.5</v>
      </c>
      <c r="CX477" t="s">
        <v>418</v>
      </c>
      <c r="CY477">
        <v>2</v>
      </c>
      <c r="CZ477" t="b">
        <v>1</v>
      </c>
      <c r="DA477">
        <v>1659122726.5</v>
      </c>
      <c r="DB477">
        <v>1184.637777777778</v>
      </c>
      <c r="DC477">
        <v>1245.112962962963</v>
      </c>
      <c r="DD477">
        <v>22.78883333333333</v>
      </c>
      <c r="DE477">
        <v>15.98884444444445</v>
      </c>
      <c r="DF477">
        <v>1188.67037037037</v>
      </c>
      <c r="DG477">
        <v>22.87375185185185</v>
      </c>
      <c r="DH477">
        <v>500.0513703703703</v>
      </c>
      <c r="DI477">
        <v>90.62686296296296</v>
      </c>
      <c r="DJ477">
        <v>0.0999771777777778</v>
      </c>
      <c r="DK477">
        <v>27.19645555555556</v>
      </c>
      <c r="DL477">
        <v>27.01777407407408</v>
      </c>
      <c r="DM477">
        <v>999.9000000000001</v>
      </c>
      <c r="DN477">
        <v>0</v>
      </c>
      <c r="DO477">
        <v>0</v>
      </c>
      <c r="DP477">
        <v>10005.29888888889</v>
      </c>
      <c r="DQ477">
        <v>0</v>
      </c>
      <c r="DR477">
        <v>7.96003074074074</v>
      </c>
      <c r="DS477">
        <v>-60.47593703703705</v>
      </c>
      <c r="DT477">
        <v>1212.263333333333</v>
      </c>
      <c r="DU477">
        <v>1265.344074074074</v>
      </c>
      <c r="DV477">
        <v>6.799993703703705</v>
      </c>
      <c r="DW477">
        <v>1245.112962962963</v>
      </c>
      <c r="DX477">
        <v>15.98884444444445</v>
      </c>
      <c r="DY477">
        <v>2.06528037037037</v>
      </c>
      <c r="DZ477">
        <v>1.44901962962963</v>
      </c>
      <c r="EA477">
        <v>17.9538925925926</v>
      </c>
      <c r="EB477">
        <v>12.44055925925926</v>
      </c>
      <c r="EC477">
        <v>2000.048518518518</v>
      </c>
      <c r="ED477">
        <v>0.9800047777777777</v>
      </c>
      <c r="EE477">
        <v>0.01999562222222222</v>
      </c>
      <c r="EF477">
        <v>0</v>
      </c>
      <c r="EG477">
        <v>745.2512962962965</v>
      </c>
      <c r="EH477">
        <v>5.00097</v>
      </c>
      <c r="EI477">
        <v>14876.15925925926</v>
      </c>
      <c r="EJ477">
        <v>16708.01851851852</v>
      </c>
      <c r="EK477">
        <v>38.875</v>
      </c>
      <c r="EL477">
        <v>39.312</v>
      </c>
      <c r="EM477">
        <v>38.812</v>
      </c>
      <c r="EN477">
        <v>39.062</v>
      </c>
      <c r="EO477">
        <v>39.49766666666666</v>
      </c>
      <c r="EP477">
        <v>1955.156296296297</v>
      </c>
      <c r="EQ477">
        <v>39.89222222222223</v>
      </c>
      <c r="ER477">
        <v>0</v>
      </c>
      <c r="ES477">
        <v>1659122734.4</v>
      </c>
      <c r="ET477">
        <v>0</v>
      </c>
      <c r="EU477">
        <v>745.2139999999999</v>
      </c>
      <c r="EV477">
        <v>-7.902153843690514</v>
      </c>
      <c r="EW477">
        <v>-140.2290598488668</v>
      </c>
      <c r="EX477">
        <v>14875.27307692308</v>
      </c>
      <c r="EY477">
        <v>15</v>
      </c>
      <c r="EZ477">
        <v>0</v>
      </c>
      <c r="FA477" t="s">
        <v>419</v>
      </c>
      <c r="FB477">
        <v>1658962562</v>
      </c>
      <c r="FC477">
        <v>1658962559</v>
      </c>
      <c r="FD477">
        <v>0</v>
      </c>
      <c r="FE477">
        <v>0.025</v>
      </c>
      <c r="FF477">
        <v>-0.013</v>
      </c>
      <c r="FG477">
        <v>-1.97</v>
      </c>
      <c r="FH477">
        <v>-0.111</v>
      </c>
      <c r="FI477">
        <v>420</v>
      </c>
      <c r="FJ477">
        <v>18</v>
      </c>
      <c r="FK477">
        <v>0.6899999999999999</v>
      </c>
      <c r="FL477">
        <v>0.5</v>
      </c>
      <c r="FM477">
        <v>-60.48545365853658</v>
      </c>
      <c r="FN477">
        <v>0.1148675958189054</v>
      </c>
      <c r="FO477">
        <v>0.08297417787439733</v>
      </c>
      <c r="FP477">
        <v>1</v>
      </c>
      <c r="FQ477">
        <v>745.6344705882353</v>
      </c>
      <c r="FR477">
        <v>-8.142887700267931</v>
      </c>
      <c r="FS477">
        <v>0.8383481389471279</v>
      </c>
      <c r="FT477">
        <v>0</v>
      </c>
      <c r="FU477">
        <v>6.807973658536585</v>
      </c>
      <c r="FV477">
        <v>-0.1662934494773326</v>
      </c>
      <c r="FW477">
        <v>0.01651916931651809</v>
      </c>
      <c r="FX477">
        <v>0</v>
      </c>
      <c r="FY477">
        <v>1</v>
      </c>
      <c r="FZ477">
        <v>3</v>
      </c>
      <c r="GA477" t="s">
        <v>426</v>
      </c>
      <c r="GB477">
        <v>2.98357</v>
      </c>
      <c r="GC477">
        <v>2.71573</v>
      </c>
      <c r="GD477">
        <v>0.195682</v>
      </c>
      <c r="GE477">
        <v>0.199268</v>
      </c>
      <c r="GF477">
        <v>0.103876</v>
      </c>
      <c r="GG477">
        <v>0.0793662</v>
      </c>
      <c r="GH477">
        <v>25463.3</v>
      </c>
      <c r="GI477">
        <v>25472.4</v>
      </c>
      <c r="GJ477">
        <v>29420.5</v>
      </c>
      <c r="GK477">
        <v>29417.4</v>
      </c>
      <c r="GL477">
        <v>34915.9</v>
      </c>
      <c r="GM477">
        <v>36013.2</v>
      </c>
      <c r="GN477">
        <v>41431.2</v>
      </c>
      <c r="GO477">
        <v>41921.7</v>
      </c>
      <c r="GP477">
        <v>1.91785</v>
      </c>
      <c r="GQ477">
        <v>1.88722</v>
      </c>
      <c r="GR477">
        <v>0.103544</v>
      </c>
      <c r="GS477">
        <v>0</v>
      </c>
      <c r="GT477">
        <v>25.3275</v>
      </c>
      <c r="GU477">
        <v>999.9</v>
      </c>
      <c r="GV477">
        <v>36.6</v>
      </c>
      <c r="GW477">
        <v>33.8</v>
      </c>
      <c r="GX477">
        <v>21.3358</v>
      </c>
      <c r="GY477">
        <v>63.5217</v>
      </c>
      <c r="GZ477">
        <v>34.2829</v>
      </c>
      <c r="HA477">
        <v>1</v>
      </c>
      <c r="HB477">
        <v>-0.0831606</v>
      </c>
      <c r="HC477">
        <v>0.323393</v>
      </c>
      <c r="HD477">
        <v>20.3305</v>
      </c>
      <c r="HE477">
        <v>5.21669</v>
      </c>
      <c r="HF477">
        <v>12.0099</v>
      </c>
      <c r="HG477">
        <v>4.98885</v>
      </c>
      <c r="HH477">
        <v>3.28853</v>
      </c>
      <c r="HI477">
        <v>9999</v>
      </c>
      <c r="HJ477">
        <v>9999</v>
      </c>
      <c r="HK477">
        <v>9999</v>
      </c>
      <c r="HL477">
        <v>175.2</v>
      </c>
      <c r="HM477">
        <v>1.86788</v>
      </c>
      <c r="HN477">
        <v>1.8669</v>
      </c>
      <c r="HO477">
        <v>1.8663</v>
      </c>
      <c r="HP477">
        <v>1.86623</v>
      </c>
      <c r="HQ477">
        <v>1.86807</v>
      </c>
      <c r="HR477">
        <v>1.87053</v>
      </c>
      <c r="HS477">
        <v>1.8692</v>
      </c>
      <c r="HT477">
        <v>1.87057</v>
      </c>
      <c r="HU477">
        <v>0</v>
      </c>
      <c r="HV477">
        <v>0</v>
      </c>
      <c r="HW477">
        <v>0</v>
      </c>
      <c r="HX477">
        <v>0</v>
      </c>
      <c r="HY477" t="s">
        <v>421</v>
      </c>
      <c r="HZ477" t="s">
        <v>422</v>
      </c>
      <c r="IA477" t="s">
        <v>423</v>
      </c>
      <c r="IB477" t="s">
        <v>423</v>
      </c>
      <c r="IC477" t="s">
        <v>423</v>
      </c>
      <c r="ID477" t="s">
        <v>423</v>
      </c>
      <c r="IE477">
        <v>0</v>
      </c>
      <c r="IF477">
        <v>100</v>
      </c>
      <c r="IG477">
        <v>100</v>
      </c>
      <c r="IH477">
        <v>-4.08</v>
      </c>
      <c r="II477">
        <v>-0.0852</v>
      </c>
      <c r="IJ477">
        <v>-1.577111384215205</v>
      </c>
      <c r="IK477">
        <v>-0.002609718516926934</v>
      </c>
      <c r="IL477">
        <v>7.477057286243006E-07</v>
      </c>
      <c r="IM477">
        <v>-2.446628426827821E-10</v>
      </c>
      <c r="IN477">
        <v>-0.2036813970316619</v>
      </c>
      <c r="IO477">
        <v>-0.007460779758470672</v>
      </c>
      <c r="IP477">
        <v>0.0009378809001863145</v>
      </c>
      <c r="IQ477">
        <v>-1.681860573090938E-05</v>
      </c>
      <c r="IR477">
        <v>18</v>
      </c>
      <c r="IS477">
        <v>2242</v>
      </c>
      <c r="IT477">
        <v>1</v>
      </c>
      <c r="IU477">
        <v>24</v>
      </c>
      <c r="IV477">
        <v>2669.5</v>
      </c>
      <c r="IW477">
        <v>2669.6</v>
      </c>
      <c r="IX477">
        <v>2.55493</v>
      </c>
      <c r="IY477">
        <v>2.20581</v>
      </c>
      <c r="IZ477">
        <v>1.39648</v>
      </c>
      <c r="JA477">
        <v>2.33276</v>
      </c>
      <c r="JB477">
        <v>1.49536</v>
      </c>
      <c r="JC477">
        <v>2.38892</v>
      </c>
      <c r="JD477">
        <v>39.3917</v>
      </c>
      <c r="JE477">
        <v>23.9649</v>
      </c>
      <c r="JF477">
        <v>18</v>
      </c>
      <c r="JG477">
        <v>491.666</v>
      </c>
      <c r="JH477">
        <v>428.994</v>
      </c>
      <c r="JI477">
        <v>25.0001</v>
      </c>
      <c r="JJ477">
        <v>26.3086</v>
      </c>
      <c r="JK477">
        <v>30.0003</v>
      </c>
      <c r="JL477">
        <v>26.2687</v>
      </c>
      <c r="JM477">
        <v>26.2102</v>
      </c>
      <c r="JN477">
        <v>51.1298</v>
      </c>
      <c r="JO477">
        <v>24.1636</v>
      </c>
      <c r="JP477">
        <v>23.7015</v>
      </c>
      <c r="JQ477">
        <v>25</v>
      </c>
      <c r="JR477">
        <v>1289.96</v>
      </c>
      <c r="JS477">
        <v>16.0628</v>
      </c>
      <c r="JT477">
        <v>100.594</v>
      </c>
      <c r="JU477">
        <v>100.68</v>
      </c>
    </row>
    <row r="478" spans="1:281">
      <c r="A478">
        <v>462</v>
      </c>
      <c r="B478">
        <v>1659122739</v>
      </c>
      <c r="C478">
        <v>10380.90000009537</v>
      </c>
      <c r="D478" t="s">
        <v>1351</v>
      </c>
      <c r="E478" t="s">
        <v>1352</v>
      </c>
      <c r="F478">
        <v>5</v>
      </c>
      <c r="G478" t="s">
        <v>1198</v>
      </c>
      <c r="H478" t="s">
        <v>416</v>
      </c>
      <c r="I478">
        <v>1659122731.214286</v>
      </c>
      <c r="J478">
        <f>(K478)/1000</f>
        <v>0</v>
      </c>
      <c r="K478">
        <f>IF(CZ478, AN478, AH478)</f>
        <v>0</v>
      </c>
      <c r="L478">
        <f>IF(CZ478, AI478, AG478)</f>
        <v>0</v>
      </c>
      <c r="M478">
        <f>DB478 - IF(AU478&gt;1, L478*CV478*100.0/(AW478*DP478), 0)</f>
        <v>0</v>
      </c>
      <c r="N478">
        <f>((T478-J478/2)*M478-L478)/(T478+J478/2)</f>
        <v>0</v>
      </c>
      <c r="O478">
        <f>N478*(DI478+DJ478)/1000.0</f>
        <v>0</v>
      </c>
      <c r="P478">
        <f>(DB478 - IF(AU478&gt;1, L478*CV478*100.0/(AW478*DP478), 0))*(DI478+DJ478)/1000.0</f>
        <v>0</v>
      </c>
      <c r="Q478">
        <f>2.0/((1/S478-1/R478)+SIGN(S478)*SQRT((1/S478-1/R478)*(1/S478-1/R478) + 4*CW478/((CW478+1)*(CW478+1))*(2*1/S478*1/R478-1/R478*1/R478)))</f>
        <v>0</v>
      </c>
      <c r="R478">
        <f>IF(LEFT(CX478,1)&lt;&gt;"0",IF(LEFT(CX478,1)="1",3.0,CY478),$D$5+$E$5*(DP478*DI478/($K$5*1000))+$F$5*(DP478*DI478/($K$5*1000))*MAX(MIN(CV478,$J$5),$I$5)*MAX(MIN(CV478,$J$5),$I$5)+$G$5*MAX(MIN(CV478,$J$5),$I$5)*(DP478*DI478/($K$5*1000))+$H$5*(DP478*DI478/($K$5*1000))*(DP478*DI478/($K$5*1000)))</f>
        <v>0</v>
      </c>
      <c r="S478">
        <f>J478*(1000-(1000*0.61365*exp(17.502*W478/(240.97+W478))/(DI478+DJ478)+DD478)/2)/(1000*0.61365*exp(17.502*W478/(240.97+W478))/(DI478+DJ478)-DD478)</f>
        <v>0</v>
      </c>
      <c r="T478">
        <f>1/((CW478+1)/(Q478/1.6)+1/(R478/1.37)) + CW478/((CW478+1)/(Q478/1.6) + CW478/(R478/1.37))</f>
        <v>0</v>
      </c>
      <c r="U478">
        <f>(CR478*CU478)</f>
        <v>0</v>
      </c>
      <c r="V478">
        <f>(DK478+(U478+2*0.95*5.67E-8*(((DK478+$B$7)+273)^4-(DK478+273)^4)-44100*J478)/(1.84*29.3*R478+8*0.95*5.67E-8*(DK478+273)^3))</f>
        <v>0</v>
      </c>
      <c r="W478">
        <f>($C$7*DL478+$D$7*DM478+$E$7*V478)</f>
        <v>0</v>
      </c>
      <c r="X478">
        <f>0.61365*exp(17.502*W478/(240.97+W478))</f>
        <v>0</v>
      </c>
      <c r="Y478">
        <f>(Z478/AA478*100)</f>
        <v>0</v>
      </c>
      <c r="Z478">
        <f>DD478*(DI478+DJ478)/1000</f>
        <v>0</v>
      </c>
      <c r="AA478">
        <f>0.61365*exp(17.502*DK478/(240.97+DK478))</f>
        <v>0</v>
      </c>
      <c r="AB478">
        <f>(X478-DD478*(DI478+DJ478)/1000)</f>
        <v>0</v>
      </c>
      <c r="AC478">
        <f>(-J478*44100)</f>
        <v>0</v>
      </c>
      <c r="AD478">
        <f>2*29.3*R478*0.92*(DK478-W478)</f>
        <v>0</v>
      </c>
      <c r="AE478">
        <f>2*0.95*5.67E-8*(((DK478+$B$7)+273)^4-(W478+273)^4)</f>
        <v>0</v>
      </c>
      <c r="AF478">
        <f>U478+AE478+AC478+AD478</f>
        <v>0</v>
      </c>
      <c r="AG478">
        <f>DH478*AU478*(DC478-DB478*(1000-AU478*DE478)/(1000-AU478*DD478))/(100*CV478)</f>
        <v>0</v>
      </c>
      <c r="AH478">
        <f>1000*DH478*AU478*(DD478-DE478)/(100*CV478*(1000-AU478*DD478))</f>
        <v>0</v>
      </c>
      <c r="AI478">
        <f>(AJ478 - AK478 - DI478*1E3/(8.314*(DK478+273.15)) * AM478/DH478 * AL478) * DH478/(100*CV478) * (1000 - DE478)/1000</f>
        <v>0</v>
      </c>
      <c r="AJ478">
        <v>1298.902313680923</v>
      </c>
      <c r="AK478">
        <v>1253.339818181818</v>
      </c>
      <c r="AL478">
        <v>3.456907432171063</v>
      </c>
      <c r="AM478">
        <v>65.16908035105153</v>
      </c>
      <c r="AN478">
        <f>(AP478 - AO478 + DI478*1E3/(8.314*(DK478+273.15)) * AR478/DH478 * AQ478) * DH478/(100*CV478) * 1000/(1000 - AP478)</f>
        <v>0</v>
      </c>
      <c r="AO478">
        <v>15.98844011788143</v>
      </c>
      <c r="AP478">
        <v>22.75101454545454</v>
      </c>
      <c r="AQ478">
        <v>-2.285850491584244E-05</v>
      </c>
      <c r="AR478">
        <v>87.25363279170026</v>
      </c>
      <c r="AS478">
        <v>15</v>
      </c>
      <c r="AT478">
        <v>3</v>
      </c>
      <c r="AU478">
        <f>IF(AS478*$H$13&gt;=AW478,1.0,(AW478/(AW478-AS478*$H$13)))</f>
        <v>0</v>
      </c>
      <c r="AV478">
        <f>(AU478-1)*100</f>
        <v>0</v>
      </c>
      <c r="AW478">
        <f>MAX(0,($B$13+$C$13*DP478)/(1+$D$13*DP478)*DI478/(DK478+273)*$E$13)</f>
        <v>0</v>
      </c>
      <c r="AX478" t="s">
        <v>417</v>
      </c>
      <c r="AY478" t="s">
        <v>417</v>
      </c>
      <c r="AZ478">
        <v>0</v>
      </c>
      <c r="BA478">
        <v>0</v>
      </c>
      <c r="BB478">
        <f>1-AZ478/BA478</f>
        <v>0</v>
      </c>
      <c r="BC478">
        <v>0</v>
      </c>
      <c r="BD478" t="s">
        <v>417</v>
      </c>
      <c r="BE478" t="s">
        <v>417</v>
      </c>
      <c r="BF478">
        <v>0</v>
      </c>
      <c r="BG478">
        <v>0</v>
      </c>
      <c r="BH478">
        <f>1-BF478/BG478</f>
        <v>0</v>
      </c>
      <c r="BI478">
        <v>0.5</v>
      </c>
      <c r="BJ478">
        <f>CS478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417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f>$B$11*DQ478+$C$11*DR478+$F$11*EC478*(1-EF478)</f>
        <v>0</v>
      </c>
      <c r="CS478">
        <f>CR478*CT478</f>
        <v>0</v>
      </c>
      <c r="CT478">
        <f>($B$11*$D$9+$C$11*$D$9+$F$11*((EP478+EH478)/MAX(EP478+EH478+EQ478, 0.1)*$I$9+EQ478/MAX(EP478+EH478+EQ478, 0.1)*$J$9))/($B$11+$C$11+$F$11)</f>
        <v>0</v>
      </c>
      <c r="CU478">
        <f>($B$11*$K$9+$C$11*$K$9+$F$11*((EP478+EH478)/MAX(EP478+EH478+EQ478, 0.1)*$P$9+EQ478/MAX(EP478+EH478+EQ478, 0.1)*$Q$9))/($B$11+$C$11+$F$11)</f>
        <v>0</v>
      </c>
      <c r="CV478">
        <v>6</v>
      </c>
      <c r="CW478">
        <v>0.5</v>
      </c>
      <c r="CX478" t="s">
        <v>418</v>
      </c>
      <c r="CY478">
        <v>2</v>
      </c>
      <c r="CZ478" t="b">
        <v>1</v>
      </c>
      <c r="DA478">
        <v>1659122731.214286</v>
      </c>
      <c r="DB478">
        <v>1200.384642857143</v>
      </c>
      <c r="DC478">
        <v>1260.931785714286</v>
      </c>
      <c r="DD478">
        <v>22.77416071428571</v>
      </c>
      <c r="DE478">
        <v>15.987125</v>
      </c>
      <c r="DF478">
        <v>1204.446428571429</v>
      </c>
      <c r="DG478">
        <v>22.8592</v>
      </c>
      <c r="DH478">
        <v>500.0696428571429</v>
      </c>
      <c r="DI478">
        <v>90.62702857142858</v>
      </c>
      <c r="DJ478">
        <v>0.09999418928571428</v>
      </c>
      <c r="DK478">
        <v>27.19524642857143</v>
      </c>
      <c r="DL478">
        <v>27.02271785714285</v>
      </c>
      <c r="DM478">
        <v>999.9000000000002</v>
      </c>
      <c r="DN478">
        <v>0</v>
      </c>
      <c r="DO478">
        <v>0</v>
      </c>
      <c r="DP478">
        <v>10002.07321428571</v>
      </c>
      <c r="DQ478">
        <v>0</v>
      </c>
      <c r="DR478">
        <v>7.960746071428573</v>
      </c>
      <c r="DS478">
        <v>-60.54825714285715</v>
      </c>
      <c r="DT478">
        <v>1228.358214285714</v>
      </c>
      <c r="DU478">
        <v>1281.417857142857</v>
      </c>
      <c r="DV478">
        <v>6.787028571428571</v>
      </c>
      <c r="DW478">
        <v>1260.931785714286</v>
      </c>
      <c r="DX478">
        <v>15.987125</v>
      </c>
      <c r="DY478">
        <v>2.063954642857143</v>
      </c>
      <c r="DZ478">
        <v>1.448866428571429</v>
      </c>
      <c r="EA478">
        <v>17.94367857142857</v>
      </c>
      <c r="EB478">
        <v>12.43895714285714</v>
      </c>
      <c r="EC478">
        <v>2000.015714285714</v>
      </c>
      <c r="ED478">
        <v>0.9800047142857142</v>
      </c>
      <c r="EE478">
        <v>0.01999568571428571</v>
      </c>
      <c r="EF478">
        <v>0</v>
      </c>
      <c r="EG478">
        <v>744.6908214285716</v>
      </c>
      <c r="EH478">
        <v>5.00097</v>
      </c>
      <c r="EI478">
        <v>14864.89285714286</v>
      </c>
      <c r="EJ478">
        <v>16707.73571428571</v>
      </c>
      <c r="EK478">
        <v>38.875</v>
      </c>
      <c r="EL478">
        <v>39.312</v>
      </c>
      <c r="EM478">
        <v>38.812</v>
      </c>
      <c r="EN478">
        <v>39.062</v>
      </c>
      <c r="EO478">
        <v>39.49775</v>
      </c>
      <c r="EP478">
        <v>1955.124642857143</v>
      </c>
      <c r="EQ478">
        <v>39.89107142857144</v>
      </c>
      <c r="ER478">
        <v>0</v>
      </c>
      <c r="ES478">
        <v>1659122739.2</v>
      </c>
      <c r="ET478">
        <v>0</v>
      </c>
      <c r="EU478">
        <v>744.6614615384616</v>
      </c>
      <c r="EV478">
        <v>-5.622017102005082</v>
      </c>
      <c r="EW478">
        <v>-140.1435898423797</v>
      </c>
      <c r="EX478">
        <v>14863.94615384615</v>
      </c>
      <c r="EY478">
        <v>15</v>
      </c>
      <c r="EZ478">
        <v>0</v>
      </c>
      <c r="FA478" t="s">
        <v>419</v>
      </c>
      <c r="FB478">
        <v>1658962562</v>
      </c>
      <c r="FC478">
        <v>1658962559</v>
      </c>
      <c r="FD478">
        <v>0</v>
      </c>
      <c r="FE478">
        <v>0.025</v>
      </c>
      <c r="FF478">
        <v>-0.013</v>
      </c>
      <c r="FG478">
        <v>-1.97</v>
      </c>
      <c r="FH478">
        <v>-0.111</v>
      </c>
      <c r="FI478">
        <v>420</v>
      </c>
      <c r="FJ478">
        <v>18</v>
      </c>
      <c r="FK478">
        <v>0.6899999999999999</v>
      </c>
      <c r="FL478">
        <v>0.5</v>
      </c>
      <c r="FM478">
        <v>-60.50468048780488</v>
      </c>
      <c r="FN478">
        <v>-0.5464724738674643</v>
      </c>
      <c r="FO478">
        <v>0.1031059725258128</v>
      </c>
      <c r="FP478">
        <v>0</v>
      </c>
      <c r="FQ478">
        <v>745.2102352941176</v>
      </c>
      <c r="FR478">
        <v>-7.713674555257096</v>
      </c>
      <c r="FS478">
        <v>0.8067309872647349</v>
      </c>
      <c r="FT478">
        <v>0</v>
      </c>
      <c r="FU478">
        <v>6.797050975609755</v>
      </c>
      <c r="FV478">
        <v>-0.1759940069686246</v>
      </c>
      <c r="FW478">
        <v>0.01744193388316704</v>
      </c>
      <c r="FX478">
        <v>0</v>
      </c>
      <c r="FY478">
        <v>0</v>
      </c>
      <c r="FZ478">
        <v>3</v>
      </c>
      <c r="GA478" t="s">
        <v>462</v>
      </c>
      <c r="GB478">
        <v>2.98352</v>
      </c>
      <c r="GC478">
        <v>2.71579</v>
      </c>
      <c r="GD478">
        <v>0.197371</v>
      </c>
      <c r="GE478">
        <v>0.200905</v>
      </c>
      <c r="GF478">
        <v>0.103824</v>
      </c>
      <c r="GG478">
        <v>0.0792877</v>
      </c>
      <c r="GH478">
        <v>25409.4</v>
      </c>
      <c r="GI478">
        <v>25420.1</v>
      </c>
      <c r="GJ478">
        <v>29420</v>
      </c>
      <c r="GK478">
        <v>29417.2</v>
      </c>
      <c r="GL478">
        <v>34917.2</v>
      </c>
      <c r="GM478">
        <v>36016.1</v>
      </c>
      <c r="GN478">
        <v>41430.2</v>
      </c>
      <c r="GO478">
        <v>41921.5</v>
      </c>
      <c r="GP478">
        <v>1.9178</v>
      </c>
      <c r="GQ478">
        <v>1.8874</v>
      </c>
      <c r="GR478">
        <v>0.103954</v>
      </c>
      <c r="GS478">
        <v>0</v>
      </c>
      <c r="GT478">
        <v>25.3301</v>
      </c>
      <c r="GU478">
        <v>999.9</v>
      </c>
      <c r="GV478">
        <v>36.6</v>
      </c>
      <c r="GW478">
        <v>33.8</v>
      </c>
      <c r="GX478">
        <v>21.3372</v>
      </c>
      <c r="GY478">
        <v>63.5017</v>
      </c>
      <c r="GZ478">
        <v>34.0665</v>
      </c>
      <c r="HA478">
        <v>1</v>
      </c>
      <c r="HB478">
        <v>-0.0828989</v>
      </c>
      <c r="HC478">
        <v>0.325218</v>
      </c>
      <c r="HD478">
        <v>20.3303</v>
      </c>
      <c r="HE478">
        <v>5.21714</v>
      </c>
      <c r="HF478">
        <v>12.0099</v>
      </c>
      <c r="HG478">
        <v>4.9888</v>
      </c>
      <c r="HH478">
        <v>3.28848</v>
      </c>
      <c r="HI478">
        <v>9999</v>
      </c>
      <c r="HJ478">
        <v>9999</v>
      </c>
      <c r="HK478">
        <v>9999</v>
      </c>
      <c r="HL478">
        <v>175.2</v>
      </c>
      <c r="HM478">
        <v>1.86787</v>
      </c>
      <c r="HN478">
        <v>1.8669</v>
      </c>
      <c r="HO478">
        <v>1.8663</v>
      </c>
      <c r="HP478">
        <v>1.86621</v>
      </c>
      <c r="HQ478">
        <v>1.86805</v>
      </c>
      <c r="HR478">
        <v>1.87053</v>
      </c>
      <c r="HS478">
        <v>1.8692</v>
      </c>
      <c r="HT478">
        <v>1.87059</v>
      </c>
      <c r="HU478">
        <v>0</v>
      </c>
      <c r="HV478">
        <v>0</v>
      </c>
      <c r="HW478">
        <v>0</v>
      </c>
      <c r="HX478">
        <v>0</v>
      </c>
      <c r="HY478" t="s">
        <v>421</v>
      </c>
      <c r="HZ478" t="s">
        <v>422</v>
      </c>
      <c r="IA478" t="s">
        <v>423</v>
      </c>
      <c r="IB478" t="s">
        <v>423</v>
      </c>
      <c r="IC478" t="s">
        <v>423</v>
      </c>
      <c r="ID478" t="s">
        <v>423</v>
      </c>
      <c r="IE478">
        <v>0</v>
      </c>
      <c r="IF478">
        <v>100</v>
      </c>
      <c r="IG478">
        <v>100</v>
      </c>
      <c r="IH478">
        <v>-4.11</v>
      </c>
      <c r="II478">
        <v>-0.0853</v>
      </c>
      <c r="IJ478">
        <v>-1.577111384215205</v>
      </c>
      <c r="IK478">
        <v>-0.002609718516926934</v>
      </c>
      <c r="IL478">
        <v>7.477057286243006E-07</v>
      </c>
      <c r="IM478">
        <v>-2.446628426827821E-10</v>
      </c>
      <c r="IN478">
        <v>-0.2036813970316619</v>
      </c>
      <c r="IO478">
        <v>-0.007460779758470672</v>
      </c>
      <c r="IP478">
        <v>0.0009378809001863145</v>
      </c>
      <c r="IQ478">
        <v>-1.681860573090938E-05</v>
      </c>
      <c r="IR478">
        <v>18</v>
      </c>
      <c r="IS478">
        <v>2242</v>
      </c>
      <c r="IT478">
        <v>1</v>
      </c>
      <c r="IU478">
        <v>24</v>
      </c>
      <c r="IV478">
        <v>2669.6</v>
      </c>
      <c r="IW478">
        <v>2669.7</v>
      </c>
      <c r="IX478">
        <v>2.57812</v>
      </c>
      <c r="IY478">
        <v>2.20093</v>
      </c>
      <c r="IZ478">
        <v>1.39648</v>
      </c>
      <c r="JA478">
        <v>2.33276</v>
      </c>
      <c r="JB478">
        <v>1.49536</v>
      </c>
      <c r="JC478">
        <v>2.42798</v>
      </c>
      <c r="JD478">
        <v>39.3917</v>
      </c>
      <c r="JE478">
        <v>23.9737</v>
      </c>
      <c r="JF478">
        <v>18</v>
      </c>
      <c r="JG478">
        <v>491.641</v>
      </c>
      <c r="JH478">
        <v>429.097</v>
      </c>
      <c r="JI478">
        <v>25.0002</v>
      </c>
      <c r="JJ478">
        <v>26.3109</v>
      </c>
      <c r="JK478">
        <v>30.0003</v>
      </c>
      <c r="JL478">
        <v>26.2695</v>
      </c>
      <c r="JM478">
        <v>26.2102</v>
      </c>
      <c r="JN478">
        <v>51.6211</v>
      </c>
      <c r="JO478">
        <v>23.8759</v>
      </c>
      <c r="JP478">
        <v>23.7015</v>
      </c>
      <c r="JQ478">
        <v>25</v>
      </c>
      <c r="JR478">
        <v>1303.4</v>
      </c>
      <c r="JS478">
        <v>16.0993</v>
      </c>
      <c r="JT478">
        <v>100.592</v>
      </c>
      <c r="JU478">
        <v>100.68</v>
      </c>
    </row>
    <row r="479" spans="1:281">
      <c r="A479">
        <v>463</v>
      </c>
      <c r="B479">
        <v>1659122744</v>
      </c>
      <c r="C479">
        <v>10385.90000009537</v>
      </c>
      <c r="D479" t="s">
        <v>1353</v>
      </c>
      <c r="E479" t="s">
        <v>1354</v>
      </c>
      <c r="F479">
        <v>5</v>
      </c>
      <c r="G479" t="s">
        <v>1198</v>
      </c>
      <c r="H479" t="s">
        <v>416</v>
      </c>
      <c r="I479">
        <v>1659122736.5</v>
      </c>
      <c r="J479">
        <f>(K479)/1000</f>
        <v>0</v>
      </c>
      <c r="K479">
        <f>IF(CZ479, AN479, AH479)</f>
        <v>0</v>
      </c>
      <c r="L479">
        <f>IF(CZ479, AI479, AG479)</f>
        <v>0</v>
      </c>
      <c r="M479">
        <f>DB479 - IF(AU479&gt;1, L479*CV479*100.0/(AW479*DP479), 0)</f>
        <v>0</v>
      </c>
      <c r="N479">
        <f>((T479-J479/2)*M479-L479)/(T479+J479/2)</f>
        <v>0</v>
      </c>
      <c r="O479">
        <f>N479*(DI479+DJ479)/1000.0</f>
        <v>0</v>
      </c>
      <c r="P479">
        <f>(DB479 - IF(AU479&gt;1, L479*CV479*100.0/(AW479*DP479), 0))*(DI479+DJ479)/1000.0</f>
        <v>0</v>
      </c>
      <c r="Q479">
        <f>2.0/((1/S479-1/R479)+SIGN(S479)*SQRT((1/S479-1/R479)*(1/S479-1/R479) + 4*CW479/((CW479+1)*(CW479+1))*(2*1/S479*1/R479-1/R479*1/R479)))</f>
        <v>0</v>
      </c>
      <c r="R479">
        <f>IF(LEFT(CX479,1)&lt;&gt;"0",IF(LEFT(CX479,1)="1",3.0,CY479),$D$5+$E$5*(DP479*DI479/($K$5*1000))+$F$5*(DP479*DI479/($K$5*1000))*MAX(MIN(CV479,$J$5),$I$5)*MAX(MIN(CV479,$J$5),$I$5)+$G$5*MAX(MIN(CV479,$J$5),$I$5)*(DP479*DI479/($K$5*1000))+$H$5*(DP479*DI479/($K$5*1000))*(DP479*DI479/($K$5*1000)))</f>
        <v>0</v>
      </c>
      <c r="S479">
        <f>J479*(1000-(1000*0.61365*exp(17.502*W479/(240.97+W479))/(DI479+DJ479)+DD479)/2)/(1000*0.61365*exp(17.502*W479/(240.97+W479))/(DI479+DJ479)-DD479)</f>
        <v>0</v>
      </c>
      <c r="T479">
        <f>1/((CW479+1)/(Q479/1.6)+1/(R479/1.37)) + CW479/((CW479+1)/(Q479/1.6) + CW479/(R479/1.37))</f>
        <v>0</v>
      </c>
      <c r="U479">
        <f>(CR479*CU479)</f>
        <v>0</v>
      </c>
      <c r="V479">
        <f>(DK479+(U479+2*0.95*5.67E-8*(((DK479+$B$7)+273)^4-(DK479+273)^4)-44100*J479)/(1.84*29.3*R479+8*0.95*5.67E-8*(DK479+273)^3))</f>
        <v>0</v>
      </c>
      <c r="W479">
        <f>($C$7*DL479+$D$7*DM479+$E$7*V479)</f>
        <v>0</v>
      </c>
      <c r="X479">
        <f>0.61365*exp(17.502*W479/(240.97+W479))</f>
        <v>0</v>
      </c>
      <c r="Y479">
        <f>(Z479/AA479*100)</f>
        <v>0</v>
      </c>
      <c r="Z479">
        <f>DD479*(DI479+DJ479)/1000</f>
        <v>0</v>
      </c>
      <c r="AA479">
        <f>0.61365*exp(17.502*DK479/(240.97+DK479))</f>
        <v>0</v>
      </c>
      <c r="AB479">
        <f>(X479-DD479*(DI479+DJ479)/1000)</f>
        <v>0</v>
      </c>
      <c r="AC479">
        <f>(-J479*44100)</f>
        <v>0</v>
      </c>
      <c r="AD479">
        <f>2*29.3*R479*0.92*(DK479-W479)</f>
        <v>0</v>
      </c>
      <c r="AE479">
        <f>2*0.95*5.67E-8*(((DK479+$B$7)+273)^4-(W479+273)^4)</f>
        <v>0</v>
      </c>
      <c r="AF479">
        <f>U479+AE479+AC479+AD479</f>
        <v>0</v>
      </c>
      <c r="AG479">
        <f>DH479*AU479*(DC479-DB479*(1000-AU479*DE479)/(1000-AU479*DD479))/(100*CV479)</f>
        <v>0</v>
      </c>
      <c r="AH479">
        <f>1000*DH479*AU479*(DD479-DE479)/(100*CV479*(1000-AU479*DD479))</f>
        <v>0</v>
      </c>
      <c r="AI479">
        <f>(AJ479 - AK479 - DI479*1E3/(8.314*(DK479+273.15)) * AM479/DH479 * AL479) * DH479/(100*CV479) * (1000 - DE479)/1000</f>
        <v>0</v>
      </c>
      <c r="AJ479">
        <v>1315.731125517778</v>
      </c>
      <c r="AK479">
        <v>1270.413090909091</v>
      </c>
      <c r="AL479">
        <v>3.41554628391437</v>
      </c>
      <c r="AM479">
        <v>65.16908035105153</v>
      </c>
      <c r="AN479">
        <f>(AP479 - AO479 + DI479*1E3/(8.314*(DK479+273.15)) * AR479/DH479 * AQ479) * DH479/(100*CV479) * 1000/(1000 - AP479)</f>
        <v>0</v>
      </c>
      <c r="AO479">
        <v>15.96246229610857</v>
      </c>
      <c r="AP479">
        <v>22.7234296969697</v>
      </c>
      <c r="AQ479">
        <v>-0.005920394068391797</v>
      </c>
      <c r="AR479">
        <v>87.25363279170026</v>
      </c>
      <c r="AS479">
        <v>15</v>
      </c>
      <c r="AT479">
        <v>3</v>
      </c>
      <c r="AU479">
        <f>IF(AS479*$H$13&gt;=AW479,1.0,(AW479/(AW479-AS479*$H$13)))</f>
        <v>0</v>
      </c>
      <c r="AV479">
        <f>(AU479-1)*100</f>
        <v>0</v>
      </c>
      <c r="AW479">
        <f>MAX(0,($B$13+$C$13*DP479)/(1+$D$13*DP479)*DI479/(DK479+273)*$E$13)</f>
        <v>0</v>
      </c>
      <c r="AX479" t="s">
        <v>417</v>
      </c>
      <c r="AY479" t="s">
        <v>417</v>
      </c>
      <c r="AZ479">
        <v>0</v>
      </c>
      <c r="BA479">
        <v>0</v>
      </c>
      <c r="BB479">
        <f>1-AZ479/BA479</f>
        <v>0</v>
      </c>
      <c r="BC479">
        <v>0</v>
      </c>
      <c r="BD479" t="s">
        <v>417</v>
      </c>
      <c r="BE479" t="s">
        <v>417</v>
      </c>
      <c r="BF479">
        <v>0</v>
      </c>
      <c r="BG479">
        <v>0</v>
      </c>
      <c r="BH479">
        <f>1-BF479/BG479</f>
        <v>0</v>
      </c>
      <c r="BI479">
        <v>0.5</v>
      </c>
      <c r="BJ479">
        <f>CS479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417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f>$B$11*DQ479+$C$11*DR479+$F$11*EC479*(1-EF479)</f>
        <v>0</v>
      </c>
      <c r="CS479">
        <f>CR479*CT479</f>
        <v>0</v>
      </c>
      <c r="CT479">
        <f>($B$11*$D$9+$C$11*$D$9+$F$11*((EP479+EH479)/MAX(EP479+EH479+EQ479, 0.1)*$I$9+EQ479/MAX(EP479+EH479+EQ479, 0.1)*$J$9))/($B$11+$C$11+$F$11)</f>
        <v>0</v>
      </c>
      <c r="CU479">
        <f>($B$11*$K$9+$C$11*$K$9+$F$11*((EP479+EH479)/MAX(EP479+EH479+EQ479, 0.1)*$P$9+EQ479/MAX(EP479+EH479+EQ479, 0.1)*$Q$9))/($B$11+$C$11+$F$11)</f>
        <v>0</v>
      </c>
      <c r="CV479">
        <v>6</v>
      </c>
      <c r="CW479">
        <v>0.5</v>
      </c>
      <c r="CX479" t="s">
        <v>418</v>
      </c>
      <c r="CY479">
        <v>2</v>
      </c>
      <c r="CZ479" t="b">
        <v>1</v>
      </c>
      <c r="DA479">
        <v>1659122736.5</v>
      </c>
      <c r="DB479">
        <v>1218.087777777778</v>
      </c>
      <c r="DC479">
        <v>1278.59</v>
      </c>
      <c r="DD479">
        <v>22.75511481481482</v>
      </c>
      <c r="DE479">
        <v>15.98156666666667</v>
      </c>
      <c r="DF479">
        <v>1222.182592592593</v>
      </c>
      <c r="DG479">
        <v>22.84032222222223</v>
      </c>
      <c r="DH479">
        <v>500.075037037037</v>
      </c>
      <c r="DI479">
        <v>90.6269037037037</v>
      </c>
      <c r="DJ479">
        <v>0.09998172222222222</v>
      </c>
      <c r="DK479">
        <v>27.19458518518518</v>
      </c>
      <c r="DL479">
        <v>27.02511111111111</v>
      </c>
      <c r="DM479">
        <v>999.9000000000001</v>
      </c>
      <c r="DN479">
        <v>0</v>
      </c>
      <c r="DO479">
        <v>0</v>
      </c>
      <c r="DP479">
        <v>10004.81666666667</v>
      </c>
      <c r="DQ479">
        <v>0</v>
      </c>
      <c r="DR479">
        <v>7.961019259259259</v>
      </c>
      <c r="DS479">
        <v>-60.50355925925925</v>
      </c>
      <c r="DT479">
        <v>1246.449259259259</v>
      </c>
      <c r="DU479">
        <v>1299.355555555556</v>
      </c>
      <c r="DV479">
        <v>6.773536296296296</v>
      </c>
      <c r="DW479">
        <v>1278.59</v>
      </c>
      <c r="DX479">
        <v>15.98156666666667</v>
      </c>
      <c r="DY479">
        <v>2.062225185185185</v>
      </c>
      <c r="DZ479">
        <v>1.44836</v>
      </c>
      <c r="EA479">
        <v>17.93035925925926</v>
      </c>
      <c r="EB479">
        <v>12.43363703703704</v>
      </c>
      <c r="EC479">
        <v>1999.995185185185</v>
      </c>
      <c r="ED479">
        <v>0.9800045555555555</v>
      </c>
      <c r="EE479">
        <v>0.01999584444444445</v>
      </c>
      <c r="EF479">
        <v>0</v>
      </c>
      <c r="EG479">
        <v>744.1138148148146</v>
      </c>
      <c r="EH479">
        <v>5.00097</v>
      </c>
      <c r="EI479">
        <v>14852.69259259259</v>
      </c>
      <c r="EJ479">
        <v>16707.56296296296</v>
      </c>
      <c r="EK479">
        <v>38.875</v>
      </c>
      <c r="EL479">
        <v>39.312</v>
      </c>
      <c r="EM479">
        <v>38.8074074074074</v>
      </c>
      <c r="EN479">
        <v>39.062</v>
      </c>
      <c r="EO479">
        <v>39.486</v>
      </c>
      <c r="EP479">
        <v>1955.104444444445</v>
      </c>
      <c r="EQ479">
        <v>39.89074074074075</v>
      </c>
      <c r="ER479">
        <v>0</v>
      </c>
      <c r="ES479">
        <v>1659122744</v>
      </c>
      <c r="ET479">
        <v>0</v>
      </c>
      <c r="EU479">
        <v>744.1306923076922</v>
      </c>
      <c r="EV479">
        <v>-6.08526496078863</v>
      </c>
      <c r="EW479">
        <v>-134.5880340467371</v>
      </c>
      <c r="EX479">
        <v>14853.07307692308</v>
      </c>
      <c r="EY479">
        <v>15</v>
      </c>
      <c r="EZ479">
        <v>0</v>
      </c>
      <c r="FA479" t="s">
        <v>419</v>
      </c>
      <c r="FB479">
        <v>1658962562</v>
      </c>
      <c r="FC479">
        <v>1658962559</v>
      </c>
      <c r="FD479">
        <v>0</v>
      </c>
      <c r="FE479">
        <v>0.025</v>
      </c>
      <c r="FF479">
        <v>-0.013</v>
      </c>
      <c r="FG479">
        <v>-1.97</v>
      </c>
      <c r="FH479">
        <v>-0.111</v>
      </c>
      <c r="FI479">
        <v>420</v>
      </c>
      <c r="FJ479">
        <v>18</v>
      </c>
      <c r="FK479">
        <v>0.6899999999999999</v>
      </c>
      <c r="FL479">
        <v>0.5</v>
      </c>
      <c r="FM479">
        <v>-60.51855853658537</v>
      </c>
      <c r="FN479">
        <v>0.1202864111498299</v>
      </c>
      <c r="FO479">
        <v>0.1113601846254289</v>
      </c>
      <c r="FP479">
        <v>1</v>
      </c>
      <c r="FQ479">
        <v>744.4614705882353</v>
      </c>
      <c r="FR479">
        <v>-6.300718105550283</v>
      </c>
      <c r="FS479">
        <v>0.6516691345304435</v>
      </c>
      <c r="FT479">
        <v>0</v>
      </c>
      <c r="FU479">
        <v>6.781858292682928</v>
      </c>
      <c r="FV479">
        <v>-0.1539635540069706</v>
      </c>
      <c r="FW479">
        <v>0.01724682337699502</v>
      </c>
      <c r="FX479">
        <v>0</v>
      </c>
      <c r="FY479">
        <v>1</v>
      </c>
      <c r="FZ479">
        <v>3</v>
      </c>
      <c r="GA479" t="s">
        <v>426</v>
      </c>
      <c r="GB479">
        <v>2.98343</v>
      </c>
      <c r="GC479">
        <v>2.71561</v>
      </c>
      <c r="GD479">
        <v>0.199041</v>
      </c>
      <c r="GE479">
        <v>0.202497</v>
      </c>
      <c r="GF479">
        <v>0.103741</v>
      </c>
      <c r="GG479">
        <v>0.0794291</v>
      </c>
      <c r="GH479">
        <v>25356.5</v>
      </c>
      <c r="GI479">
        <v>25369.7</v>
      </c>
      <c r="GJ479">
        <v>29420</v>
      </c>
      <c r="GK479">
        <v>29417.5</v>
      </c>
      <c r="GL479">
        <v>34920.3</v>
      </c>
      <c r="GM479">
        <v>36010.8</v>
      </c>
      <c r="GN479">
        <v>41430</v>
      </c>
      <c r="GO479">
        <v>41921.7</v>
      </c>
      <c r="GP479">
        <v>1.91782</v>
      </c>
      <c r="GQ479">
        <v>1.8875</v>
      </c>
      <c r="GR479">
        <v>0.103451</v>
      </c>
      <c r="GS479">
        <v>0</v>
      </c>
      <c r="GT479">
        <v>25.3334</v>
      </c>
      <c r="GU479">
        <v>999.9</v>
      </c>
      <c r="GV479">
        <v>36.6</v>
      </c>
      <c r="GW479">
        <v>33.8</v>
      </c>
      <c r="GX479">
        <v>21.3395</v>
      </c>
      <c r="GY479">
        <v>63.3617</v>
      </c>
      <c r="GZ479">
        <v>33.9704</v>
      </c>
      <c r="HA479">
        <v>1</v>
      </c>
      <c r="HB479">
        <v>-0.0827896</v>
      </c>
      <c r="HC479">
        <v>0.32719</v>
      </c>
      <c r="HD479">
        <v>20.3304</v>
      </c>
      <c r="HE479">
        <v>5.21639</v>
      </c>
      <c r="HF479">
        <v>12.0099</v>
      </c>
      <c r="HG479">
        <v>4.98875</v>
      </c>
      <c r="HH479">
        <v>3.2884</v>
      </c>
      <c r="HI479">
        <v>9999</v>
      </c>
      <c r="HJ479">
        <v>9999</v>
      </c>
      <c r="HK479">
        <v>9999</v>
      </c>
      <c r="HL479">
        <v>175.2</v>
      </c>
      <c r="HM479">
        <v>1.86784</v>
      </c>
      <c r="HN479">
        <v>1.86691</v>
      </c>
      <c r="HO479">
        <v>1.8663</v>
      </c>
      <c r="HP479">
        <v>1.86619</v>
      </c>
      <c r="HQ479">
        <v>1.86804</v>
      </c>
      <c r="HR479">
        <v>1.87053</v>
      </c>
      <c r="HS479">
        <v>1.86919</v>
      </c>
      <c r="HT479">
        <v>1.87059</v>
      </c>
      <c r="HU479">
        <v>0</v>
      </c>
      <c r="HV479">
        <v>0</v>
      </c>
      <c r="HW479">
        <v>0</v>
      </c>
      <c r="HX479">
        <v>0</v>
      </c>
      <c r="HY479" t="s">
        <v>421</v>
      </c>
      <c r="HZ479" t="s">
        <v>422</v>
      </c>
      <c r="IA479" t="s">
        <v>423</v>
      </c>
      <c r="IB479" t="s">
        <v>423</v>
      </c>
      <c r="IC479" t="s">
        <v>423</v>
      </c>
      <c r="ID479" t="s">
        <v>423</v>
      </c>
      <c r="IE479">
        <v>0</v>
      </c>
      <c r="IF479">
        <v>100</v>
      </c>
      <c r="IG479">
        <v>100</v>
      </c>
      <c r="IH479">
        <v>-4.14</v>
      </c>
      <c r="II479">
        <v>-0.08550000000000001</v>
      </c>
      <c r="IJ479">
        <v>-1.577111384215205</v>
      </c>
      <c r="IK479">
        <v>-0.002609718516926934</v>
      </c>
      <c r="IL479">
        <v>7.477057286243006E-07</v>
      </c>
      <c r="IM479">
        <v>-2.446628426827821E-10</v>
      </c>
      <c r="IN479">
        <v>-0.2036813970316619</v>
      </c>
      <c r="IO479">
        <v>-0.007460779758470672</v>
      </c>
      <c r="IP479">
        <v>0.0009378809001863145</v>
      </c>
      <c r="IQ479">
        <v>-1.681860573090938E-05</v>
      </c>
      <c r="IR479">
        <v>18</v>
      </c>
      <c r="IS479">
        <v>2242</v>
      </c>
      <c r="IT479">
        <v>1</v>
      </c>
      <c r="IU479">
        <v>24</v>
      </c>
      <c r="IV479">
        <v>2669.7</v>
      </c>
      <c r="IW479">
        <v>2669.8</v>
      </c>
      <c r="IX479">
        <v>2.60864</v>
      </c>
      <c r="IY479">
        <v>2.20703</v>
      </c>
      <c r="IZ479">
        <v>1.39648</v>
      </c>
      <c r="JA479">
        <v>2.33276</v>
      </c>
      <c r="JB479">
        <v>1.49536</v>
      </c>
      <c r="JC479">
        <v>2.40967</v>
      </c>
      <c r="JD479">
        <v>39.3917</v>
      </c>
      <c r="JE479">
        <v>23.9737</v>
      </c>
      <c r="JF479">
        <v>18</v>
      </c>
      <c r="JG479">
        <v>491.669</v>
      </c>
      <c r="JH479">
        <v>429.16</v>
      </c>
      <c r="JI479">
        <v>25.0003</v>
      </c>
      <c r="JJ479">
        <v>26.3111</v>
      </c>
      <c r="JK479">
        <v>30.0001</v>
      </c>
      <c r="JL479">
        <v>26.271</v>
      </c>
      <c r="JM479">
        <v>26.2108</v>
      </c>
      <c r="JN479">
        <v>52.2</v>
      </c>
      <c r="JO479">
        <v>23.5689</v>
      </c>
      <c r="JP479">
        <v>23.7015</v>
      </c>
      <c r="JQ479">
        <v>25</v>
      </c>
      <c r="JR479">
        <v>1323.46</v>
      </c>
      <c r="JS479">
        <v>16.1449</v>
      </c>
      <c r="JT479">
        <v>100.592</v>
      </c>
      <c r="JU479">
        <v>100.681</v>
      </c>
    </row>
    <row r="480" spans="1:281">
      <c r="A480">
        <v>464</v>
      </c>
      <c r="B480">
        <v>1659122749</v>
      </c>
      <c r="C480">
        <v>10390.90000009537</v>
      </c>
      <c r="D480" t="s">
        <v>1355</v>
      </c>
      <c r="E480" t="s">
        <v>1356</v>
      </c>
      <c r="F480">
        <v>5</v>
      </c>
      <c r="G480" t="s">
        <v>1198</v>
      </c>
      <c r="H480" t="s">
        <v>416</v>
      </c>
      <c r="I480">
        <v>1659122741.214286</v>
      </c>
      <c r="J480">
        <f>(K480)/1000</f>
        <v>0</v>
      </c>
      <c r="K480">
        <f>IF(CZ480, AN480, AH480)</f>
        <v>0</v>
      </c>
      <c r="L480">
        <f>IF(CZ480, AI480, AG480)</f>
        <v>0</v>
      </c>
      <c r="M480">
        <f>DB480 - IF(AU480&gt;1, L480*CV480*100.0/(AW480*DP480), 0)</f>
        <v>0</v>
      </c>
      <c r="N480">
        <f>((T480-J480/2)*M480-L480)/(T480+J480/2)</f>
        <v>0</v>
      </c>
      <c r="O480">
        <f>N480*(DI480+DJ480)/1000.0</f>
        <v>0</v>
      </c>
      <c r="P480">
        <f>(DB480 - IF(AU480&gt;1, L480*CV480*100.0/(AW480*DP480), 0))*(DI480+DJ480)/1000.0</f>
        <v>0</v>
      </c>
      <c r="Q480">
        <f>2.0/((1/S480-1/R480)+SIGN(S480)*SQRT((1/S480-1/R480)*(1/S480-1/R480) + 4*CW480/((CW480+1)*(CW480+1))*(2*1/S480*1/R480-1/R480*1/R480)))</f>
        <v>0</v>
      </c>
      <c r="R480">
        <f>IF(LEFT(CX480,1)&lt;&gt;"0",IF(LEFT(CX480,1)="1",3.0,CY480),$D$5+$E$5*(DP480*DI480/($K$5*1000))+$F$5*(DP480*DI480/($K$5*1000))*MAX(MIN(CV480,$J$5),$I$5)*MAX(MIN(CV480,$J$5),$I$5)+$G$5*MAX(MIN(CV480,$J$5),$I$5)*(DP480*DI480/($K$5*1000))+$H$5*(DP480*DI480/($K$5*1000))*(DP480*DI480/($K$5*1000)))</f>
        <v>0</v>
      </c>
      <c r="S480">
        <f>J480*(1000-(1000*0.61365*exp(17.502*W480/(240.97+W480))/(DI480+DJ480)+DD480)/2)/(1000*0.61365*exp(17.502*W480/(240.97+W480))/(DI480+DJ480)-DD480)</f>
        <v>0</v>
      </c>
      <c r="T480">
        <f>1/((CW480+1)/(Q480/1.6)+1/(R480/1.37)) + CW480/((CW480+1)/(Q480/1.6) + CW480/(R480/1.37))</f>
        <v>0</v>
      </c>
      <c r="U480">
        <f>(CR480*CU480)</f>
        <v>0</v>
      </c>
      <c r="V480">
        <f>(DK480+(U480+2*0.95*5.67E-8*(((DK480+$B$7)+273)^4-(DK480+273)^4)-44100*J480)/(1.84*29.3*R480+8*0.95*5.67E-8*(DK480+273)^3))</f>
        <v>0</v>
      </c>
      <c r="W480">
        <f>($C$7*DL480+$D$7*DM480+$E$7*V480)</f>
        <v>0</v>
      </c>
      <c r="X480">
        <f>0.61365*exp(17.502*W480/(240.97+W480))</f>
        <v>0</v>
      </c>
      <c r="Y480">
        <f>(Z480/AA480*100)</f>
        <v>0</v>
      </c>
      <c r="Z480">
        <f>DD480*(DI480+DJ480)/1000</f>
        <v>0</v>
      </c>
      <c r="AA480">
        <f>0.61365*exp(17.502*DK480/(240.97+DK480))</f>
        <v>0</v>
      </c>
      <c r="AB480">
        <f>(X480-DD480*(DI480+DJ480)/1000)</f>
        <v>0</v>
      </c>
      <c r="AC480">
        <f>(-J480*44100)</f>
        <v>0</v>
      </c>
      <c r="AD480">
        <f>2*29.3*R480*0.92*(DK480-W480)</f>
        <v>0</v>
      </c>
      <c r="AE480">
        <f>2*0.95*5.67E-8*(((DK480+$B$7)+273)^4-(W480+273)^4)</f>
        <v>0</v>
      </c>
      <c r="AF480">
        <f>U480+AE480+AC480+AD480</f>
        <v>0</v>
      </c>
      <c r="AG480">
        <f>DH480*AU480*(DC480-DB480*(1000-AU480*DE480)/(1000-AU480*DD480))/(100*CV480)</f>
        <v>0</v>
      </c>
      <c r="AH480">
        <f>1000*DH480*AU480*(DD480-DE480)/(100*CV480*(1000-AU480*DD480))</f>
        <v>0</v>
      </c>
      <c r="AI480">
        <f>(AJ480 - AK480 - DI480*1E3/(8.314*(DK480+273.15)) * AM480/DH480 * AL480) * DH480/(100*CV480) * (1000 - DE480)/1000</f>
        <v>0</v>
      </c>
      <c r="AJ480">
        <v>1333.090886065493</v>
      </c>
      <c r="AK480">
        <v>1287.477575757576</v>
      </c>
      <c r="AL480">
        <v>3.442558848590709</v>
      </c>
      <c r="AM480">
        <v>65.16908035105153</v>
      </c>
      <c r="AN480">
        <f>(AP480 - AO480 + DI480*1E3/(8.314*(DK480+273.15)) * AR480/DH480 * AQ480) * DH480/(100*CV480) * 1000/(1000 - AP480)</f>
        <v>0</v>
      </c>
      <c r="AO480">
        <v>16.03935209620335</v>
      </c>
      <c r="AP480">
        <v>22.72903454545454</v>
      </c>
      <c r="AQ480">
        <v>0.0005423437859690899</v>
      </c>
      <c r="AR480">
        <v>87.25363279170026</v>
      </c>
      <c r="AS480">
        <v>15</v>
      </c>
      <c r="AT480">
        <v>3</v>
      </c>
      <c r="AU480">
        <f>IF(AS480*$H$13&gt;=AW480,1.0,(AW480/(AW480-AS480*$H$13)))</f>
        <v>0</v>
      </c>
      <c r="AV480">
        <f>(AU480-1)*100</f>
        <v>0</v>
      </c>
      <c r="AW480">
        <f>MAX(0,($B$13+$C$13*DP480)/(1+$D$13*DP480)*DI480/(DK480+273)*$E$13)</f>
        <v>0</v>
      </c>
      <c r="AX480" t="s">
        <v>417</v>
      </c>
      <c r="AY480" t="s">
        <v>417</v>
      </c>
      <c r="AZ480">
        <v>0</v>
      </c>
      <c r="BA480">
        <v>0</v>
      </c>
      <c r="BB480">
        <f>1-AZ480/BA480</f>
        <v>0</v>
      </c>
      <c r="BC480">
        <v>0</v>
      </c>
      <c r="BD480" t="s">
        <v>417</v>
      </c>
      <c r="BE480" t="s">
        <v>417</v>
      </c>
      <c r="BF480">
        <v>0</v>
      </c>
      <c r="BG480">
        <v>0</v>
      </c>
      <c r="BH480">
        <f>1-BF480/BG480</f>
        <v>0</v>
      </c>
      <c r="BI480">
        <v>0.5</v>
      </c>
      <c r="BJ480">
        <f>CS480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417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f>$B$11*DQ480+$C$11*DR480+$F$11*EC480*(1-EF480)</f>
        <v>0</v>
      </c>
      <c r="CS480">
        <f>CR480*CT480</f>
        <v>0</v>
      </c>
      <c r="CT480">
        <f>($B$11*$D$9+$C$11*$D$9+$F$11*((EP480+EH480)/MAX(EP480+EH480+EQ480, 0.1)*$I$9+EQ480/MAX(EP480+EH480+EQ480, 0.1)*$J$9))/($B$11+$C$11+$F$11)</f>
        <v>0</v>
      </c>
      <c r="CU480">
        <f>($B$11*$K$9+$C$11*$K$9+$F$11*((EP480+EH480)/MAX(EP480+EH480+EQ480, 0.1)*$P$9+EQ480/MAX(EP480+EH480+EQ480, 0.1)*$Q$9))/($B$11+$C$11+$F$11)</f>
        <v>0</v>
      </c>
      <c r="CV480">
        <v>6</v>
      </c>
      <c r="CW480">
        <v>0.5</v>
      </c>
      <c r="CX480" t="s">
        <v>418</v>
      </c>
      <c r="CY480">
        <v>2</v>
      </c>
      <c r="CZ480" t="b">
        <v>1</v>
      </c>
      <c r="DA480">
        <v>1659122741.214286</v>
      </c>
      <c r="DB480">
        <v>1233.841428571428</v>
      </c>
      <c r="DC480">
        <v>1294.451785714286</v>
      </c>
      <c r="DD480">
        <v>22.73984285714285</v>
      </c>
      <c r="DE480">
        <v>15.99972857142857</v>
      </c>
      <c r="DF480">
        <v>1237.966785714286</v>
      </c>
      <c r="DG480">
        <v>22.82518928571429</v>
      </c>
      <c r="DH480">
        <v>500.0881071428571</v>
      </c>
      <c r="DI480">
        <v>90.62671071428569</v>
      </c>
      <c r="DJ480">
        <v>0.1000192142857143</v>
      </c>
      <c r="DK480">
        <v>27.193775</v>
      </c>
      <c r="DL480">
        <v>27.02652857142857</v>
      </c>
      <c r="DM480">
        <v>999.9000000000002</v>
      </c>
      <c r="DN480">
        <v>0</v>
      </c>
      <c r="DO480">
        <v>0</v>
      </c>
      <c r="DP480">
        <v>10001.67571428572</v>
      </c>
      <c r="DQ480">
        <v>0</v>
      </c>
      <c r="DR480">
        <v>7.956480714285715</v>
      </c>
      <c r="DS480">
        <v>-60.61086071428571</v>
      </c>
      <c r="DT480">
        <v>1262.550714285715</v>
      </c>
      <c r="DU480">
        <v>1315.499285714286</v>
      </c>
      <c r="DV480">
        <v>6.74011</v>
      </c>
      <c r="DW480">
        <v>1294.451785714286</v>
      </c>
      <c r="DX480">
        <v>15.99972857142857</v>
      </c>
      <c r="DY480">
        <v>2.060836785714286</v>
      </c>
      <c r="DZ480">
        <v>1.450001785714286</v>
      </c>
      <c r="EA480">
        <v>17.91966071428571</v>
      </c>
      <c r="EB480">
        <v>12.45086428571429</v>
      </c>
      <c r="EC480">
        <v>1999.991428571429</v>
      </c>
      <c r="ED480">
        <v>0.9800046071428571</v>
      </c>
      <c r="EE480">
        <v>0.01999579285714285</v>
      </c>
      <c r="EF480">
        <v>0</v>
      </c>
      <c r="EG480">
        <v>743.6580714285714</v>
      </c>
      <c r="EH480">
        <v>5.00097</v>
      </c>
      <c r="EI480">
        <v>14842.06071428572</v>
      </c>
      <c r="EJ480">
        <v>16707.52857142857</v>
      </c>
      <c r="EK480">
        <v>38.875</v>
      </c>
      <c r="EL480">
        <v>39.312</v>
      </c>
      <c r="EM480">
        <v>38.79207142857143</v>
      </c>
      <c r="EN480">
        <v>39.062</v>
      </c>
      <c r="EO480">
        <v>39.47075</v>
      </c>
      <c r="EP480">
        <v>1955.101071428572</v>
      </c>
      <c r="EQ480">
        <v>39.89035714285716</v>
      </c>
      <c r="ER480">
        <v>0</v>
      </c>
      <c r="ES480">
        <v>1659122749.4</v>
      </c>
      <c r="ET480">
        <v>0</v>
      </c>
      <c r="EU480">
        <v>743.5792</v>
      </c>
      <c r="EV480">
        <v>-6.898307701687764</v>
      </c>
      <c r="EW480">
        <v>-131.7230767313235</v>
      </c>
      <c r="EX480">
        <v>14840.268</v>
      </c>
      <c r="EY480">
        <v>15</v>
      </c>
      <c r="EZ480">
        <v>0</v>
      </c>
      <c r="FA480" t="s">
        <v>419</v>
      </c>
      <c r="FB480">
        <v>1658962562</v>
      </c>
      <c r="FC480">
        <v>1658962559</v>
      </c>
      <c r="FD480">
        <v>0</v>
      </c>
      <c r="FE480">
        <v>0.025</v>
      </c>
      <c r="FF480">
        <v>-0.013</v>
      </c>
      <c r="FG480">
        <v>-1.97</v>
      </c>
      <c r="FH480">
        <v>-0.111</v>
      </c>
      <c r="FI480">
        <v>420</v>
      </c>
      <c r="FJ480">
        <v>18</v>
      </c>
      <c r="FK480">
        <v>0.6899999999999999</v>
      </c>
      <c r="FL480">
        <v>0.5</v>
      </c>
      <c r="FM480">
        <v>-60.55434</v>
      </c>
      <c r="FN480">
        <v>-0.7124307692306563</v>
      </c>
      <c r="FO480">
        <v>0.1697881103022235</v>
      </c>
      <c r="FP480">
        <v>0</v>
      </c>
      <c r="FQ480">
        <v>743.9609117647059</v>
      </c>
      <c r="FR480">
        <v>-5.981955699457986</v>
      </c>
      <c r="FS480">
        <v>0.6193019489548255</v>
      </c>
      <c r="FT480">
        <v>0</v>
      </c>
      <c r="FU480">
        <v>6.755058</v>
      </c>
      <c r="FV480">
        <v>-0.3581171482176493</v>
      </c>
      <c r="FW480">
        <v>0.04024473159309176</v>
      </c>
      <c r="FX480">
        <v>0</v>
      </c>
      <c r="FY480">
        <v>0</v>
      </c>
      <c r="FZ480">
        <v>3</v>
      </c>
      <c r="GA480" t="s">
        <v>462</v>
      </c>
      <c r="GB480">
        <v>2.98352</v>
      </c>
      <c r="GC480">
        <v>2.71559</v>
      </c>
      <c r="GD480">
        <v>0.200699</v>
      </c>
      <c r="GE480">
        <v>0.204147</v>
      </c>
      <c r="GF480">
        <v>0.10376</v>
      </c>
      <c r="GG480">
        <v>0.0796456</v>
      </c>
      <c r="GH480">
        <v>25304.1</v>
      </c>
      <c r="GI480">
        <v>25317.2</v>
      </c>
      <c r="GJ480">
        <v>29420</v>
      </c>
      <c r="GK480">
        <v>29417.4</v>
      </c>
      <c r="GL480">
        <v>34919.9</v>
      </c>
      <c r="GM480">
        <v>36002.1</v>
      </c>
      <c r="GN480">
        <v>41430.4</v>
      </c>
      <c r="GO480">
        <v>41921.5</v>
      </c>
      <c r="GP480">
        <v>1.91758</v>
      </c>
      <c r="GQ480">
        <v>1.8875</v>
      </c>
      <c r="GR480">
        <v>0.103246</v>
      </c>
      <c r="GS480">
        <v>0</v>
      </c>
      <c r="GT480">
        <v>25.3366</v>
      </c>
      <c r="GU480">
        <v>999.9</v>
      </c>
      <c r="GV480">
        <v>36.5</v>
      </c>
      <c r="GW480">
        <v>33.8</v>
      </c>
      <c r="GX480">
        <v>21.2806</v>
      </c>
      <c r="GY480">
        <v>63.6117</v>
      </c>
      <c r="GZ480">
        <v>33.7139</v>
      </c>
      <c r="HA480">
        <v>1</v>
      </c>
      <c r="HB480">
        <v>-0.08269310000000001</v>
      </c>
      <c r="HC480">
        <v>0.328562</v>
      </c>
      <c r="HD480">
        <v>20.3306</v>
      </c>
      <c r="HE480">
        <v>5.21729</v>
      </c>
      <c r="HF480">
        <v>12.0099</v>
      </c>
      <c r="HG480">
        <v>4.9889</v>
      </c>
      <c r="HH480">
        <v>3.28855</v>
      </c>
      <c r="HI480">
        <v>9999</v>
      </c>
      <c r="HJ480">
        <v>9999</v>
      </c>
      <c r="HK480">
        <v>9999</v>
      </c>
      <c r="HL480">
        <v>175.2</v>
      </c>
      <c r="HM480">
        <v>1.86784</v>
      </c>
      <c r="HN480">
        <v>1.86691</v>
      </c>
      <c r="HO480">
        <v>1.8663</v>
      </c>
      <c r="HP480">
        <v>1.86622</v>
      </c>
      <c r="HQ480">
        <v>1.86806</v>
      </c>
      <c r="HR480">
        <v>1.87054</v>
      </c>
      <c r="HS480">
        <v>1.8692</v>
      </c>
      <c r="HT480">
        <v>1.87057</v>
      </c>
      <c r="HU480">
        <v>0</v>
      </c>
      <c r="HV480">
        <v>0</v>
      </c>
      <c r="HW480">
        <v>0</v>
      </c>
      <c r="HX480">
        <v>0</v>
      </c>
      <c r="HY480" t="s">
        <v>421</v>
      </c>
      <c r="HZ480" t="s">
        <v>422</v>
      </c>
      <c r="IA480" t="s">
        <v>423</v>
      </c>
      <c r="IB480" t="s">
        <v>423</v>
      </c>
      <c r="IC480" t="s">
        <v>423</v>
      </c>
      <c r="ID480" t="s">
        <v>423</v>
      </c>
      <c r="IE480">
        <v>0</v>
      </c>
      <c r="IF480">
        <v>100</v>
      </c>
      <c r="IG480">
        <v>100</v>
      </c>
      <c r="IH480">
        <v>-4.17</v>
      </c>
      <c r="II480">
        <v>-0.08550000000000001</v>
      </c>
      <c r="IJ480">
        <v>-1.577111384215205</v>
      </c>
      <c r="IK480">
        <v>-0.002609718516926934</v>
      </c>
      <c r="IL480">
        <v>7.477057286243006E-07</v>
      </c>
      <c r="IM480">
        <v>-2.446628426827821E-10</v>
      </c>
      <c r="IN480">
        <v>-0.2036813970316619</v>
      </c>
      <c r="IO480">
        <v>-0.007460779758470672</v>
      </c>
      <c r="IP480">
        <v>0.0009378809001863145</v>
      </c>
      <c r="IQ480">
        <v>-1.681860573090938E-05</v>
      </c>
      <c r="IR480">
        <v>18</v>
      </c>
      <c r="IS480">
        <v>2242</v>
      </c>
      <c r="IT480">
        <v>1</v>
      </c>
      <c r="IU480">
        <v>24</v>
      </c>
      <c r="IV480">
        <v>2669.8</v>
      </c>
      <c r="IW480">
        <v>2669.8</v>
      </c>
      <c r="IX480">
        <v>2.63306</v>
      </c>
      <c r="IY480">
        <v>2.20825</v>
      </c>
      <c r="IZ480">
        <v>1.39648</v>
      </c>
      <c r="JA480">
        <v>2.33398</v>
      </c>
      <c r="JB480">
        <v>1.49536</v>
      </c>
      <c r="JC480">
        <v>2.41455</v>
      </c>
      <c r="JD480">
        <v>39.3917</v>
      </c>
      <c r="JE480">
        <v>23.9649</v>
      </c>
      <c r="JF480">
        <v>18</v>
      </c>
      <c r="JG480">
        <v>491.513</v>
      </c>
      <c r="JH480">
        <v>429.173</v>
      </c>
      <c r="JI480">
        <v>25.0002</v>
      </c>
      <c r="JJ480">
        <v>26.313</v>
      </c>
      <c r="JK480">
        <v>30.0002</v>
      </c>
      <c r="JL480">
        <v>26.271</v>
      </c>
      <c r="JM480">
        <v>26.2124</v>
      </c>
      <c r="JN480">
        <v>52.6841</v>
      </c>
      <c r="JO480">
        <v>23.2945</v>
      </c>
      <c r="JP480">
        <v>23.7015</v>
      </c>
      <c r="JQ480">
        <v>25</v>
      </c>
      <c r="JR480">
        <v>1336.83</v>
      </c>
      <c r="JS480">
        <v>16.1707</v>
      </c>
      <c r="JT480">
        <v>100.593</v>
      </c>
      <c r="JU480">
        <v>100.68</v>
      </c>
    </row>
    <row r="481" spans="1:281">
      <c r="A481">
        <v>465</v>
      </c>
      <c r="B481">
        <v>1659122754</v>
      </c>
      <c r="C481">
        <v>10395.90000009537</v>
      </c>
      <c r="D481" t="s">
        <v>1357</v>
      </c>
      <c r="E481" t="s">
        <v>1358</v>
      </c>
      <c r="F481">
        <v>5</v>
      </c>
      <c r="G481" t="s">
        <v>1198</v>
      </c>
      <c r="H481" t="s">
        <v>416</v>
      </c>
      <c r="I481">
        <v>1659122746.5</v>
      </c>
      <c r="J481">
        <f>(K481)/1000</f>
        <v>0</v>
      </c>
      <c r="K481">
        <f>IF(CZ481, AN481, AH481)</f>
        <v>0</v>
      </c>
      <c r="L481">
        <f>IF(CZ481, AI481, AG481)</f>
        <v>0</v>
      </c>
      <c r="M481">
        <f>DB481 - IF(AU481&gt;1, L481*CV481*100.0/(AW481*DP481), 0)</f>
        <v>0</v>
      </c>
      <c r="N481">
        <f>((T481-J481/2)*M481-L481)/(T481+J481/2)</f>
        <v>0</v>
      </c>
      <c r="O481">
        <f>N481*(DI481+DJ481)/1000.0</f>
        <v>0</v>
      </c>
      <c r="P481">
        <f>(DB481 - IF(AU481&gt;1, L481*CV481*100.0/(AW481*DP481), 0))*(DI481+DJ481)/1000.0</f>
        <v>0</v>
      </c>
      <c r="Q481">
        <f>2.0/((1/S481-1/R481)+SIGN(S481)*SQRT((1/S481-1/R481)*(1/S481-1/R481) + 4*CW481/((CW481+1)*(CW481+1))*(2*1/S481*1/R481-1/R481*1/R481)))</f>
        <v>0</v>
      </c>
      <c r="R481">
        <f>IF(LEFT(CX481,1)&lt;&gt;"0",IF(LEFT(CX481,1)="1",3.0,CY481),$D$5+$E$5*(DP481*DI481/($K$5*1000))+$F$5*(DP481*DI481/($K$5*1000))*MAX(MIN(CV481,$J$5),$I$5)*MAX(MIN(CV481,$J$5),$I$5)+$G$5*MAX(MIN(CV481,$J$5),$I$5)*(DP481*DI481/($K$5*1000))+$H$5*(DP481*DI481/($K$5*1000))*(DP481*DI481/($K$5*1000)))</f>
        <v>0</v>
      </c>
      <c r="S481">
        <f>J481*(1000-(1000*0.61365*exp(17.502*W481/(240.97+W481))/(DI481+DJ481)+DD481)/2)/(1000*0.61365*exp(17.502*W481/(240.97+W481))/(DI481+DJ481)-DD481)</f>
        <v>0</v>
      </c>
      <c r="T481">
        <f>1/((CW481+1)/(Q481/1.6)+1/(R481/1.37)) + CW481/((CW481+1)/(Q481/1.6) + CW481/(R481/1.37))</f>
        <v>0</v>
      </c>
      <c r="U481">
        <f>(CR481*CU481)</f>
        <v>0</v>
      </c>
      <c r="V481">
        <f>(DK481+(U481+2*0.95*5.67E-8*(((DK481+$B$7)+273)^4-(DK481+273)^4)-44100*J481)/(1.84*29.3*R481+8*0.95*5.67E-8*(DK481+273)^3))</f>
        <v>0</v>
      </c>
      <c r="W481">
        <f>($C$7*DL481+$D$7*DM481+$E$7*V481)</f>
        <v>0</v>
      </c>
      <c r="X481">
        <f>0.61365*exp(17.502*W481/(240.97+W481))</f>
        <v>0</v>
      </c>
      <c r="Y481">
        <f>(Z481/AA481*100)</f>
        <v>0</v>
      </c>
      <c r="Z481">
        <f>DD481*(DI481+DJ481)/1000</f>
        <v>0</v>
      </c>
      <c r="AA481">
        <f>0.61365*exp(17.502*DK481/(240.97+DK481))</f>
        <v>0</v>
      </c>
      <c r="AB481">
        <f>(X481-DD481*(DI481+DJ481)/1000)</f>
        <v>0</v>
      </c>
      <c r="AC481">
        <f>(-J481*44100)</f>
        <v>0</v>
      </c>
      <c r="AD481">
        <f>2*29.3*R481*0.92*(DK481-W481)</f>
        <v>0</v>
      </c>
      <c r="AE481">
        <f>2*0.95*5.67E-8*(((DK481+$B$7)+273)^4-(W481+273)^4)</f>
        <v>0</v>
      </c>
      <c r="AF481">
        <f>U481+AE481+AC481+AD481</f>
        <v>0</v>
      </c>
      <c r="AG481">
        <f>DH481*AU481*(DC481-DB481*(1000-AU481*DE481)/(1000-AU481*DD481))/(100*CV481)</f>
        <v>0</v>
      </c>
      <c r="AH481">
        <f>1000*DH481*AU481*(DD481-DE481)/(100*CV481*(1000-AU481*DD481))</f>
        <v>0</v>
      </c>
      <c r="AI481">
        <f>(AJ481 - AK481 - DI481*1E3/(8.314*(DK481+273.15)) * AM481/DH481 * AL481) * DH481/(100*CV481) * (1000 - DE481)/1000</f>
        <v>0</v>
      </c>
      <c r="AJ481">
        <v>1350.029809409588</v>
      </c>
      <c r="AK481">
        <v>1304.648666666666</v>
      </c>
      <c r="AL481">
        <v>3.413557127781833</v>
      </c>
      <c r="AM481">
        <v>65.16908035105153</v>
      </c>
      <c r="AN481">
        <f>(AP481 - AO481 + DI481*1E3/(8.314*(DK481+273.15)) * AR481/DH481 * AQ481) * DH481/(100*CV481) * 1000/(1000 - AP481)</f>
        <v>0</v>
      </c>
      <c r="AO481">
        <v>16.08603723320058</v>
      </c>
      <c r="AP481">
        <v>22.73790969696969</v>
      </c>
      <c r="AQ481">
        <v>0.0003259683267948187</v>
      </c>
      <c r="AR481">
        <v>87.25363279170026</v>
      </c>
      <c r="AS481">
        <v>15</v>
      </c>
      <c r="AT481">
        <v>3</v>
      </c>
      <c r="AU481">
        <f>IF(AS481*$H$13&gt;=AW481,1.0,(AW481/(AW481-AS481*$H$13)))</f>
        <v>0</v>
      </c>
      <c r="AV481">
        <f>(AU481-1)*100</f>
        <v>0</v>
      </c>
      <c r="AW481">
        <f>MAX(0,($B$13+$C$13*DP481)/(1+$D$13*DP481)*DI481/(DK481+273)*$E$13)</f>
        <v>0</v>
      </c>
      <c r="AX481" t="s">
        <v>417</v>
      </c>
      <c r="AY481" t="s">
        <v>417</v>
      </c>
      <c r="AZ481">
        <v>0</v>
      </c>
      <c r="BA481">
        <v>0</v>
      </c>
      <c r="BB481">
        <f>1-AZ481/BA481</f>
        <v>0</v>
      </c>
      <c r="BC481">
        <v>0</v>
      </c>
      <c r="BD481" t="s">
        <v>417</v>
      </c>
      <c r="BE481" t="s">
        <v>417</v>
      </c>
      <c r="BF481">
        <v>0</v>
      </c>
      <c r="BG481">
        <v>0</v>
      </c>
      <c r="BH481">
        <f>1-BF481/BG481</f>
        <v>0</v>
      </c>
      <c r="BI481">
        <v>0.5</v>
      </c>
      <c r="BJ481">
        <f>CS481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417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f>$B$11*DQ481+$C$11*DR481+$F$11*EC481*(1-EF481)</f>
        <v>0</v>
      </c>
      <c r="CS481">
        <f>CR481*CT481</f>
        <v>0</v>
      </c>
      <c r="CT481">
        <f>($B$11*$D$9+$C$11*$D$9+$F$11*((EP481+EH481)/MAX(EP481+EH481+EQ481, 0.1)*$I$9+EQ481/MAX(EP481+EH481+EQ481, 0.1)*$J$9))/($B$11+$C$11+$F$11)</f>
        <v>0</v>
      </c>
      <c r="CU481">
        <f>($B$11*$K$9+$C$11*$K$9+$F$11*((EP481+EH481)/MAX(EP481+EH481+EQ481, 0.1)*$P$9+EQ481/MAX(EP481+EH481+EQ481, 0.1)*$Q$9))/($B$11+$C$11+$F$11)</f>
        <v>0</v>
      </c>
      <c r="CV481">
        <v>6</v>
      </c>
      <c r="CW481">
        <v>0.5</v>
      </c>
      <c r="CX481" t="s">
        <v>418</v>
      </c>
      <c r="CY481">
        <v>2</v>
      </c>
      <c r="CZ481" t="b">
        <v>1</v>
      </c>
      <c r="DA481">
        <v>1659122746.5</v>
      </c>
      <c r="DB481">
        <v>1251.554444444444</v>
      </c>
      <c r="DC481">
        <v>1312.139259259259</v>
      </c>
      <c r="DD481">
        <v>22.73072222222222</v>
      </c>
      <c r="DE481">
        <v>16.03537407407407</v>
      </c>
      <c r="DF481">
        <v>1255.714444444445</v>
      </c>
      <c r="DG481">
        <v>22.81615185185185</v>
      </c>
      <c r="DH481">
        <v>500.086925925926</v>
      </c>
      <c r="DI481">
        <v>90.62647407407407</v>
      </c>
      <c r="DJ481">
        <v>0.1000387777777778</v>
      </c>
      <c r="DK481">
        <v>27.19486666666666</v>
      </c>
      <c r="DL481">
        <v>27.02819629629629</v>
      </c>
      <c r="DM481">
        <v>999.9000000000001</v>
      </c>
      <c r="DN481">
        <v>0</v>
      </c>
      <c r="DO481">
        <v>0</v>
      </c>
      <c r="DP481">
        <v>9996.874444444446</v>
      </c>
      <c r="DQ481">
        <v>0</v>
      </c>
      <c r="DR481">
        <v>7.959666296296297</v>
      </c>
      <c r="DS481">
        <v>-60.58505925925925</v>
      </c>
      <c r="DT481">
        <v>1280.664814814815</v>
      </c>
      <c r="DU481">
        <v>1333.523703703704</v>
      </c>
      <c r="DV481">
        <v>6.695351111111112</v>
      </c>
      <c r="DW481">
        <v>1312.139259259259</v>
      </c>
      <c r="DX481">
        <v>16.03537407407407</v>
      </c>
      <c r="DY481">
        <v>2.060003703703704</v>
      </c>
      <c r="DZ481">
        <v>1.453227777777778</v>
      </c>
      <c r="EA481">
        <v>17.91325185185185</v>
      </c>
      <c r="EB481">
        <v>12.48468518518519</v>
      </c>
      <c r="EC481">
        <v>2000.032222222222</v>
      </c>
      <c r="ED481">
        <v>0.9800047777777777</v>
      </c>
      <c r="EE481">
        <v>0.01999562222222222</v>
      </c>
      <c r="EF481">
        <v>0</v>
      </c>
      <c r="EG481">
        <v>743.0627777777779</v>
      </c>
      <c r="EH481">
        <v>5.00097</v>
      </c>
      <c r="EI481">
        <v>14830.80740740741</v>
      </c>
      <c r="EJ481">
        <v>16707.87407407407</v>
      </c>
      <c r="EK481">
        <v>38.86799999999999</v>
      </c>
      <c r="EL481">
        <v>39.312</v>
      </c>
      <c r="EM481">
        <v>38.77525925925926</v>
      </c>
      <c r="EN481">
        <v>39.062</v>
      </c>
      <c r="EO481">
        <v>39.45099999999999</v>
      </c>
      <c r="EP481">
        <v>1955.141111111111</v>
      </c>
      <c r="EQ481">
        <v>39.89111111111112</v>
      </c>
      <c r="ER481">
        <v>0</v>
      </c>
      <c r="ES481">
        <v>1659122754.2</v>
      </c>
      <c r="ET481">
        <v>0</v>
      </c>
      <c r="EU481">
        <v>743.01732</v>
      </c>
      <c r="EV481">
        <v>-6.33053848492627</v>
      </c>
      <c r="EW481">
        <v>-129.776923057388</v>
      </c>
      <c r="EX481">
        <v>14830.052</v>
      </c>
      <c r="EY481">
        <v>15</v>
      </c>
      <c r="EZ481">
        <v>0</v>
      </c>
      <c r="FA481" t="s">
        <v>419</v>
      </c>
      <c r="FB481">
        <v>1658962562</v>
      </c>
      <c r="FC481">
        <v>1658962559</v>
      </c>
      <c r="FD481">
        <v>0</v>
      </c>
      <c r="FE481">
        <v>0.025</v>
      </c>
      <c r="FF481">
        <v>-0.013</v>
      </c>
      <c r="FG481">
        <v>-1.97</v>
      </c>
      <c r="FH481">
        <v>-0.111</v>
      </c>
      <c r="FI481">
        <v>420</v>
      </c>
      <c r="FJ481">
        <v>18</v>
      </c>
      <c r="FK481">
        <v>0.6899999999999999</v>
      </c>
      <c r="FL481">
        <v>0.5</v>
      </c>
      <c r="FM481">
        <v>-60.59689512195121</v>
      </c>
      <c r="FN481">
        <v>-0.1410334494773863</v>
      </c>
      <c r="FO481">
        <v>0.189398242131616</v>
      </c>
      <c r="FP481">
        <v>1</v>
      </c>
      <c r="FQ481">
        <v>743.3937941176472</v>
      </c>
      <c r="FR481">
        <v>-6.584675339537686</v>
      </c>
      <c r="FS481">
        <v>0.674662738376466</v>
      </c>
      <c r="FT481">
        <v>0</v>
      </c>
      <c r="FU481">
        <v>6.718310243902438</v>
      </c>
      <c r="FV481">
        <v>-0.5370102439024201</v>
      </c>
      <c r="FW481">
        <v>0.0558169376989356</v>
      </c>
      <c r="FX481">
        <v>0</v>
      </c>
      <c r="FY481">
        <v>1</v>
      </c>
      <c r="FZ481">
        <v>3</v>
      </c>
      <c r="GA481" t="s">
        <v>426</v>
      </c>
      <c r="GB481">
        <v>2.98343</v>
      </c>
      <c r="GC481">
        <v>2.71568</v>
      </c>
      <c r="GD481">
        <v>0.202342</v>
      </c>
      <c r="GE481">
        <v>0.205693</v>
      </c>
      <c r="GF481">
        <v>0.103788</v>
      </c>
      <c r="GG481">
        <v>0.0797653</v>
      </c>
      <c r="GH481">
        <v>25252</v>
      </c>
      <c r="GI481">
        <v>25267.8</v>
      </c>
      <c r="GJ481">
        <v>29419.9</v>
      </c>
      <c r="GK481">
        <v>29417</v>
      </c>
      <c r="GL481">
        <v>34918.8</v>
      </c>
      <c r="GM481">
        <v>35997</v>
      </c>
      <c r="GN481">
        <v>41430.2</v>
      </c>
      <c r="GO481">
        <v>41921.2</v>
      </c>
      <c r="GP481">
        <v>1.91777</v>
      </c>
      <c r="GQ481">
        <v>1.88783</v>
      </c>
      <c r="GR481">
        <v>0.103451</v>
      </c>
      <c r="GS481">
        <v>0</v>
      </c>
      <c r="GT481">
        <v>25.3392</v>
      </c>
      <c r="GU481">
        <v>999.9</v>
      </c>
      <c r="GV481">
        <v>36.5</v>
      </c>
      <c r="GW481">
        <v>33.8</v>
      </c>
      <c r="GX481">
        <v>21.2815</v>
      </c>
      <c r="GY481">
        <v>63.7417</v>
      </c>
      <c r="GZ481">
        <v>33.7901</v>
      </c>
      <c r="HA481">
        <v>1</v>
      </c>
      <c r="HB481">
        <v>-0.08255079999999999</v>
      </c>
      <c r="HC481">
        <v>0.328486</v>
      </c>
      <c r="HD481">
        <v>20.3302</v>
      </c>
      <c r="HE481">
        <v>5.21654</v>
      </c>
      <c r="HF481">
        <v>12.0099</v>
      </c>
      <c r="HG481">
        <v>4.98885</v>
      </c>
      <c r="HH481">
        <v>3.28828</v>
      </c>
      <c r="HI481">
        <v>9999</v>
      </c>
      <c r="HJ481">
        <v>9999</v>
      </c>
      <c r="HK481">
        <v>9999</v>
      </c>
      <c r="HL481">
        <v>175.2</v>
      </c>
      <c r="HM481">
        <v>1.86784</v>
      </c>
      <c r="HN481">
        <v>1.86691</v>
      </c>
      <c r="HO481">
        <v>1.8663</v>
      </c>
      <c r="HP481">
        <v>1.86619</v>
      </c>
      <c r="HQ481">
        <v>1.86808</v>
      </c>
      <c r="HR481">
        <v>1.87052</v>
      </c>
      <c r="HS481">
        <v>1.86919</v>
      </c>
      <c r="HT481">
        <v>1.87057</v>
      </c>
      <c r="HU481">
        <v>0</v>
      </c>
      <c r="HV481">
        <v>0</v>
      </c>
      <c r="HW481">
        <v>0</v>
      </c>
      <c r="HX481">
        <v>0</v>
      </c>
      <c r="HY481" t="s">
        <v>421</v>
      </c>
      <c r="HZ481" t="s">
        <v>422</v>
      </c>
      <c r="IA481" t="s">
        <v>423</v>
      </c>
      <c r="IB481" t="s">
        <v>423</v>
      </c>
      <c r="IC481" t="s">
        <v>423</v>
      </c>
      <c r="ID481" t="s">
        <v>423</v>
      </c>
      <c r="IE481">
        <v>0</v>
      </c>
      <c r="IF481">
        <v>100</v>
      </c>
      <c r="IG481">
        <v>100</v>
      </c>
      <c r="IH481">
        <v>-4.21</v>
      </c>
      <c r="II481">
        <v>-0.0854</v>
      </c>
      <c r="IJ481">
        <v>-1.577111384215205</v>
      </c>
      <c r="IK481">
        <v>-0.002609718516926934</v>
      </c>
      <c r="IL481">
        <v>7.477057286243006E-07</v>
      </c>
      <c r="IM481">
        <v>-2.446628426827821E-10</v>
      </c>
      <c r="IN481">
        <v>-0.2036813970316619</v>
      </c>
      <c r="IO481">
        <v>-0.007460779758470672</v>
      </c>
      <c r="IP481">
        <v>0.0009378809001863145</v>
      </c>
      <c r="IQ481">
        <v>-1.681860573090938E-05</v>
      </c>
      <c r="IR481">
        <v>18</v>
      </c>
      <c r="IS481">
        <v>2242</v>
      </c>
      <c r="IT481">
        <v>1</v>
      </c>
      <c r="IU481">
        <v>24</v>
      </c>
      <c r="IV481">
        <v>2669.9</v>
      </c>
      <c r="IW481">
        <v>2669.9</v>
      </c>
      <c r="IX481">
        <v>2.65991</v>
      </c>
      <c r="IY481">
        <v>2.20947</v>
      </c>
      <c r="IZ481">
        <v>1.39648</v>
      </c>
      <c r="JA481">
        <v>2.33276</v>
      </c>
      <c r="JB481">
        <v>1.49536</v>
      </c>
      <c r="JC481">
        <v>2.40234</v>
      </c>
      <c r="JD481">
        <v>39.3917</v>
      </c>
      <c r="JE481">
        <v>23.9649</v>
      </c>
      <c r="JF481">
        <v>18</v>
      </c>
      <c r="JG481">
        <v>491.657</v>
      </c>
      <c r="JH481">
        <v>429.369</v>
      </c>
      <c r="JI481">
        <v>25</v>
      </c>
      <c r="JJ481">
        <v>26.3139</v>
      </c>
      <c r="JK481">
        <v>30.0003</v>
      </c>
      <c r="JL481">
        <v>26.2732</v>
      </c>
      <c r="JM481">
        <v>26.213</v>
      </c>
      <c r="JN481">
        <v>53.2539</v>
      </c>
      <c r="JO481">
        <v>23.2945</v>
      </c>
      <c r="JP481">
        <v>23.7015</v>
      </c>
      <c r="JQ481">
        <v>25</v>
      </c>
      <c r="JR481">
        <v>1356.87</v>
      </c>
      <c r="JS481">
        <v>16.1874</v>
      </c>
      <c r="JT481">
        <v>100.592</v>
      </c>
      <c r="JU481">
        <v>100.679</v>
      </c>
    </row>
    <row r="482" spans="1:281">
      <c r="A482">
        <v>466</v>
      </c>
      <c r="B482">
        <v>1659122759</v>
      </c>
      <c r="C482">
        <v>10400.90000009537</v>
      </c>
      <c r="D482" t="s">
        <v>1359</v>
      </c>
      <c r="E482" t="s">
        <v>1360</v>
      </c>
      <c r="F482">
        <v>5</v>
      </c>
      <c r="G482" t="s">
        <v>1198</v>
      </c>
      <c r="H482" t="s">
        <v>416</v>
      </c>
      <c r="I482">
        <v>1659122751.214286</v>
      </c>
      <c r="J482">
        <f>(K482)/1000</f>
        <v>0</v>
      </c>
      <c r="K482">
        <f>IF(CZ482, AN482, AH482)</f>
        <v>0</v>
      </c>
      <c r="L482">
        <f>IF(CZ482, AI482, AG482)</f>
        <v>0</v>
      </c>
      <c r="M482">
        <f>DB482 - IF(AU482&gt;1, L482*CV482*100.0/(AW482*DP482), 0)</f>
        <v>0</v>
      </c>
      <c r="N482">
        <f>((T482-J482/2)*M482-L482)/(T482+J482/2)</f>
        <v>0</v>
      </c>
      <c r="O482">
        <f>N482*(DI482+DJ482)/1000.0</f>
        <v>0</v>
      </c>
      <c r="P482">
        <f>(DB482 - IF(AU482&gt;1, L482*CV482*100.0/(AW482*DP482), 0))*(DI482+DJ482)/1000.0</f>
        <v>0</v>
      </c>
      <c r="Q482">
        <f>2.0/((1/S482-1/R482)+SIGN(S482)*SQRT((1/S482-1/R482)*(1/S482-1/R482) + 4*CW482/((CW482+1)*(CW482+1))*(2*1/S482*1/R482-1/R482*1/R482)))</f>
        <v>0</v>
      </c>
      <c r="R482">
        <f>IF(LEFT(CX482,1)&lt;&gt;"0",IF(LEFT(CX482,1)="1",3.0,CY482),$D$5+$E$5*(DP482*DI482/($K$5*1000))+$F$5*(DP482*DI482/($K$5*1000))*MAX(MIN(CV482,$J$5),$I$5)*MAX(MIN(CV482,$J$5),$I$5)+$G$5*MAX(MIN(CV482,$J$5),$I$5)*(DP482*DI482/($K$5*1000))+$H$5*(DP482*DI482/($K$5*1000))*(DP482*DI482/($K$5*1000)))</f>
        <v>0</v>
      </c>
      <c r="S482">
        <f>J482*(1000-(1000*0.61365*exp(17.502*W482/(240.97+W482))/(DI482+DJ482)+DD482)/2)/(1000*0.61365*exp(17.502*W482/(240.97+W482))/(DI482+DJ482)-DD482)</f>
        <v>0</v>
      </c>
      <c r="T482">
        <f>1/((CW482+1)/(Q482/1.6)+1/(R482/1.37)) + CW482/((CW482+1)/(Q482/1.6) + CW482/(R482/1.37))</f>
        <v>0</v>
      </c>
      <c r="U482">
        <f>(CR482*CU482)</f>
        <v>0</v>
      </c>
      <c r="V482">
        <f>(DK482+(U482+2*0.95*5.67E-8*(((DK482+$B$7)+273)^4-(DK482+273)^4)-44100*J482)/(1.84*29.3*R482+8*0.95*5.67E-8*(DK482+273)^3))</f>
        <v>0</v>
      </c>
      <c r="W482">
        <f>($C$7*DL482+$D$7*DM482+$E$7*V482)</f>
        <v>0</v>
      </c>
      <c r="X482">
        <f>0.61365*exp(17.502*W482/(240.97+W482))</f>
        <v>0</v>
      </c>
      <c r="Y482">
        <f>(Z482/AA482*100)</f>
        <v>0</v>
      </c>
      <c r="Z482">
        <f>DD482*(DI482+DJ482)/1000</f>
        <v>0</v>
      </c>
      <c r="AA482">
        <f>0.61365*exp(17.502*DK482/(240.97+DK482))</f>
        <v>0</v>
      </c>
      <c r="AB482">
        <f>(X482-DD482*(DI482+DJ482)/1000)</f>
        <v>0</v>
      </c>
      <c r="AC482">
        <f>(-J482*44100)</f>
        <v>0</v>
      </c>
      <c r="AD482">
        <f>2*29.3*R482*0.92*(DK482-W482)</f>
        <v>0</v>
      </c>
      <c r="AE482">
        <f>2*0.95*5.67E-8*(((DK482+$B$7)+273)^4-(W482+273)^4)</f>
        <v>0</v>
      </c>
      <c r="AF482">
        <f>U482+AE482+AC482+AD482</f>
        <v>0</v>
      </c>
      <c r="AG482">
        <f>DH482*AU482*(DC482-DB482*(1000-AU482*DE482)/(1000-AU482*DD482))/(100*CV482)</f>
        <v>0</v>
      </c>
      <c r="AH482">
        <f>1000*DH482*AU482*(DD482-DE482)/(100*CV482*(1000-AU482*DD482))</f>
        <v>0</v>
      </c>
      <c r="AI482">
        <f>(AJ482 - AK482 - DI482*1E3/(8.314*(DK482+273.15)) * AM482/DH482 * AL482) * DH482/(100*CV482) * (1000 - DE482)/1000</f>
        <v>0</v>
      </c>
      <c r="AJ482">
        <v>1367.277760914828</v>
      </c>
      <c r="AK482">
        <v>1321.808545454545</v>
      </c>
      <c r="AL482">
        <v>3.439900306359264</v>
      </c>
      <c r="AM482">
        <v>65.16908035105153</v>
      </c>
      <c r="AN482">
        <f>(AP482 - AO482 + DI482*1E3/(8.314*(DK482+273.15)) * AR482/DH482 * AQ482) * DH482/(100*CV482) * 1000/(1000 - AP482)</f>
        <v>0</v>
      </c>
      <c r="AO482">
        <v>16.10256067811677</v>
      </c>
      <c r="AP482">
        <v>22.73898909090909</v>
      </c>
      <c r="AQ482">
        <v>0.0001158428869962748</v>
      </c>
      <c r="AR482">
        <v>87.25363279170026</v>
      </c>
      <c r="AS482">
        <v>16</v>
      </c>
      <c r="AT482">
        <v>3</v>
      </c>
      <c r="AU482">
        <f>IF(AS482*$H$13&gt;=AW482,1.0,(AW482/(AW482-AS482*$H$13)))</f>
        <v>0</v>
      </c>
      <c r="AV482">
        <f>(AU482-1)*100</f>
        <v>0</v>
      </c>
      <c r="AW482">
        <f>MAX(0,($B$13+$C$13*DP482)/(1+$D$13*DP482)*DI482/(DK482+273)*$E$13)</f>
        <v>0</v>
      </c>
      <c r="AX482" t="s">
        <v>417</v>
      </c>
      <c r="AY482" t="s">
        <v>417</v>
      </c>
      <c r="AZ482">
        <v>0</v>
      </c>
      <c r="BA482">
        <v>0</v>
      </c>
      <c r="BB482">
        <f>1-AZ482/BA482</f>
        <v>0</v>
      </c>
      <c r="BC482">
        <v>0</v>
      </c>
      <c r="BD482" t="s">
        <v>417</v>
      </c>
      <c r="BE482" t="s">
        <v>417</v>
      </c>
      <c r="BF482">
        <v>0</v>
      </c>
      <c r="BG482">
        <v>0</v>
      </c>
      <c r="BH482">
        <f>1-BF482/BG482</f>
        <v>0</v>
      </c>
      <c r="BI482">
        <v>0.5</v>
      </c>
      <c r="BJ482">
        <f>CS482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417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f>$B$11*DQ482+$C$11*DR482+$F$11*EC482*(1-EF482)</f>
        <v>0</v>
      </c>
      <c r="CS482">
        <f>CR482*CT482</f>
        <v>0</v>
      </c>
      <c r="CT482">
        <f>($B$11*$D$9+$C$11*$D$9+$F$11*((EP482+EH482)/MAX(EP482+EH482+EQ482, 0.1)*$I$9+EQ482/MAX(EP482+EH482+EQ482, 0.1)*$J$9))/($B$11+$C$11+$F$11)</f>
        <v>0</v>
      </c>
      <c r="CU482">
        <f>($B$11*$K$9+$C$11*$K$9+$F$11*((EP482+EH482)/MAX(EP482+EH482+EQ482, 0.1)*$P$9+EQ482/MAX(EP482+EH482+EQ482, 0.1)*$Q$9))/($B$11+$C$11+$F$11)</f>
        <v>0</v>
      </c>
      <c r="CV482">
        <v>6</v>
      </c>
      <c r="CW482">
        <v>0.5</v>
      </c>
      <c r="CX482" t="s">
        <v>418</v>
      </c>
      <c r="CY482">
        <v>2</v>
      </c>
      <c r="CZ482" t="b">
        <v>1</v>
      </c>
      <c r="DA482">
        <v>1659122751.214286</v>
      </c>
      <c r="DB482">
        <v>1267.3225</v>
      </c>
      <c r="DC482">
        <v>1327.996785714286</v>
      </c>
      <c r="DD482">
        <v>22.73226428571428</v>
      </c>
      <c r="DE482">
        <v>16.07830357142857</v>
      </c>
      <c r="DF482">
        <v>1271.5125</v>
      </c>
      <c r="DG482">
        <v>22.81768214285714</v>
      </c>
      <c r="DH482">
        <v>500.0658928571429</v>
      </c>
      <c r="DI482">
        <v>90.62579642857143</v>
      </c>
      <c r="DJ482">
        <v>0.09994057142857142</v>
      </c>
      <c r="DK482">
        <v>27.19576071428571</v>
      </c>
      <c r="DL482">
        <v>27.03246071428571</v>
      </c>
      <c r="DM482">
        <v>999.9000000000002</v>
      </c>
      <c r="DN482">
        <v>0</v>
      </c>
      <c r="DO482">
        <v>0</v>
      </c>
      <c r="DP482">
        <v>10003.27642857143</v>
      </c>
      <c r="DQ482">
        <v>0</v>
      </c>
      <c r="DR482">
        <v>7.960394642857144</v>
      </c>
      <c r="DS482">
        <v>-60.67504642857143</v>
      </c>
      <c r="DT482">
        <v>1296.8025</v>
      </c>
      <c r="DU482">
        <v>1349.699642857143</v>
      </c>
      <c r="DV482">
        <v>6.653961071428571</v>
      </c>
      <c r="DW482">
        <v>1327.996785714286</v>
      </c>
      <c r="DX482">
        <v>16.07830357142857</v>
      </c>
      <c r="DY482">
        <v>2.060129285714286</v>
      </c>
      <c r="DZ482">
        <v>1.457108571428571</v>
      </c>
      <c r="EA482">
        <v>17.91421428571429</v>
      </c>
      <c r="EB482">
        <v>12.52533571428571</v>
      </c>
      <c r="EC482">
        <v>2000.016785714286</v>
      </c>
      <c r="ED482">
        <v>0.9800047142857142</v>
      </c>
      <c r="EE482">
        <v>0.01999568571428571</v>
      </c>
      <c r="EF482">
        <v>0</v>
      </c>
      <c r="EG482">
        <v>742.584642857143</v>
      </c>
      <c r="EH482">
        <v>5.00097</v>
      </c>
      <c r="EI482">
        <v>14820.5</v>
      </c>
      <c r="EJ482">
        <v>16707.73928571429</v>
      </c>
      <c r="EK482">
        <v>38.85025</v>
      </c>
      <c r="EL482">
        <v>39.312</v>
      </c>
      <c r="EM482">
        <v>38.76107142857143</v>
      </c>
      <c r="EN482">
        <v>39.062</v>
      </c>
      <c r="EO482">
        <v>39.44599999999999</v>
      </c>
      <c r="EP482">
        <v>1955.126071428571</v>
      </c>
      <c r="EQ482">
        <v>39.8907142857143</v>
      </c>
      <c r="ER482">
        <v>0</v>
      </c>
      <c r="ES482">
        <v>1659122759</v>
      </c>
      <c r="ET482">
        <v>0</v>
      </c>
      <c r="EU482">
        <v>742.5274800000001</v>
      </c>
      <c r="EV482">
        <v>-6.799461540765604</v>
      </c>
      <c r="EW482">
        <v>-130.2846151692677</v>
      </c>
      <c r="EX482">
        <v>14819.492</v>
      </c>
      <c r="EY482">
        <v>15</v>
      </c>
      <c r="EZ482">
        <v>0</v>
      </c>
      <c r="FA482" t="s">
        <v>419</v>
      </c>
      <c r="FB482">
        <v>1658962562</v>
      </c>
      <c r="FC482">
        <v>1658962559</v>
      </c>
      <c r="FD482">
        <v>0</v>
      </c>
      <c r="FE482">
        <v>0.025</v>
      </c>
      <c r="FF482">
        <v>-0.013</v>
      </c>
      <c r="FG482">
        <v>-1.97</v>
      </c>
      <c r="FH482">
        <v>-0.111</v>
      </c>
      <c r="FI482">
        <v>420</v>
      </c>
      <c r="FJ482">
        <v>18</v>
      </c>
      <c r="FK482">
        <v>0.6899999999999999</v>
      </c>
      <c r="FL482">
        <v>0.5</v>
      </c>
      <c r="FM482">
        <v>-60.61296</v>
      </c>
      <c r="FN482">
        <v>-0.6730063789867847</v>
      </c>
      <c r="FO482">
        <v>0.2087060645980374</v>
      </c>
      <c r="FP482">
        <v>0</v>
      </c>
      <c r="FQ482">
        <v>742.8671764705883</v>
      </c>
      <c r="FR482">
        <v>-6.418976320698758</v>
      </c>
      <c r="FS482">
        <v>0.6538177237708888</v>
      </c>
      <c r="FT482">
        <v>0</v>
      </c>
      <c r="FU482">
        <v>6.685259249999999</v>
      </c>
      <c r="FV482">
        <v>-0.5353237148217876</v>
      </c>
      <c r="FW482">
        <v>0.05447214629457432</v>
      </c>
      <c r="FX482">
        <v>0</v>
      </c>
      <c r="FY482">
        <v>0</v>
      </c>
      <c r="FZ482">
        <v>3</v>
      </c>
      <c r="GA482" t="s">
        <v>462</v>
      </c>
      <c r="GB482">
        <v>2.9834</v>
      </c>
      <c r="GC482">
        <v>2.71575</v>
      </c>
      <c r="GD482">
        <v>0.203981</v>
      </c>
      <c r="GE482">
        <v>0.207314</v>
      </c>
      <c r="GF482">
        <v>0.103792</v>
      </c>
      <c r="GG482">
        <v>0.07989690000000001</v>
      </c>
      <c r="GH482">
        <v>25199.7</v>
      </c>
      <c r="GI482">
        <v>25216.1</v>
      </c>
      <c r="GJ482">
        <v>29419.4</v>
      </c>
      <c r="GK482">
        <v>29416.9</v>
      </c>
      <c r="GL482">
        <v>34918.1</v>
      </c>
      <c r="GM482">
        <v>35991.7</v>
      </c>
      <c r="GN482">
        <v>41429.7</v>
      </c>
      <c r="GO482">
        <v>41921</v>
      </c>
      <c r="GP482">
        <v>1.91728</v>
      </c>
      <c r="GQ482">
        <v>1.88787</v>
      </c>
      <c r="GR482">
        <v>0.104439</v>
      </c>
      <c r="GS482">
        <v>0</v>
      </c>
      <c r="GT482">
        <v>25.3408</v>
      </c>
      <c r="GU482">
        <v>999.9</v>
      </c>
      <c r="GV482">
        <v>36.5</v>
      </c>
      <c r="GW482">
        <v>33.8</v>
      </c>
      <c r="GX482">
        <v>21.2808</v>
      </c>
      <c r="GY482">
        <v>63.4517</v>
      </c>
      <c r="GZ482">
        <v>33.754</v>
      </c>
      <c r="HA482">
        <v>1</v>
      </c>
      <c r="HB482">
        <v>-0.0825</v>
      </c>
      <c r="HC482">
        <v>0.327941</v>
      </c>
      <c r="HD482">
        <v>20.33</v>
      </c>
      <c r="HE482">
        <v>5.21444</v>
      </c>
      <c r="HF482">
        <v>12.0099</v>
      </c>
      <c r="HG482">
        <v>4.98815</v>
      </c>
      <c r="HH482">
        <v>3.2881</v>
      </c>
      <c r="HI482">
        <v>9999</v>
      </c>
      <c r="HJ482">
        <v>9999</v>
      </c>
      <c r="HK482">
        <v>9999</v>
      </c>
      <c r="HL482">
        <v>175.2</v>
      </c>
      <c r="HM482">
        <v>1.86783</v>
      </c>
      <c r="HN482">
        <v>1.86691</v>
      </c>
      <c r="HO482">
        <v>1.8663</v>
      </c>
      <c r="HP482">
        <v>1.86619</v>
      </c>
      <c r="HQ482">
        <v>1.86808</v>
      </c>
      <c r="HR482">
        <v>1.87053</v>
      </c>
      <c r="HS482">
        <v>1.8692</v>
      </c>
      <c r="HT482">
        <v>1.87057</v>
      </c>
      <c r="HU482">
        <v>0</v>
      </c>
      <c r="HV482">
        <v>0</v>
      </c>
      <c r="HW482">
        <v>0</v>
      </c>
      <c r="HX482">
        <v>0</v>
      </c>
      <c r="HY482" t="s">
        <v>421</v>
      </c>
      <c r="HZ482" t="s">
        <v>422</v>
      </c>
      <c r="IA482" t="s">
        <v>423</v>
      </c>
      <c r="IB482" t="s">
        <v>423</v>
      </c>
      <c r="IC482" t="s">
        <v>423</v>
      </c>
      <c r="ID482" t="s">
        <v>423</v>
      </c>
      <c r="IE482">
        <v>0</v>
      </c>
      <c r="IF482">
        <v>100</v>
      </c>
      <c r="IG482">
        <v>100</v>
      </c>
      <c r="IH482">
        <v>-4.24</v>
      </c>
      <c r="II482">
        <v>-0.0853</v>
      </c>
      <c r="IJ482">
        <v>-1.577111384215205</v>
      </c>
      <c r="IK482">
        <v>-0.002609718516926934</v>
      </c>
      <c r="IL482">
        <v>7.477057286243006E-07</v>
      </c>
      <c r="IM482">
        <v>-2.446628426827821E-10</v>
      </c>
      <c r="IN482">
        <v>-0.2036813970316619</v>
      </c>
      <c r="IO482">
        <v>-0.007460779758470672</v>
      </c>
      <c r="IP482">
        <v>0.0009378809001863145</v>
      </c>
      <c r="IQ482">
        <v>-1.681860573090938E-05</v>
      </c>
      <c r="IR482">
        <v>18</v>
      </c>
      <c r="IS482">
        <v>2242</v>
      </c>
      <c r="IT482">
        <v>1</v>
      </c>
      <c r="IU482">
        <v>24</v>
      </c>
      <c r="IV482">
        <v>2669.9</v>
      </c>
      <c r="IW482">
        <v>2670</v>
      </c>
      <c r="IX482">
        <v>2.68555</v>
      </c>
      <c r="IY482">
        <v>2.20947</v>
      </c>
      <c r="IZ482">
        <v>1.39648</v>
      </c>
      <c r="JA482">
        <v>2.33398</v>
      </c>
      <c r="JB482">
        <v>1.49536</v>
      </c>
      <c r="JC482">
        <v>2.39136</v>
      </c>
      <c r="JD482">
        <v>39.3917</v>
      </c>
      <c r="JE482">
        <v>23.9649</v>
      </c>
      <c r="JF482">
        <v>18</v>
      </c>
      <c r="JG482">
        <v>491.344</v>
      </c>
      <c r="JH482">
        <v>429.412</v>
      </c>
      <c r="JI482">
        <v>24.9999</v>
      </c>
      <c r="JJ482">
        <v>26.3153</v>
      </c>
      <c r="JK482">
        <v>30.0002</v>
      </c>
      <c r="JL482">
        <v>26.2732</v>
      </c>
      <c r="JM482">
        <v>26.2146</v>
      </c>
      <c r="JN482">
        <v>53.7368</v>
      </c>
      <c r="JO482">
        <v>22.6715</v>
      </c>
      <c r="JP482">
        <v>23.7015</v>
      </c>
      <c r="JQ482">
        <v>25</v>
      </c>
      <c r="JR482">
        <v>1370.23</v>
      </c>
      <c r="JS482">
        <v>16.3503</v>
      </c>
      <c r="JT482">
        <v>100.591</v>
      </c>
      <c r="JU482">
        <v>100.679</v>
      </c>
    </row>
    <row r="483" spans="1:281">
      <c r="A483">
        <v>467</v>
      </c>
      <c r="B483">
        <v>1659122764</v>
      </c>
      <c r="C483">
        <v>10405.90000009537</v>
      </c>
      <c r="D483" t="s">
        <v>1361</v>
      </c>
      <c r="E483" t="s">
        <v>1362</v>
      </c>
      <c r="F483">
        <v>5</v>
      </c>
      <c r="G483" t="s">
        <v>1198</v>
      </c>
      <c r="H483" t="s">
        <v>416</v>
      </c>
      <c r="I483">
        <v>1659122756.5</v>
      </c>
      <c r="J483">
        <f>(K483)/1000</f>
        <v>0</v>
      </c>
      <c r="K483">
        <f>IF(CZ483, AN483, AH483)</f>
        <v>0</v>
      </c>
      <c r="L483">
        <f>IF(CZ483, AI483, AG483)</f>
        <v>0</v>
      </c>
      <c r="M483">
        <f>DB483 - IF(AU483&gt;1, L483*CV483*100.0/(AW483*DP483), 0)</f>
        <v>0</v>
      </c>
      <c r="N483">
        <f>((T483-J483/2)*M483-L483)/(T483+J483/2)</f>
        <v>0</v>
      </c>
      <c r="O483">
        <f>N483*(DI483+DJ483)/1000.0</f>
        <v>0</v>
      </c>
      <c r="P483">
        <f>(DB483 - IF(AU483&gt;1, L483*CV483*100.0/(AW483*DP483), 0))*(DI483+DJ483)/1000.0</f>
        <v>0</v>
      </c>
      <c r="Q483">
        <f>2.0/((1/S483-1/R483)+SIGN(S483)*SQRT((1/S483-1/R483)*(1/S483-1/R483) + 4*CW483/((CW483+1)*(CW483+1))*(2*1/S483*1/R483-1/R483*1/R483)))</f>
        <v>0</v>
      </c>
      <c r="R483">
        <f>IF(LEFT(CX483,1)&lt;&gt;"0",IF(LEFT(CX483,1)="1",3.0,CY483),$D$5+$E$5*(DP483*DI483/($K$5*1000))+$F$5*(DP483*DI483/($K$5*1000))*MAX(MIN(CV483,$J$5),$I$5)*MAX(MIN(CV483,$J$5),$I$5)+$G$5*MAX(MIN(CV483,$J$5),$I$5)*(DP483*DI483/($K$5*1000))+$H$5*(DP483*DI483/($K$5*1000))*(DP483*DI483/($K$5*1000)))</f>
        <v>0</v>
      </c>
      <c r="S483">
        <f>J483*(1000-(1000*0.61365*exp(17.502*W483/(240.97+W483))/(DI483+DJ483)+DD483)/2)/(1000*0.61365*exp(17.502*W483/(240.97+W483))/(DI483+DJ483)-DD483)</f>
        <v>0</v>
      </c>
      <c r="T483">
        <f>1/((CW483+1)/(Q483/1.6)+1/(R483/1.37)) + CW483/((CW483+1)/(Q483/1.6) + CW483/(R483/1.37))</f>
        <v>0</v>
      </c>
      <c r="U483">
        <f>(CR483*CU483)</f>
        <v>0</v>
      </c>
      <c r="V483">
        <f>(DK483+(U483+2*0.95*5.67E-8*(((DK483+$B$7)+273)^4-(DK483+273)^4)-44100*J483)/(1.84*29.3*R483+8*0.95*5.67E-8*(DK483+273)^3))</f>
        <v>0</v>
      </c>
      <c r="W483">
        <f>($C$7*DL483+$D$7*DM483+$E$7*V483)</f>
        <v>0</v>
      </c>
      <c r="X483">
        <f>0.61365*exp(17.502*W483/(240.97+W483))</f>
        <v>0</v>
      </c>
      <c r="Y483">
        <f>(Z483/AA483*100)</f>
        <v>0</v>
      </c>
      <c r="Z483">
        <f>DD483*(DI483+DJ483)/1000</f>
        <v>0</v>
      </c>
      <c r="AA483">
        <f>0.61365*exp(17.502*DK483/(240.97+DK483))</f>
        <v>0</v>
      </c>
      <c r="AB483">
        <f>(X483-DD483*(DI483+DJ483)/1000)</f>
        <v>0</v>
      </c>
      <c r="AC483">
        <f>(-J483*44100)</f>
        <v>0</v>
      </c>
      <c r="AD483">
        <f>2*29.3*R483*0.92*(DK483-W483)</f>
        <v>0</v>
      </c>
      <c r="AE483">
        <f>2*0.95*5.67E-8*(((DK483+$B$7)+273)^4-(W483+273)^4)</f>
        <v>0</v>
      </c>
      <c r="AF483">
        <f>U483+AE483+AC483+AD483</f>
        <v>0</v>
      </c>
      <c r="AG483">
        <f>DH483*AU483*(DC483-DB483*(1000-AU483*DE483)/(1000-AU483*DD483))/(100*CV483)</f>
        <v>0</v>
      </c>
      <c r="AH483">
        <f>1000*DH483*AU483*(DD483-DE483)/(100*CV483*(1000-AU483*DD483))</f>
        <v>0</v>
      </c>
      <c r="AI483">
        <f>(AJ483 - AK483 - DI483*1E3/(8.314*(DK483+273.15)) * AM483/DH483 * AL483) * DH483/(100*CV483) * (1000 - DE483)/1000</f>
        <v>0</v>
      </c>
      <c r="AJ483">
        <v>1384.201329277107</v>
      </c>
      <c r="AK483">
        <v>1339.117151515151</v>
      </c>
      <c r="AL483">
        <v>3.460736514274947</v>
      </c>
      <c r="AM483">
        <v>65.16908035105153</v>
      </c>
      <c r="AN483">
        <f>(AP483 - AO483 + DI483*1E3/(8.314*(DK483+273.15)) * AR483/DH483 * AQ483) * DH483/(100*CV483) * 1000/(1000 - AP483)</f>
        <v>0</v>
      </c>
      <c r="AO483">
        <v>16.17485201413663</v>
      </c>
      <c r="AP483">
        <v>22.75180242424242</v>
      </c>
      <c r="AQ483">
        <v>0.0002188906703383968</v>
      </c>
      <c r="AR483">
        <v>87.25363279170026</v>
      </c>
      <c r="AS483">
        <v>15</v>
      </c>
      <c r="AT483">
        <v>3</v>
      </c>
      <c r="AU483">
        <f>IF(AS483*$H$13&gt;=AW483,1.0,(AW483/(AW483-AS483*$H$13)))</f>
        <v>0</v>
      </c>
      <c r="AV483">
        <f>(AU483-1)*100</f>
        <v>0</v>
      </c>
      <c r="AW483">
        <f>MAX(0,($B$13+$C$13*DP483)/(1+$D$13*DP483)*DI483/(DK483+273)*$E$13)</f>
        <v>0</v>
      </c>
      <c r="AX483" t="s">
        <v>417</v>
      </c>
      <c r="AY483" t="s">
        <v>417</v>
      </c>
      <c r="AZ483">
        <v>0</v>
      </c>
      <c r="BA483">
        <v>0</v>
      </c>
      <c r="BB483">
        <f>1-AZ483/BA483</f>
        <v>0</v>
      </c>
      <c r="BC483">
        <v>0</v>
      </c>
      <c r="BD483" t="s">
        <v>417</v>
      </c>
      <c r="BE483" t="s">
        <v>417</v>
      </c>
      <c r="BF483">
        <v>0</v>
      </c>
      <c r="BG483">
        <v>0</v>
      </c>
      <c r="BH483">
        <f>1-BF483/BG483</f>
        <v>0</v>
      </c>
      <c r="BI483">
        <v>0.5</v>
      </c>
      <c r="BJ483">
        <f>CS483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417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f>$B$11*DQ483+$C$11*DR483+$F$11*EC483*(1-EF483)</f>
        <v>0</v>
      </c>
      <c r="CS483">
        <f>CR483*CT483</f>
        <v>0</v>
      </c>
      <c r="CT483">
        <f>($B$11*$D$9+$C$11*$D$9+$F$11*((EP483+EH483)/MAX(EP483+EH483+EQ483, 0.1)*$I$9+EQ483/MAX(EP483+EH483+EQ483, 0.1)*$J$9))/($B$11+$C$11+$F$11)</f>
        <v>0</v>
      </c>
      <c r="CU483">
        <f>($B$11*$K$9+$C$11*$K$9+$F$11*((EP483+EH483)/MAX(EP483+EH483+EQ483, 0.1)*$P$9+EQ483/MAX(EP483+EH483+EQ483, 0.1)*$Q$9))/($B$11+$C$11+$F$11)</f>
        <v>0</v>
      </c>
      <c r="CV483">
        <v>6</v>
      </c>
      <c r="CW483">
        <v>0.5</v>
      </c>
      <c r="CX483" t="s">
        <v>418</v>
      </c>
      <c r="CY483">
        <v>2</v>
      </c>
      <c r="CZ483" t="b">
        <v>1</v>
      </c>
      <c r="DA483">
        <v>1659122756.5</v>
      </c>
      <c r="DB483">
        <v>1285.084074074074</v>
      </c>
      <c r="DC483">
        <v>1345.657777777778</v>
      </c>
      <c r="DD483">
        <v>22.73906296296297</v>
      </c>
      <c r="DE483">
        <v>16.12873333333333</v>
      </c>
      <c r="DF483">
        <v>1289.307407407407</v>
      </c>
      <c r="DG483">
        <v>22.82441851851852</v>
      </c>
      <c r="DH483">
        <v>500.0724444444445</v>
      </c>
      <c r="DI483">
        <v>90.6255</v>
      </c>
      <c r="DJ483">
        <v>0.09997457777777778</v>
      </c>
      <c r="DK483">
        <v>27.19654074074074</v>
      </c>
      <c r="DL483">
        <v>27.04278148148148</v>
      </c>
      <c r="DM483">
        <v>999.9000000000001</v>
      </c>
      <c r="DN483">
        <v>0</v>
      </c>
      <c r="DO483">
        <v>0</v>
      </c>
      <c r="DP483">
        <v>10009.18518518518</v>
      </c>
      <c r="DQ483">
        <v>0</v>
      </c>
      <c r="DR483">
        <v>7.959041851851852</v>
      </c>
      <c r="DS483">
        <v>-60.57502592592593</v>
      </c>
      <c r="DT483">
        <v>1314.986296296296</v>
      </c>
      <c r="DU483">
        <v>1367.72</v>
      </c>
      <c r="DV483">
        <v>6.610328518518519</v>
      </c>
      <c r="DW483">
        <v>1345.657777777778</v>
      </c>
      <c r="DX483">
        <v>16.12873333333333</v>
      </c>
      <c r="DY483">
        <v>2.060738518518519</v>
      </c>
      <c r="DZ483">
        <v>1.461674814814815</v>
      </c>
      <c r="EA483">
        <v>17.91891111111111</v>
      </c>
      <c r="EB483">
        <v>12.57299259259259</v>
      </c>
      <c r="EC483">
        <v>2000.035185185185</v>
      </c>
      <c r="ED483">
        <v>0.9800046666666666</v>
      </c>
      <c r="EE483">
        <v>0.01999573333333333</v>
      </c>
      <c r="EF483">
        <v>0</v>
      </c>
      <c r="EG483">
        <v>742.0212592592593</v>
      </c>
      <c r="EH483">
        <v>5.00097</v>
      </c>
      <c r="EI483">
        <v>14809.34074074074</v>
      </c>
      <c r="EJ483">
        <v>16707.89259259259</v>
      </c>
      <c r="EK483">
        <v>38.82833333333333</v>
      </c>
      <c r="EL483">
        <v>39.29592592592593</v>
      </c>
      <c r="EM483">
        <v>38.75459259259259</v>
      </c>
      <c r="EN483">
        <v>39.062</v>
      </c>
      <c r="EO483">
        <v>39.44166666666666</v>
      </c>
      <c r="EP483">
        <v>1955.143703703704</v>
      </c>
      <c r="EQ483">
        <v>39.89148148148148</v>
      </c>
      <c r="ER483">
        <v>0</v>
      </c>
      <c r="ES483">
        <v>1659122764.4</v>
      </c>
      <c r="ET483">
        <v>0</v>
      </c>
      <c r="EU483">
        <v>742.0012307692307</v>
      </c>
      <c r="EV483">
        <v>-5.096547024764683</v>
      </c>
      <c r="EW483">
        <v>-128.9982906138827</v>
      </c>
      <c r="EX483">
        <v>14808.63846153846</v>
      </c>
      <c r="EY483">
        <v>15</v>
      </c>
      <c r="EZ483">
        <v>0</v>
      </c>
      <c r="FA483" t="s">
        <v>419</v>
      </c>
      <c r="FB483">
        <v>1658962562</v>
      </c>
      <c r="FC483">
        <v>1658962559</v>
      </c>
      <c r="FD483">
        <v>0</v>
      </c>
      <c r="FE483">
        <v>0.025</v>
      </c>
      <c r="FF483">
        <v>-0.013</v>
      </c>
      <c r="FG483">
        <v>-1.97</v>
      </c>
      <c r="FH483">
        <v>-0.111</v>
      </c>
      <c r="FI483">
        <v>420</v>
      </c>
      <c r="FJ483">
        <v>18</v>
      </c>
      <c r="FK483">
        <v>0.6899999999999999</v>
      </c>
      <c r="FL483">
        <v>0.5</v>
      </c>
      <c r="FM483">
        <v>-60.6138487804878</v>
      </c>
      <c r="FN483">
        <v>0.6279679442506462</v>
      </c>
      <c r="FO483">
        <v>0.2383665686187939</v>
      </c>
      <c r="FP483">
        <v>0</v>
      </c>
      <c r="FQ483">
        <v>742.3326176470589</v>
      </c>
      <c r="FR483">
        <v>-6.001390383294367</v>
      </c>
      <c r="FS483">
        <v>0.6201417776560996</v>
      </c>
      <c r="FT483">
        <v>0</v>
      </c>
      <c r="FU483">
        <v>6.632678292682926</v>
      </c>
      <c r="FV483">
        <v>-0.4705034843205542</v>
      </c>
      <c r="FW483">
        <v>0.04844905687130779</v>
      </c>
      <c r="FX483">
        <v>0</v>
      </c>
      <c r="FY483">
        <v>0</v>
      </c>
      <c r="FZ483">
        <v>3</v>
      </c>
      <c r="GA483" t="s">
        <v>462</v>
      </c>
      <c r="GB483">
        <v>2.98333</v>
      </c>
      <c r="GC483">
        <v>2.71575</v>
      </c>
      <c r="GD483">
        <v>0.205613</v>
      </c>
      <c r="GE483">
        <v>0.208837</v>
      </c>
      <c r="GF483">
        <v>0.10384</v>
      </c>
      <c r="GG483">
        <v>0.0802315</v>
      </c>
      <c r="GH483">
        <v>25147.9</v>
      </c>
      <c r="GI483">
        <v>25167.7</v>
      </c>
      <c r="GJ483">
        <v>29419.2</v>
      </c>
      <c r="GK483">
        <v>29416.9</v>
      </c>
      <c r="GL483">
        <v>34916.1</v>
      </c>
      <c r="GM483">
        <v>35978.4</v>
      </c>
      <c r="GN483">
        <v>41429.4</v>
      </c>
      <c r="GO483">
        <v>41921</v>
      </c>
      <c r="GP483">
        <v>1.91735</v>
      </c>
      <c r="GQ483">
        <v>1.8882</v>
      </c>
      <c r="GR483">
        <v>0.104811</v>
      </c>
      <c r="GS483">
        <v>0</v>
      </c>
      <c r="GT483">
        <v>25.3417</v>
      </c>
      <c r="GU483">
        <v>999.9</v>
      </c>
      <c r="GV483">
        <v>36.5</v>
      </c>
      <c r="GW483">
        <v>33.8</v>
      </c>
      <c r="GX483">
        <v>21.28</v>
      </c>
      <c r="GY483">
        <v>63.5217</v>
      </c>
      <c r="GZ483">
        <v>33.9423</v>
      </c>
      <c r="HA483">
        <v>1</v>
      </c>
      <c r="HB483">
        <v>-0.082251</v>
      </c>
      <c r="HC483">
        <v>0.329178</v>
      </c>
      <c r="HD483">
        <v>20.3303</v>
      </c>
      <c r="HE483">
        <v>5.21729</v>
      </c>
      <c r="HF483">
        <v>12.0099</v>
      </c>
      <c r="HG483">
        <v>4.9891</v>
      </c>
      <c r="HH483">
        <v>3.28842</v>
      </c>
      <c r="HI483">
        <v>9999</v>
      </c>
      <c r="HJ483">
        <v>9999</v>
      </c>
      <c r="HK483">
        <v>9999</v>
      </c>
      <c r="HL483">
        <v>175.2</v>
      </c>
      <c r="HM483">
        <v>1.86788</v>
      </c>
      <c r="HN483">
        <v>1.86691</v>
      </c>
      <c r="HO483">
        <v>1.8663</v>
      </c>
      <c r="HP483">
        <v>1.86623</v>
      </c>
      <c r="HQ483">
        <v>1.86808</v>
      </c>
      <c r="HR483">
        <v>1.87056</v>
      </c>
      <c r="HS483">
        <v>1.8692</v>
      </c>
      <c r="HT483">
        <v>1.87057</v>
      </c>
      <c r="HU483">
        <v>0</v>
      </c>
      <c r="HV483">
        <v>0</v>
      </c>
      <c r="HW483">
        <v>0</v>
      </c>
      <c r="HX483">
        <v>0</v>
      </c>
      <c r="HY483" t="s">
        <v>421</v>
      </c>
      <c r="HZ483" t="s">
        <v>422</v>
      </c>
      <c r="IA483" t="s">
        <v>423</v>
      </c>
      <c r="IB483" t="s">
        <v>423</v>
      </c>
      <c r="IC483" t="s">
        <v>423</v>
      </c>
      <c r="ID483" t="s">
        <v>423</v>
      </c>
      <c r="IE483">
        <v>0</v>
      </c>
      <c r="IF483">
        <v>100</v>
      </c>
      <c r="IG483">
        <v>100</v>
      </c>
      <c r="IH483">
        <v>-4.27</v>
      </c>
      <c r="II483">
        <v>-0.0852</v>
      </c>
      <c r="IJ483">
        <v>-1.577111384215205</v>
      </c>
      <c r="IK483">
        <v>-0.002609718516926934</v>
      </c>
      <c r="IL483">
        <v>7.477057286243006E-07</v>
      </c>
      <c r="IM483">
        <v>-2.446628426827821E-10</v>
      </c>
      <c r="IN483">
        <v>-0.2036813970316619</v>
      </c>
      <c r="IO483">
        <v>-0.007460779758470672</v>
      </c>
      <c r="IP483">
        <v>0.0009378809001863145</v>
      </c>
      <c r="IQ483">
        <v>-1.681860573090938E-05</v>
      </c>
      <c r="IR483">
        <v>18</v>
      </c>
      <c r="IS483">
        <v>2242</v>
      </c>
      <c r="IT483">
        <v>1</v>
      </c>
      <c r="IU483">
        <v>24</v>
      </c>
      <c r="IV483">
        <v>2670</v>
      </c>
      <c r="IW483">
        <v>2670.1</v>
      </c>
      <c r="IX483">
        <v>2.71484</v>
      </c>
      <c r="IY483">
        <v>2.21191</v>
      </c>
      <c r="IZ483">
        <v>1.39648</v>
      </c>
      <c r="JA483">
        <v>2.33398</v>
      </c>
      <c r="JB483">
        <v>1.49536</v>
      </c>
      <c r="JC483">
        <v>2.36572</v>
      </c>
      <c r="JD483">
        <v>39.3917</v>
      </c>
      <c r="JE483">
        <v>23.9649</v>
      </c>
      <c r="JF483">
        <v>18</v>
      </c>
      <c r="JG483">
        <v>491.405</v>
      </c>
      <c r="JH483">
        <v>429.608</v>
      </c>
      <c r="JI483">
        <v>25.0001</v>
      </c>
      <c r="JJ483">
        <v>26.3166</v>
      </c>
      <c r="JK483">
        <v>30.0003</v>
      </c>
      <c r="JL483">
        <v>26.275</v>
      </c>
      <c r="JM483">
        <v>26.2152</v>
      </c>
      <c r="JN483">
        <v>54.3201</v>
      </c>
      <c r="JO483">
        <v>22.0892</v>
      </c>
      <c r="JP483">
        <v>23.7015</v>
      </c>
      <c r="JQ483">
        <v>25</v>
      </c>
      <c r="JR483">
        <v>1390.41</v>
      </c>
      <c r="JS483">
        <v>16.4037</v>
      </c>
      <c r="JT483">
        <v>100.59</v>
      </c>
      <c r="JU483">
        <v>100.679</v>
      </c>
    </row>
    <row r="484" spans="1:281">
      <c r="A484">
        <v>468</v>
      </c>
      <c r="B484">
        <v>1659122769</v>
      </c>
      <c r="C484">
        <v>10410.90000009537</v>
      </c>
      <c r="D484" t="s">
        <v>1363</v>
      </c>
      <c r="E484" t="s">
        <v>1364</v>
      </c>
      <c r="F484">
        <v>5</v>
      </c>
      <c r="G484" t="s">
        <v>1198</v>
      </c>
      <c r="H484" t="s">
        <v>416</v>
      </c>
      <c r="I484">
        <v>1659122761.214286</v>
      </c>
      <c r="J484">
        <f>(K484)/1000</f>
        <v>0</v>
      </c>
      <c r="K484">
        <f>IF(CZ484, AN484, AH484)</f>
        <v>0</v>
      </c>
      <c r="L484">
        <f>IF(CZ484, AI484, AG484)</f>
        <v>0</v>
      </c>
      <c r="M484">
        <f>DB484 - IF(AU484&gt;1, L484*CV484*100.0/(AW484*DP484), 0)</f>
        <v>0</v>
      </c>
      <c r="N484">
        <f>((T484-J484/2)*M484-L484)/(T484+J484/2)</f>
        <v>0</v>
      </c>
      <c r="O484">
        <f>N484*(DI484+DJ484)/1000.0</f>
        <v>0</v>
      </c>
      <c r="P484">
        <f>(DB484 - IF(AU484&gt;1, L484*CV484*100.0/(AW484*DP484), 0))*(DI484+DJ484)/1000.0</f>
        <v>0</v>
      </c>
      <c r="Q484">
        <f>2.0/((1/S484-1/R484)+SIGN(S484)*SQRT((1/S484-1/R484)*(1/S484-1/R484) + 4*CW484/((CW484+1)*(CW484+1))*(2*1/S484*1/R484-1/R484*1/R484)))</f>
        <v>0</v>
      </c>
      <c r="R484">
        <f>IF(LEFT(CX484,1)&lt;&gt;"0",IF(LEFT(CX484,1)="1",3.0,CY484),$D$5+$E$5*(DP484*DI484/($K$5*1000))+$F$5*(DP484*DI484/($K$5*1000))*MAX(MIN(CV484,$J$5),$I$5)*MAX(MIN(CV484,$J$5),$I$5)+$G$5*MAX(MIN(CV484,$J$5),$I$5)*(DP484*DI484/($K$5*1000))+$H$5*(DP484*DI484/($K$5*1000))*(DP484*DI484/($K$5*1000)))</f>
        <v>0</v>
      </c>
      <c r="S484">
        <f>J484*(1000-(1000*0.61365*exp(17.502*W484/(240.97+W484))/(DI484+DJ484)+DD484)/2)/(1000*0.61365*exp(17.502*W484/(240.97+W484))/(DI484+DJ484)-DD484)</f>
        <v>0</v>
      </c>
      <c r="T484">
        <f>1/((CW484+1)/(Q484/1.6)+1/(R484/1.37)) + CW484/((CW484+1)/(Q484/1.6) + CW484/(R484/1.37))</f>
        <v>0</v>
      </c>
      <c r="U484">
        <f>(CR484*CU484)</f>
        <v>0</v>
      </c>
      <c r="V484">
        <f>(DK484+(U484+2*0.95*5.67E-8*(((DK484+$B$7)+273)^4-(DK484+273)^4)-44100*J484)/(1.84*29.3*R484+8*0.95*5.67E-8*(DK484+273)^3))</f>
        <v>0</v>
      </c>
      <c r="W484">
        <f>($C$7*DL484+$D$7*DM484+$E$7*V484)</f>
        <v>0</v>
      </c>
      <c r="X484">
        <f>0.61365*exp(17.502*W484/(240.97+W484))</f>
        <v>0</v>
      </c>
      <c r="Y484">
        <f>(Z484/AA484*100)</f>
        <v>0</v>
      </c>
      <c r="Z484">
        <f>DD484*(DI484+DJ484)/1000</f>
        <v>0</v>
      </c>
      <c r="AA484">
        <f>0.61365*exp(17.502*DK484/(240.97+DK484))</f>
        <v>0</v>
      </c>
      <c r="AB484">
        <f>(X484-DD484*(DI484+DJ484)/1000)</f>
        <v>0</v>
      </c>
      <c r="AC484">
        <f>(-J484*44100)</f>
        <v>0</v>
      </c>
      <c r="AD484">
        <f>2*29.3*R484*0.92*(DK484-W484)</f>
        <v>0</v>
      </c>
      <c r="AE484">
        <f>2*0.95*5.67E-8*(((DK484+$B$7)+273)^4-(W484+273)^4)</f>
        <v>0</v>
      </c>
      <c r="AF484">
        <f>U484+AE484+AC484+AD484</f>
        <v>0</v>
      </c>
      <c r="AG484">
        <f>DH484*AU484*(DC484-DB484*(1000-AU484*DE484)/(1000-AU484*DD484))/(100*CV484)</f>
        <v>0</v>
      </c>
      <c r="AH484">
        <f>1000*DH484*AU484*(DD484-DE484)/(100*CV484*(1000-AU484*DD484))</f>
        <v>0</v>
      </c>
      <c r="AI484">
        <f>(AJ484 - AK484 - DI484*1E3/(8.314*(DK484+273.15)) * AM484/DH484 * AL484) * DH484/(100*CV484) * (1000 - DE484)/1000</f>
        <v>0</v>
      </c>
      <c r="AJ484">
        <v>1401.396866125659</v>
      </c>
      <c r="AK484">
        <v>1356.052727272727</v>
      </c>
      <c r="AL484">
        <v>3.425466280761768</v>
      </c>
      <c r="AM484">
        <v>65.16908035105153</v>
      </c>
      <c r="AN484">
        <f>(AP484 - AO484 + DI484*1E3/(8.314*(DK484+273.15)) * AR484/DH484 * AQ484) * DH484/(100*CV484) * 1000/(1000 - AP484)</f>
        <v>0</v>
      </c>
      <c r="AO484">
        <v>16.26903715455822</v>
      </c>
      <c r="AP484">
        <v>22.78491212121211</v>
      </c>
      <c r="AQ484">
        <v>0.006375220202726478</v>
      </c>
      <c r="AR484">
        <v>87.25363279170026</v>
      </c>
      <c r="AS484">
        <v>15</v>
      </c>
      <c r="AT484">
        <v>3</v>
      </c>
      <c r="AU484">
        <f>IF(AS484*$H$13&gt;=AW484,1.0,(AW484/(AW484-AS484*$H$13)))</f>
        <v>0</v>
      </c>
      <c r="AV484">
        <f>(AU484-1)*100</f>
        <v>0</v>
      </c>
      <c r="AW484">
        <f>MAX(0,($B$13+$C$13*DP484)/(1+$D$13*DP484)*DI484/(DK484+273)*$E$13)</f>
        <v>0</v>
      </c>
      <c r="AX484" t="s">
        <v>417</v>
      </c>
      <c r="AY484" t="s">
        <v>417</v>
      </c>
      <c r="AZ484">
        <v>0</v>
      </c>
      <c r="BA484">
        <v>0</v>
      </c>
      <c r="BB484">
        <f>1-AZ484/BA484</f>
        <v>0</v>
      </c>
      <c r="BC484">
        <v>0</v>
      </c>
      <c r="BD484" t="s">
        <v>417</v>
      </c>
      <c r="BE484" t="s">
        <v>417</v>
      </c>
      <c r="BF484">
        <v>0</v>
      </c>
      <c r="BG484">
        <v>0</v>
      </c>
      <c r="BH484">
        <f>1-BF484/BG484</f>
        <v>0</v>
      </c>
      <c r="BI484">
        <v>0.5</v>
      </c>
      <c r="BJ484">
        <f>CS484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417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f>$B$11*DQ484+$C$11*DR484+$F$11*EC484*(1-EF484)</f>
        <v>0</v>
      </c>
      <c r="CS484">
        <f>CR484*CT484</f>
        <v>0</v>
      </c>
      <c r="CT484">
        <f>($B$11*$D$9+$C$11*$D$9+$F$11*((EP484+EH484)/MAX(EP484+EH484+EQ484, 0.1)*$I$9+EQ484/MAX(EP484+EH484+EQ484, 0.1)*$J$9))/($B$11+$C$11+$F$11)</f>
        <v>0</v>
      </c>
      <c r="CU484">
        <f>($B$11*$K$9+$C$11*$K$9+$F$11*((EP484+EH484)/MAX(EP484+EH484+EQ484, 0.1)*$P$9+EQ484/MAX(EP484+EH484+EQ484, 0.1)*$Q$9))/($B$11+$C$11+$F$11)</f>
        <v>0</v>
      </c>
      <c r="CV484">
        <v>6</v>
      </c>
      <c r="CW484">
        <v>0.5</v>
      </c>
      <c r="CX484" t="s">
        <v>418</v>
      </c>
      <c r="CY484">
        <v>2</v>
      </c>
      <c r="CZ484" t="b">
        <v>1</v>
      </c>
      <c r="DA484">
        <v>1659122761.214286</v>
      </c>
      <c r="DB484">
        <v>1300.84</v>
      </c>
      <c r="DC484">
        <v>1361.445</v>
      </c>
      <c r="DD484">
        <v>22.75077857142857</v>
      </c>
      <c r="DE484">
        <v>16.18840714285714</v>
      </c>
      <c r="DF484">
        <v>1305.092142857143</v>
      </c>
      <c r="DG484">
        <v>22.83603214285714</v>
      </c>
      <c r="DH484">
        <v>500.0669285714285</v>
      </c>
      <c r="DI484">
        <v>90.62506071428572</v>
      </c>
      <c r="DJ484">
        <v>0.09998388214285713</v>
      </c>
      <c r="DK484">
        <v>27.197425</v>
      </c>
      <c r="DL484">
        <v>27.05285357142857</v>
      </c>
      <c r="DM484">
        <v>999.9000000000002</v>
      </c>
      <c r="DN484">
        <v>0</v>
      </c>
      <c r="DO484">
        <v>0</v>
      </c>
      <c r="DP484">
        <v>10011.29464285714</v>
      </c>
      <c r="DQ484">
        <v>0</v>
      </c>
      <c r="DR484">
        <v>7.954825</v>
      </c>
      <c r="DS484">
        <v>-60.60649999999999</v>
      </c>
      <c r="DT484">
        <v>1331.124642857143</v>
      </c>
      <c r="DU484">
        <v>1383.85</v>
      </c>
      <c r="DV484">
        <v>6.562372142857143</v>
      </c>
      <c r="DW484">
        <v>1361.445</v>
      </c>
      <c r="DX484">
        <v>16.18840714285714</v>
      </c>
      <c r="DY484">
        <v>2.061790714285714</v>
      </c>
      <c r="DZ484">
        <v>1.467076428571429</v>
      </c>
      <c r="EA484">
        <v>17.92701428571428</v>
      </c>
      <c r="EB484">
        <v>12.62912857142858</v>
      </c>
      <c r="EC484">
        <v>2000.018571428571</v>
      </c>
      <c r="ED484">
        <v>0.9800046071428571</v>
      </c>
      <c r="EE484">
        <v>0.01999579285714286</v>
      </c>
      <c r="EF484">
        <v>0</v>
      </c>
      <c r="EG484">
        <v>741.5595000000001</v>
      </c>
      <c r="EH484">
        <v>5.00097</v>
      </c>
      <c r="EI484">
        <v>14799.33571428571</v>
      </c>
      <c r="EJ484">
        <v>16707.75</v>
      </c>
      <c r="EK484">
        <v>38.81424999999999</v>
      </c>
      <c r="EL484">
        <v>39.27657142857142</v>
      </c>
      <c r="EM484">
        <v>38.75</v>
      </c>
      <c r="EN484">
        <v>39.062</v>
      </c>
      <c r="EO484">
        <v>39.44599999999999</v>
      </c>
      <c r="EP484">
        <v>1955.1275</v>
      </c>
      <c r="EQ484">
        <v>39.89107142857144</v>
      </c>
      <c r="ER484">
        <v>0</v>
      </c>
      <c r="ES484">
        <v>1659122769.2</v>
      </c>
      <c r="ET484">
        <v>0</v>
      </c>
      <c r="EU484">
        <v>741.5325384615384</v>
      </c>
      <c r="EV484">
        <v>-5.970598307356388</v>
      </c>
      <c r="EW484">
        <v>-125.7059829792189</v>
      </c>
      <c r="EX484">
        <v>14798.54230769231</v>
      </c>
      <c r="EY484">
        <v>15</v>
      </c>
      <c r="EZ484">
        <v>0</v>
      </c>
      <c r="FA484" t="s">
        <v>419</v>
      </c>
      <c r="FB484">
        <v>1658962562</v>
      </c>
      <c r="FC484">
        <v>1658962559</v>
      </c>
      <c r="FD484">
        <v>0</v>
      </c>
      <c r="FE484">
        <v>0.025</v>
      </c>
      <c r="FF484">
        <v>-0.013</v>
      </c>
      <c r="FG484">
        <v>-1.97</v>
      </c>
      <c r="FH484">
        <v>-0.111</v>
      </c>
      <c r="FI484">
        <v>420</v>
      </c>
      <c r="FJ484">
        <v>18</v>
      </c>
      <c r="FK484">
        <v>0.6899999999999999</v>
      </c>
      <c r="FL484">
        <v>0.5</v>
      </c>
      <c r="FM484">
        <v>-60.60318292682927</v>
      </c>
      <c r="FN484">
        <v>0.2740954703832788</v>
      </c>
      <c r="FO484">
        <v>0.2484573064394385</v>
      </c>
      <c r="FP484">
        <v>1</v>
      </c>
      <c r="FQ484">
        <v>741.8245294117648</v>
      </c>
      <c r="FR484">
        <v>-5.874560747244796</v>
      </c>
      <c r="FS484">
        <v>0.6191252954676411</v>
      </c>
      <c r="FT484">
        <v>0</v>
      </c>
      <c r="FU484">
        <v>6.585114634146342</v>
      </c>
      <c r="FV484">
        <v>-0.6113897560975414</v>
      </c>
      <c r="FW484">
        <v>0.06246035632840265</v>
      </c>
      <c r="FX484">
        <v>0</v>
      </c>
      <c r="FY484">
        <v>1</v>
      </c>
      <c r="FZ484">
        <v>3</v>
      </c>
      <c r="GA484" t="s">
        <v>426</v>
      </c>
      <c r="GB484">
        <v>2.9834</v>
      </c>
      <c r="GC484">
        <v>2.71557</v>
      </c>
      <c r="GD484">
        <v>0.207212</v>
      </c>
      <c r="GE484">
        <v>0.21046</v>
      </c>
      <c r="GF484">
        <v>0.103948</v>
      </c>
      <c r="GG484">
        <v>0.0805136</v>
      </c>
      <c r="GH484">
        <v>25097.2</v>
      </c>
      <c r="GI484">
        <v>25116.3</v>
      </c>
      <c r="GJ484">
        <v>29419</v>
      </c>
      <c r="GK484">
        <v>29417.1</v>
      </c>
      <c r="GL484">
        <v>34911.8</v>
      </c>
      <c r="GM484">
        <v>35967.1</v>
      </c>
      <c r="GN484">
        <v>41429.4</v>
      </c>
      <c r="GO484">
        <v>41920.8</v>
      </c>
      <c r="GP484">
        <v>1.91753</v>
      </c>
      <c r="GQ484">
        <v>1.88808</v>
      </c>
      <c r="GR484">
        <v>0.105053</v>
      </c>
      <c r="GS484">
        <v>0</v>
      </c>
      <c r="GT484">
        <v>25.344</v>
      </c>
      <c r="GU484">
        <v>999.9</v>
      </c>
      <c r="GV484">
        <v>36.5</v>
      </c>
      <c r="GW484">
        <v>33.8</v>
      </c>
      <c r="GX484">
        <v>21.2804</v>
      </c>
      <c r="GY484">
        <v>63.5317</v>
      </c>
      <c r="GZ484">
        <v>34.0545</v>
      </c>
      <c r="HA484">
        <v>1</v>
      </c>
      <c r="HB484">
        <v>-0.0822561</v>
      </c>
      <c r="HC484">
        <v>0.330705</v>
      </c>
      <c r="HD484">
        <v>20.3303</v>
      </c>
      <c r="HE484">
        <v>5.21684</v>
      </c>
      <c r="HF484">
        <v>12.0099</v>
      </c>
      <c r="HG484">
        <v>4.98885</v>
      </c>
      <c r="HH484">
        <v>3.28863</v>
      </c>
      <c r="HI484">
        <v>9999</v>
      </c>
      <c r="HJ484">
        <v>9999</v>
      </c>
      <c r="HK484">
        <v>9999</v>
      </c>
      <c r="HL484">
        <v>175.2</v>
      </c>
      <c r="HM484">
        <v>1.86786</v>
      </c>
      <c r="HN484">
        <v>1.86691</v>
      </c>
      <c r="HO484">
        <v>1.8663</v>
      </c>
      <c r="HP484">
        <v>1.8662</v>
      </c>
      <c r="HQ484">
        <v>1.86804</v>
      </c>
      <c r="HR484">
        <v>1.87053</v>
      </c>
      <c r="HS484">
        <v>1.8692</v>
      </c>
      <c r="HT484">
        <v>1.87058</v>
      </c>
      <c r="HU484">
        <v>0</v>
      </c>
      <c r="HV484">
        <v>0</v>
      </c>
      <c r="HW484">
        <v>0</v>
      </c>
      <c r="HX484">
        <v>0</v>
      </c>
      <c r="HY484" t="s">
        <v>421</v>
      </c>
      <c r="HZ484" t="s">
        <v>422</v>
      </c>
      <c r="IA484" t="s">
        <v>423</v>
      </c>
      <c r="IB484" t="s">
        <v>423</v>
      </c>
      <c r="IC484" t="s">
        <v>423</v>
      </c>
      <c r="ID484" t="s">
        <v>423</v>
      </c>
      <c r="IE484">
        <v>0</v>
      </c>
      <c r="IF484">
        <v>100</v>
      </c>
      <c r="IG484">
        <v>100</v>
      </c>
      <c r="IH484">
        <v>-4.31</v>
      </c>
      <c r="II484">
        <v>-0.0849</v>
      </c>
      <c r="IJ484">
        <v>-1.577111384215205</v>
      </c>
      <c r="IK484">
        <v>-0.002609718516926934</v>
      </c>
      <c r="IL484">
        <v>7.477057286243006E-07</v>
      </c>
      <c r="IM484">
        <v>-2.446628426827821E-10</v>
      </c>
      <c r="IN484">
        <v>-0.2036813970316619</v>
      </c>
      <c r="IO484">
        <v>-0.007460779758470672</v>
      </c>
      <c r="IP484">
        <v>0.0009378809001863145</v>
      </c>
      <c r="IQ484">
        <v>-1.681860573090938E-05</v>
      </c>
      <c r="IR484">
        <v>18</v>
      </c>
      <c r="IS484">
        <v>2242</v>
      </c>
      <c r="IT484">
        <v>1</v>
      </c>
      <c r="IU484">
        <v>24</v>
      </c>
      <c r="IV484">
        <v>2670.1</v>
      </c>
      <c r="IW484">
        <v>2670.2</v>
      </c>
      <c r="IX484">
        <v>2.73682</v>
      </c>
      <c r="IY484">
        <v>2.20825</v>
      </c>
      <c r="IZ484">
        <v>1.39648</v>
      </c>
      <c r="JA484">
        <v>2.33398</v>
      </c>
      <c r="JB484">
        <v>1.49536</v>
      </c>
      <c r="JC484">
        <v>2.34131</v>
      </c>
      <c r="JD484">
        <v>39.3917</v>
      </c>
      <c r="JE484">
        <v>23.9649</v>
      </c>
      <c r="JF484">
        <v>18</v>
      </c>
      <c r="JG484">
        <v>491.519</v>
      </c>
      <c r="JH484">
        <v>429.547</v>
      </c>
      <c r="JI484">
        <v>25.0002</v>
      </c>
      <c r="JJ484">
        <v>26.3174</v>
      </c>
      <c r="JK484">
        <v>30</v>
      </c>
      <c r="JL484">
        <v>26.2754</v>
      </c>
      <c r="JM484">
        <v>26.2168</v>
      </c>
      <c r="JN484">
        <v>54.7972</v>
      </c>
      <c r="JO484">
        <v>21.8138</v>
      </c>
      <c r="JP484">
        <v>23.7015</v>
      </c>
      <c r="JQ484">
        <v>25</v>
      </c>
      <c r="JR484">
        <v>1403.8</v>
      </c>
      <c r="JS484">
        <v>16.4403</v>
      </c>
      <c r="JT484">
        <v>100.59</v>
      </c>
      <c r="JU484">
        <v>100.679</v>
      </c>
    </row>
    <row r="485" spans="1:281">
      <c r="A485">
        <v>469</v>
      </c>
      <c r="B485">
        <v>1659122774</v>
      </c>
      <c r="C485">
        <v>10415.90000009537</v>
      </c>
      <c r="D485" t="s">
        <v>1365</v>
      </c>
      <c r="E485" t="s">
        <v>1366</v>
      </c>
      <c r="F485">
        <v>5</v>
      </c>
      <c r="G485" t="s">
        <v>1198</v>
      </c>
      <c r="H485" t="s">
        <v>416</v>
      </c>
      <c r="I485">
        <v>1659122766.5</v>
      </c>
      <c r="J485">
        <f>(K485)/1000</f>
        <v>0</v>
      </c>
      <c r="K485">
        <f>IF(CZ485, AN485, AH485)</f>
        <v>0</v>
      </c>
      <c r="L485">
        <f>IF(CZ485, AI485, AG485)</f>
        <v>0</v>
      </c>
      <c r="M485">
        <f>DB485 - IF(AU485&gt;1, L485*CV485*100.0/(AW485*DP485), 0)</f>
        <v>0</v>
      </c>
      <c r="N485">
        <f>((T485-J485/2)*M485-L485)/(T485+J485/2)</f>
        <v>0</v>
      </c>
      <c r="O485">
        <f>N485*(DI485+DJ485)/1000.0</f>
        <v>0</v>
      </c>
      <c r="P485">
        <f>(DB485 - IF(AU485&gt;1, L485*CV485*100.0/(AW485*DP485), 0))*(DI485+DJ485)/1000.0</f>
        <v>0</v>
      </c>
      <c r="Q485">
        <f>2.0/((1/S485-1/R485)+SIGN(S485)*SQRT((1/S485-1/R485)*(1/S485-1/R485) + 4*CW485/((CW485+1)*(CW485+1))*(2*1/S485*1/R485-1/R485*1/R485)))</f>
        <v>0</v>
      </c>
      <c r="R485">
        <f>IF(LEFT(CX485,1)&lt;&gt;"0",IF(LEFT(CX485,1)="1",3.0,CY485),$D$5+$E$5*(DP485*DI485/($K$5*1000))+$F$5*(DP485*DI485/($K$5*1000))*MAX(MIN(CV485,$J$5),$I$5)*MAX(MIN(CV485,$J$5),$I$5)+$G$5*MAX(MIN(CV485,$J$5),$I$5)*(DP485*DI485/($K$5*1000))+$H$5*(DP485*DI485/($K$5*1000))*(DP485*DI485/($K$5*1000)))</f>
        <v>0</v>
      </c>
      <c r="S485">
        <f>J485*(1000-(1000*0.61365*exp(17.502*W485/(240.97+W485))/(DI485+DJ485)+DD485)/2)/(1000*0.61365*exp(17.502*W485/(240.97+W485))/(DI485+DJ485)-DD485)</f>
        <v>0</v>
      </c>
      <c r="T485">
        <f>1/((CW485+1)/(Q485/1.6)+1/(R485/1.37)) + CW485/((CW485+1)/(Q485/1.6) + CW485/(R485/1.37))</f>
        <v>0</v>
      </c>
      <c r="U485">
        <f>(CR485*CU485)</f>
        <v>0</v>
      </c>
      <c r="V485">
        <f>(DK485+(U485+2*0.95*5.67E-8*(((DK485+$B$7)+273)^4-(DK485+273)^4)-44100*J485)/(1.84*29.3*R485+8*0.95*5.67E-8*(DK485+273)^3))</f>
        <v>0</v>
      </c>
      <c r="W485">
        <f>($C$7*DL485+$D$7*DM485+$E$7*V485)</f>
        <v>0</v>
      </c>
      <c r="X485">
        <f>0.61365*exp(17.502*W485/(240.97+W485))</f>
        <v>0</v>
      </c>
      <c r="Y485">
        <f>(Z485/AA485*100)</f>
        <v>0</v>
      </c>
      <c r="Z485">
        <f>DD485*(DI485+DJ485)/1000</f>
        <v>0</v>
      </c>
      <c r="AA485">
        <f>0.61365*exp(17.502*DK485/(240.97+DK485))</f>
        <v>0</v>
      </c>
      <c r="AB485">
        <f>(X485-DD485*(DI485+DJ485)/1000)</f>
        <v>0</v>
      </c>
      <c r="AC485">
        <f>(-J485*44100)</f>
        <v>0</v>
      </c>
      <c r="AD485">
        <f>2*29.3*R485*0.92*(DK485-W485)</f>
        <v>0</v>
      </c>
      <c r="AE485">
        <f>2*0.95*5.67E-8*(((DK485+$B$7)+273)^4-(W485+273)^4)</f>
        <v>0</v>
      </c>
      <c r="AF485">
        <f>U485+AE485+AC485+AD485</f>
        <v>0</v>
      </c>
      <c r="AG485">
        <f>DH485*AU485*(DC485-DB485*(1000-AU485*DE485)/(1000-AU485*DD485))/(100*CV485)</f>
        <v>0</v>
      </c>
      <c r="AH485">
        <f>1000*DH485*AU485*(DD485-DE485)/(100*CV485*(1000-AU485*DD485))</f>
        <v>0</v>
      </c>
      <c r="AI485">
        <f>(AJ485 - AK485 - DI485*1E3/(8.314*(DK485+273.15)) * AM485/DH485 * AL485) * DH485/(100*CV485) * (1000 - DE485)/1000</f>
        <v>0</v>
      </c>
      <c r="AJ485">
        <v>1418.679256584895</v>
      </c>
      <c r="AK485">
        <v>1373.324787878787</v>
      </c>
      <c r="AL485">
        <v>3.436577816893371</v>
      </c>
      <c r="AM485">
        <v>65.16908035105153</v>
      </c>
      <c r="AN485">
        <f>(AP485 - AO485 + DI485*1E3/(8.314*(DK485+273.15)) * AR485/DH485 * AQ485) * DH485/(100*CV485) * 1000/(1000 - AP485)</f>
        <v>0</v>
      </c>
      <c r="AO485">
        <v>16.33271567499371</v>
      </c>
      <c r="AP485">
        <v>22.81274242424243</v>
      </c>
      <c r="AQ485">
        <v>0.003287783957343627</v>
      </c>
      <c r="AR485">
        <v>87.25363279170026</v>
      </c>
      <c r="AS485">
        <v>16</v>
      </c>
      <c r="AT485">
        <v>3</v>
      </c>
      <c r="AU485">
        <f>IF(AS485*$H$13&gt;=AW485,1.0,(AW485/(AW485-AS485*$H$13)))</f>
        <v>0</v>
      </c>
      <c r="AV485">
        <f>(AU485-1)*100</f>
        <v>0</v>
      </c>
      <c r="AW485">
        <f>MAX(0,($B$13+$C$13*DP485)/(1+$D$13*DP485)*DI485/(DK485+273)*$E$13)</f>
        <v>0</v>
      </c>
      <c r="AX485" t="s">
        <v>417</v>
      </c>
      <c r="AY485" t="s">
        <v>417</v>
      </c>
      <c r="AZ485">
        <v>0</v>
      </c>
      <c r="BA485">
        <v>0</v>
      </c>
      <c r="BB485">
        <f>1-AZ485/BA485</f>
        <v>0</v>
      </c>
      <c r="BC485">
        <v>0</v>
      </c>
      <c r="BD485" t="s">
        <v>417</v>
      </c>
      <c r="BE485" t="s">
        <v>417</v>
      </c>
      <c r="BF485">
        <v>0</v>
      </c>
      <c r="BG485">
        <v>0</v>
      </c>
      <c r="BH485">
        <f>1-BF485/BG485</f>
        <v>0</v>
      </c>
      <c r="BI485">
        <v>0.5</v>
      </c>
      <c r="BJ485">
        <f>CS485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417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f>$B$11*DQ485+$C$11*DR485+$F$11*EC485*(1-EF485)</f>
        <v>0</v>
      </c>
      <c r="CS485">
        <f>CR485*CT485</f>
        <v>0</v>
      </c>
      <c r="CT485">
        <f>($B$11*$D$9+$C$11*$D$9+$F$11*((EP485+EH485)/MAX(EP485+EH485+EQ485, 0.1)*$I$9+EQ485/MAX(EP485+EH485+EQ485, 0.1)*$J$9))/($B$11+$C$11+$F$11)</f>
        <v>0</v>
      </c>
      <c r="CU485">
        <f>($B$11*$K$9+$C$11*$K$9+$F$11*((EP485+EH485)/MAX(EP485+EH485+EQ485, 0.1)*$P$9+EQ485/MAX(EP485+EH485+EQ485, 0.1)*$Q$9))/($B$11+$C$11+$F$11)</f>
        <v>0</v>
      </c>
      <c r="CV485">
        <v>6</v>
      </c>
      <c r="CW485">
        <v>0.5</v>
      </c>
      <c r="CX485" t="s">
        <v>418</v>
      </c>
      <c r="CY485">
        <v>2</v>
      </c>
      <c r="CZ485" t="b">
        <v>1</v>
      </c>
      <c r="DA485">
        <v>1659122766.5</v>
      </c>
      <c r="DB485">
        <v>1318.554814814815</v>
      </c>
      <c r="DC485">
        <v>1379.16962962963</v>
      </c>
      <c r="DD485">
        <v>22.77191851851851</v>
      </c>
      <c r="DE485">
        <v>16.26955185185185</v>
      </c>
      <c r="DF485">
        <v>1322.841111111111</v>
      </c>
      <c r="DG485">
        <v>22.85698518518519</v>
      </c>
      <c r="DH485">
        <v>500.0834074074074</v>
      </c>
      <c r="DI485">
        <v>90.62489259259259</v>
      </c>
      <c r="DJ485">
        <v>0.1000366555555556</v>
      </c>
      <c r="DK485">
        <v>27.19807777777778</v>
      </c>
      <c r="DL485">
        <v>27.06301481481481</v>
      </c>
      <c r="DM485">
        <v>999.9000000000001</v>
      </c>
      <c r="DN485">
        <v>0</v>
      </c>
      <c r="DO485">
        <v>0</v>
      </c>
      <c r="DP485">
        <v>10005.23222222222</v>
      </c>
      <c r="DQ485">
        <v>0</v>
      </c>
      <c r="DR485">
        <v>7.959926666666666</v>
      </c>
      <c r="DS485">
        <v>-60.61507407407407</v>
      </c>
      <c r="DT485">
        <v>1349.280740740741</v>
      </c>
      <c r="DU485">
        <v>1401.980740740741</v>
      </c>
      <c r="DV485">
        <v>6.502370740740741</v>
      </c>
      <c r="DW485">
        <v>1379.16962962963</v>
      </c>
      <c r="DX485">
        <v>16.26955185185185</v>
      </c>
      <c r="DY485">
        <v>2.063702222222222</v>
      </c>
      <c r="DZ485">
        <v>1.474427037037037</v>
      </c>
      <c r="EA485">
        <v>17.94174814814815</v>
      </c>
      <c r="EB485">
        <v>12.70538888888889</v>
      </c>
      <c r="EC485">
        <v>2000.033333333334</v>
      </c>
      <c r="ED485">
        <v>0.9800045555555555</v>
      </c>
      <c r="EE485">
        <v>0.01999584444444444</v>
      </c>
      <c r="EF485">
        <v>0</v>
      </c>
      <c r="EG485">
        <v>741.0365925925925</v>
      </c>
      <c r="EH485">
        <v>5.00097</v>
      </c>
      <c r="EI485">
        <v>14788.57037037037</v>
      </c>
      <c r="EJ485">
        <v>16707.87407407407</v>
      </c>
      <c r="EK485">
        <v>38.81666666666666</v>
      </c>
      <c r="EL485">
        <v>39.25459259259259</v>
      </c>
      <c r="EM485">
        <v>38.75</v>
      </c>
      <c r="EN485">
        <v>39.062</v>
      </c>
      <c r="EO485">
        <v>39.44166666666666</v>
      </c>
      <c r="EP485">
        <v>1955.141481481482</v>
      </c>
      <c r="EQ485">
        <v>39.89185185185186</v>
      </c>
      <c r="ER485">
        <v>0</v>
      </c>
      <c r="ES485">
        <v>1659122774</v>
      </c>
      <c r="ET485">
        <v>0</v>
      </c>
      <c r="EU485">
        <v>741.0836538461538</v>
      </c>
      <c r="EV485">
        <v>-5.891316247699605</v>
      </c>
      <c r="EW485">
        <v>-122.844444242733</v>
      </c>
      <c r="EX485">
        <v>14788.6</v>
      </c>
      <c r="EY485">
        <v>15</v>
      </c>
      <c r="EZ485">
        <v>0</v>
      </c>
      <c r="FA485" t="s">
        <v>419</v>
      </c>
      <c r="FB485">
        <v>1658962562</v>
      </c>
      <c r="FC485">
        <v>1658962559</v>
      </c>
      <c r="FD485">
        <v>0</v>
      </c>
      <c r="FE485">
        <v>0.025</v>
      </c>
      <c r="FF485">
        <v>-0.013</v>
      </c>
      <c r="FG485">
        <v>-1.97</v>
      </c>
      <c r="FH485">
        <v>-0.111</v>
      </c>
      <c r="FI485">
        <v>420</v>
      </c>
      <c r="FJ485">
        <v>18</v>
      </c>
      <c r="FK485">
        <v>0.6899999999999999</v>
      </c>
      <c r="FL485">
        <v>0.5</v>
      </c>
      <c r="FM485">
        <v>-60.63300975609756</v>
      </c>
      <c r="FN485">
        <v>-0.475919163763063</v>
      </c>
      <c r="FO485">
        <v>0.2462131832622609</v>
      </c>
      <c r="FP485">
        <v>1</v>
      </c>
      <c r="FQ485">
        <v>741.359794117647</v>
      </c>
      <c r="FR485">
        <v>-6.068372805747556</v>
      </c>
      <c r="FS485">
        <v>0.6288709200488183</v>
      </c>
      <c r="FT485">
        <v>0</v>
      </c>
      <c r="FU485">
        <v>6.539257560975609</v>
      </c>
      <c r="FV485">
        <v>-0.6813681533100979</v>
      </c>
      <c r="FW485">
        <v>0.0681663491038557</v>
      </c>
      <c r="FX485">
        <v>0</v>
      </c>
      <c r="FY485">
        <v>1</v>
      </c>
      <c r="FZ485">
        <v>3</v>
      </c>
      <c r="GA485" t="s">
        <v>426</v>
      </c>
      <c r="GB485">
        <v>2.98341</v>
      </c>
      <c r="GC485">
        <v>2.71564</v>
      </c>
      <c r="GD485">
        <v>0.208826</v>
      </c>
      <c r="GE485">
        <v>0.211983</v>
      </c>
      <c r="GF485">
        <v>0.104033</v>
      </c>
      <c r="GG485">
        <v>0.0807533</v>
      </c>
      <c r="GH485">
        <v>25046.2</v>
      </c>
      <c r="GI485">
        <v>25068.3</v>
      </c>
      <c r="GJ485">
        <v>29419.2</v>
      </c>
      <c r="GK485">
        <v>29417.6</v>
      </c>
      <c r="GL485">
        <v>34908.5</v>
      </c>
      <c r="GM485">
        <v>35958.5</v>
      </c>
      <c r="GN485">
        <v>41429.5</v>
      </c>
      <c r="GO485">
        <v>41921.8</v>
      </c>
      <c r="GP485">
        <v>1.9172</v>
      </c>
      <c r="GQ485">
        <v>1.88813</v>
      </c>
      <c r="GR485">
        <v>0.10537</v>
      </c>
      <c r="GS485">
        <v>0</v>
      </c>
      <c r="GT485">
        <v>25.3467</v>
      </c>
      <c r="GU485">
        <v>999.9</v>
      </c>
      <c r="GV485">
        <v>36.5</v>
      </c>
      <c r="GW485">
        <v>33.8</v>
      </c>
      <c r="GX485">
        <v>21.2817</v>
      </c>
      <c r="GY485">
        <v>63.2117</v>
      </c>
      <c r="GZ485">
        <v>34.2268</v>
      </c>
      <c r="HA485">
        <v>1</v>
      </c>
      <c r="HB485">
        <v>-0.082124</v>
      </c>
      <c r="HC485">
        <v>0.33229</v>
      </c>
      <c r="HD485">
        <v>20.3305</v>
      </c>
      <c r="HE485">
        <v>5.21564</v>
      </c>
      <c r="HF485">
        <v>12.0099</v>
      </c>
      <c r="HG485">
        <v>4.9888</v>
      </c>
      <c r="HH485">
        <v>3.28833</v>
      </c>
      <c r="HI485">
        <v>9999</v>
      </c>
      <c r="HJ485">
        <v>9999</v>
      </c>
      <c r="HK485">
        <v>9999</v>
      </c>
      <c r="HL485">
        <v>175.2</v>
      </c>
      <c r="HM485">
        <v>1.86786</v>
      </c>
      <c r="HN485">
        <v>1.86691</v>
      </c>
      <c r="HO485">
        <v>1.8663</v>
      </c>
      <c r="HP485">
        <v>1.86621</v>
      </c>
      <c r="HQ485">
        <v>1.86809</v>
      </c>
      <c r="HR485">
        <v>1.87056</v>
      </c>
      <c r="HS485">
        <v>1.8692</v>
      </c>
      <c r="HT485">
        <v>1.87058</v>
      </c>
      <c r="HU485">
        <v>0</v>
      </c>
      <c r="HV485">
        <v>0</v>
      </c>
      <c r="HW485">
        <v>0</v>
      </c>
      <c r="HX485">
        <v>0</v>
      </c>
      <c r="HY485" t="s">
        <v>421</v>
      </c>
      <c r="HZ485" t="s">
        <v>422</v>
      </c>
      <c r="IA485" t="s">
        <v>423</v>
      </c>
      <c r="IB485" t="s">
        <v>423</v>
      </c>
      <c r="IC485" t="s">
        <v>423</v>
      </c>
      <c r="ID485" t="s">
        <v>423</v>
      </c>
      <c r="IE485">
        <v>0</v>
      </c>
      <c r="IF485">
        <v>100</v>
      </c>
      <c r="IG485">
        <v>100</v>
      </c>
      <c r="IH485">
        <v>-4.33</v>
      </c>
      <c r="II485">
        <v>-0.0847</v>
      </c>
      <c r="IJ485">
        <v>-1.577111384215205</v>
      </c>
      <c r="IK485">
        <v>-0.002609718516926934</v>
      </c>
      <c r="IL485">
        <v>7.477057286243006E-07</v>
      </c>
      <c r="IM485">
        <v>-2.446628426827821E-10</v>
      </c>
      <c r="IN485">
        <v>-0.2036813970316619</v>
      </c>
      <c r="IO485">
        <v>-0.007460779758470672</v>
      </c>
      <c r="IP485">
        <v>0.0009378809001863145</v>
      </c>
      <c r="IQ485">
        <v>-1.681860573090938E-05</v>
      </c>
      <c r="IR485">
        <v>18</v>
      </c>
      <c r="IS485">
        <v>2242</v>
      </c>
      <c r="IT485">
        <v>1</v>
      </c>
      <c r="IU485">
        <v>24</v>
      </c>
      <c r="IV485">
        <v>2670.2</v>
      </c>
      <c r="IW485">
        <v>2670.2</v>
      </c>
      <c r="IX485">
        <v>2.76733</v>
      </c>
      <c r="IY485">
        <v>2.21313</v>
      </c>
      <c r="IZ485">
        <v>1.39648</v>
      </c>
      <c r="JA485">
        <v>2.33398</v>
      </c>
      <c r="JB485">
        <v>1.49536</v>
      </c>
      <c r="JC485">
        <v>2.30591</v>
      </c>
      <c r="JD485">
        <v>39.4166</v>
      </c>
      <c r="JE485">
        <v>23.9649</v>
      </c>
      <c r="JF485">
        <v>18</v>
      </c>
      <c r="JG485">
        <v>491.331</v>
      </c>
      <c r="JH485">
        <v>429.577</v>
      </c>
      <c r="JI485">
        <v>25.0002</v>
      </c>
      <c r="JJ485">
        <v>26.3194</v>
      </c>
      <c r="JK485">
        <v>30.0001</v>
      </c>
      <c r="JL485">
        <v>26.2772</v>
      </c>
      <c r="JM485">
        <v>26.2168</v>
      </c>
      <c r="JN485">
        <v>55.3696</v>
      </c>
      <c r="JO485">
        <v>21.5386</v>
      </c>
      <c r="JP485">
        <v>23.3287</v>
      </c>
      <c r="JQ485">
        <v>25</v>
      </c>
      <c r="JR485">
        <v>1423.87</v>
      </c>
      <c r="JS485">
        <v>16.4775</v>
      </c>
      <c r="JT485">
        <v>100.59</v>
      </c>
      <c r="JU485">
        <v>100.681</v>
      </c>
    </row>
    <row r="486" spans="1:281">
      <c r="A486">
        <v>470</v>
      </c>
      <c r="B486">
        <v>1659122779</v>
      </c>
      <c r="C486">
        <v>10420.90000009537</v>
      </c>
      <c r="D486" t="s">
        <v>1367</v>
      </c>
      <c r="E486" t="s">
        <v>1368</v>
      </c>
      <c r="F486">
        <v>5</v>
      </c>
      <c r="G486" t="s">
        <v>1198</v>
      </c>
      <c r="H486" t="s">
        <v>416</v>
      </c>
      <c r="I486">
        <v>1659122771.214286</v>
      </c>
      <c r="J486">
        <f>(K486)/1000</f>
        <v>0</v>
      </c>
      <c r="K486">
        <f>IF(CZ486, AN486, AH486)</f>
        <v>0</v>
      </c>
      <c r="L486">
        <f>IF(CZ486, AI486, AG486)</f>
        <v>0</v>
      </c>
      <c r="M486">
        <f>DB486 - IF(AU486&gt;1, L486*CV486*100.0/(AW486*DP486), 0)</f>
        <v>0</v>
      </c>
      <c r="N486">
        <f>((T486-J486/2)*M486-L486)/(T486+J486/2)</f>
        <v>0</v>
      </c>
      <c r="O486">
        <f>N486*(DI486+DJ486)/1000.0</f>
        <v>0</v>
      </c>
      <c r="P486">
        <f>(DB486 - IF(AU486&gt;1, L486*CV486*100.0/(AW486*DP486), 0))*(DI486+DJ486)/1000.0</f>
        <v>0</v>
      </c>
      <c r="Q486">
        <f>2.0/((1/S486-1/R486)+SIGN(S486)*SQRT((1/S486-1/R486)*(1/S486-1/R486) + 4*CW486/((CW486+1)*(CW486+1))*(2*1/S486*1/R486-1/R486*1/R486)))</f>
        <v>0</v>
      </c>
      <c r="R486">
        <f>IF(LEFT(CX486,1)&lt;&gt;"0",IF(LEFT(CX486,1)="1",3.0,CY486),$D$5+$E$5*(DP486*DI486/($K$5*1000))+$F$5*(DP486*DI486/($K$5*1000))*MAX(MIN(CV486,$J$5),$I$5)*MAX(MIN(CV486,$J$5),$I$5)+$G$5*MAX(MIN(CV486,$J$5),$I$5)*(DP486*DI486/($K$5*1000))+$H$5*(DP486*DI486/($K$5*1000))*(DP486*DI486/($K$5*1000)))</f>
        <v>0</v>
      </c>
      <c r="S486">
        <f>J486*(1000-(1000*0.61365*exp(17.502*W486/(240.97+W486))/(DI486+DJ486)+DD486)/2)/(1000*0.61365*exp(17.502*W486/(240.97+W486))/(DI486+DJ486)-DD486)</f>
        <v>0</v>
      </c>
      <c r="T486">
        <f>1/((CW486+1)/(Q486/1.6)+1/(R486/1.37)) + CW486/((CW486+1)/(Q486/1.6) + CW486/(R486/1.37))</f>
        <v>0</v>
      </c>
      <c r="U486">
        <f>(CR486*CU486)</f>
        <v>0</v>
      </c>
      <c r="V486">
        <f>(DK486+(U486+2*0.95*5.67E-8*(((DK486+$B$7)+273)^4-(DK486+273)^4)-44100*J486)/(1.84*29.3*R486+8*0.95*5.67E-8*(DK486+273)^3))</f>
        <v>0</v>
      </c>
      <c r="W486">
        <f>($C$7*DL486+$D$7*DM486+$E$7*V486)</f>
        <v>0</v>
      </c>
      <c r="X486">
        <f>0.61365*exp(17.502*W486/(240.97+W486))</f>
        <v>0</v>
      </c>
      <c r="Y486">
        <f>(Z486/AA486*100)</f>
        <v>0</v>
      </c>
      <c r="Z486">
        <f>DD486*(DI486+DJ486)/1000</f>
        <v>0</v>
      </c>
      <c r="AA486">
        <f>0.61365*exp(17.502*DK486/(240.97+DK486))</f>
        <v>0</v>
      </c>
      <c r="AB486">
        <f>(X486-DD486*(DI486+DJ486)/1000)</f>
        <v>0</v>
      </c>
      <c r="AC486">
        <f>(-J486*44100)</f>
        <v>0</v>
      </c>
      <c r="AD486">
        <f>2*29.3*R486*0.92*(DK486-W486)</f>
        <v>0</v>
      </c>
      <c r="AE486">
        <f>2*0.95*5.67E-8*(((DK486+$B$7)+273)^4-(W486+273)^4)</f>
        <v>0</v>
      </c>
      <c r="AF486">
        <f>U486+AE486+AC486+AD486</f>
        <v>0</v>
      </c>
      <c r="AG486">
        <f>DH486*AU486*(DC486-DB486*(1000-AU486*DE486)/(1000-AU486*DD486))/(100*CV486)</f>
        <v>0</v>
      </c>
      <c r="AH486">
        <f>1000*DH486*AU486*(DD486-DE486)/(100*CV486*(1000-AU486*DD486))</f>
        <v>0</v>
      </c>
      <c r="AI486">
        <f>(AJ486 - AK486 - DI486*1E3/(8.314*(DK486+273.15)) * AM486/DH486 * AL486) * DH486/(100*CV486) * (1000 - DE486)/1000</f>
        <v>0</v>
      </c>
      <c r="AJ486">
        <v>1435.813383167268</v>
      </c>
      <c r="AK486">
        <v>1390.584181818181</v>
      </c>
      <c r="AL486">
        <v>3.462136321322505</v>
      </c>
      <c r="AM486">
        <v>65.16908035105153</v>
      </c>
      <c r="AN486">
        <f>(AP486 - AO486 + DI486*1E3/(8.314*(DK486+273.15)) * AR486/DH486 * AQ486) * DH486/(100*CV486) * 1000/(1000 - AP486)</f>
        <v>0</v>
      </c>
      <c r="AO486">
        <v>16.37439579235576</v>
      </c>
      <c r="AP486">
        <v>22.82506</v>
      </c>
      <c r="AQ486">
        <v>0.002004793709374404</v>
      </c>
      <c r="AR486">
        <v>87.25363279170026</v>
      </c>
      <c r="AS486">
        <v>15</v>
      </c>
      <c r="AT486">
        <v>3</v>
      </c>
      <c r="AU486">
        <f>IF(AS486*$H$13&gt;=AW486,1.0,(AW486/(AW486-AS486*$H$13)))</f>
        <v>0</v>
      </c>
      <c r="AV486">
        <f>(AU486-1)*100</f>
        <v>0</v>
      </c>
      <c r="AW486">
        <f>MAX(0,($B$13+$C$13*DP486)/(1+$D$13*DP486)*DI486/(DK486+273)*$E$13)</f>
        <v>0</v>
      </c>
      <c r="AX486" t="s">
        <v>417</v>
      </c>
      <c r="AY486" t="s">
        <v>417</v>
      </c>
      <c r="AZ486">
        <v>0</v>
      </c>
      <c r="BA486">
        <v>0</v>
      </c>
      <c r="BB486">
        <f>1-AZ486/BA486</f>
        <v>0</v>
      </c>
      <c r="BC486">
        <v>0</v>
      </c>
      <c r="BD486" t="s">
        <v>417</v>
      </c>
      <c r="BE486" t="s">
        <v>417</v>
      </c>
      <c r="BF486">
        <v>0</v>
      </c>
      <c r="BG486">
        <v>0</v>
      </c>
      <c r="BH486">
        <f>1-BF486/BG486</f>
        <v>0</v>
      </c>
      <c r="BI486">
        <v>0.5</v>
      </c>
      <c r="BJ486">
        <f>CS486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417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f>$B$11*DQ486+$C$11*DR486+$F$11*EC486*(1-EF486)</f>
        <v>0</v>
      </c>
      <c r="CS486">
        <f>CR486*CT486</f>
        <v>0</v>
      </c>
      <c r="CT486">
        <f>($B$11*$D$9+$C$11*$D$9+$F$11*((EP486+EH486)/MAX(EP486+EH486+EQ486, 0.1)*$I$9+EQ486/MAX(EP486+EH486+EQ486, 0.1)*$J$9))/($B$11+$C$11+$F$11)</f>
        <v>0</v>
      </c>
      <c r="CU486">
        <f>($B$11*$K$9+$C$11*$K$9+$F$11*((EP486+EH486)/MAX(EP486+EH486+EQ486, 0.1)*$P$9+EQ486/MAX(EP486+EH486+EQ486, 0.1)*$Q$9))/($B$11+$C$11+$F$11)</f>
        <v>0</v>
      </c>
      <c r="CV486">
        <v>6</v>
      </c>
      <c r="CW486">
        <v>0.5</v>
      </c>
      <c r="CX486" t="s">
        <v>418</v>
      </c>
      <c r="CY486">
        <v>2</v>
      </c>
      <c r="CZ486" t="b">
        <v>1</v>
      </c>
      <c r="DA486">
        <v>1659122771.214286</v>
      </c>
      <c r="DB486">
        <v>1334.327857142857</v>
      </c>
      <c r="DC486">
        <v>1395.0375</v>
      </c>
      <c r="DD486">
        <v>22.79699285714286</v>
      </c>
      <c r="DE486">
        <v>16.32799285714286</v>
      </c>
      <c r="DF486">
        <v>1338.643928571428</v>
      </c>
      <c r="DG486">
        <v>22.88183214285715</v>
      </c>
      <c r="DH486">
        <v>500.0606428571429</v>
      </c>
      <c r="DI486">
        <v>90.62459642857144</v>
      </c>
      <c r="DJ486">
        <v>0.0999786107142857</v>
      </c>
      <c r="DK486">
        <v>27.19936071428571</v>
      </c>
      <c r="DL486">
        <v>27.0685</v>
      </c>
      <c r="DM486">
        <v>999.9000000000002</v>
      </c>
      <c r="DN486">
        <v>0</v>
      </c>
      <c r="DO486">
        <v>0</v>
      </c>
      <c r="DP486">
        <v>10004.42035714286</v>
      </c>
      <c r="DQ486">
        <v>0</v>
      </c>
      <c r="DR486">
        <v>7.960746071428573</v>
      </c>
      <c r="DS486">
        <v>-60.71058928571428</v>
      </c>
      <c r="DT486">
        <v>1365.456071428571</v>
      </c>
      <c r="DU486">
        <v>1418.194642857143</v>
      </c>
      <c r="DV486">
        <v>6.468999285714285</v>
      </c>
      <c r="DW486">
        <v>1395.0375</v>
      </c>
      <c r="DX486">
        <v>16.32799285714286</v>
      </c>
      <c r="DY486">
        <v>2.0659675</v>
      </c>
      <c r="DZ486">
        <v>1.479718214285714</v>
      </c>
      <c r="EA486">
        <v>17.95919285714286</v>
      </c>
      <c r="EB486">
        <v>12.760125</v>
      </c>
      <c r="EC486">
        <v>2000.028928571428</v>
      </c>
      <c r="ED486">
        <v>0.9800047142857142</v>
      </c>
      <c r="EE486">
        <v>0.01999568571428572</v>
      </c>
      <c r="EF486">
        <v>0</v>
      </c>
      <c r="EG486">
        <v>740.5378928571428</v>
      </c>
      <c r="EH486">
        <v>5.00097</v>
      </c>
      <c r="EI486">
        <v>14778.94642857143</v>
      </c>
      <c r="EJ486">
        <v>16707.83571428572</v>
      </c>
      <c r="EK486">
        <v>38.8165</v>
      </c>
      <c r="EL486">
        <v>39.25442857142857</v>
      </c>
      <c r="EM486">
        <v>38.75</v>
      </c>
      <c r="EN486">
        <v>39.062</v>
      </c>
      <c r="EO486">
        <v>39.4415</v>
      </c>
      <c r="EP486">
        <v>1955.137857142857</v>
      </c>
      <c r="EQ486">
        <v>39.89107142857144</v>
      </c>
      <c r="ER486">
        <v>0</v>
      </c>
      <c r="ES486">
        <v>1659122779.4</v>
      </c>
      <c r="ET486">
        <v>0</v>
      </c>
      <c r="EU486">
        <v>740.4658000000001</v>
      </c>
      <c r="EV486">
        <v>-6.002384609769639</v>
      </c>
      <c r="EW486">
        <v>-125.2615382198524</v>
      </c>
      <c r="EX486">
        <v>14777.024</v>
      </c>
      <c r="EY486">
        <v>15</v>
      </c>
      <c r="EZ486">
        <v>0</v>
      </c>
      <c r="FA486" t="s">
        <v>419</v>
      </c>
      <c r="FB486">
        <v>1658962562</v>
      </c>
      <c r="FC486">
        <v>1658962559</v>
      </c>
      <c r="FD486">
        <v>0</v>
      </c>
      <c r="FE486">
        <v>0.025</v>
      </c>
      <c r="FF486">
        <v>-0.013</v>
      </c>
      <c r="FG486">
        <v>-1.97</v>
      </c>
      <c r="FH486">
        <v>-0.111</v>
      </c>
      <c r="FI486">
        <v>420</v>
      </c>
      <c r="FJ486">
        <v>18</v>
      </c>
      <c r="FK486">
        <v>0.6899999999999999</v>
      </c>
      <c r="FL486">
        <v>0.5</v>
      </c>
      <c r="FM486">
        <v>-60.65044</v>
      </c>
      <c r="FN486">
        <v>-1.003145966229026</v>
      </c>
      <c r="FO486">
        <v>0.2446297935657058</v>
      </c>
      <c r="FP486">
        <v>0</v>
      </c>
      <c r="FQ486">
        <v>740.868794117647</v>
      </c>
      <c r="FR486">
        <v>-6.200595883793256</v>
      </c>
      <c r="FS486">
        <v>0.6558260072077774</v>
      </c>
      <c r="FT486">
        <v>0</v>
      </c>
      <c r="FU486">
        <v>6.49525725</v>
      </c>
      <c r="FV486">
        <v>-0.4814164727955189</v>
      </c>
      <c r="FW486">
        <v>0.04960561651605092</v>
      </c>
      <c r="FX486">
        <v>0</v>
      </c>
      <c r="FY486">
        <v>0</v>
      </c>
      <c r="FZ486">
        <v>3</v>
      </c>
      <c r="GA486" t="s">
        <v>462</v>
      </c>
      <c r="GB486">
        <v>2.98322</v>
      </c>
      <c r="GC486">
        <v>2.71585</v>
      </c>
      <c r="GD486">
        <v>0.210429</v>
      </c>
      <c r="GE486">
        <v>0.213557</v>
      </c>
      <c r="GF486">
        <v>0.104061</v>
      </c>
      <c r="GG486">
        <v>0.0807358</v>
      </c>
      <c r="GH486">
        <v>24995.3</v>
      </c>
      <c r="GI486">
        <v>25018</v>
      </c>
      <c r="GJ486">
        <v>29419</v>
      </c>
      <c r="GK486">
        <v>29417.4</v>
      </c>
      <c r="GL486">
        <v>34907.1</v>
      </c>
      <c r="GM486">
        <v>35958.9</v>
      </c>
      <c r="GN486">
        <v>41429.1</v>
      </c>
      <c r="GO486">
        <v>41921.4</v>
      </c>
      <c r="GP486">
        <v>1.91717</v>
      </c>
      <c r="GQ486">
        <v>1.8883</v>
      </c>
      <c r="GR486">
        <v>0.105519</v>
      </c>
      <c r="GS486">
        <v>0</v>
      </c>
      <c r="GT486">
        <v>25.3493</v>
      </c>
      <c r="GU486">
        <v>999.9</v>
      </c>
      <c r="GV486">
        <v>36.5</v>
      </c>
      <c r="GW486">
        <v>33.8</v>
      </c>
      <c r="GX486">
        <v>21.2804</v>
      </c>
      <c r="GY486">
        <v>63.5817</v>
      </c>
      <c r="GZ486">
        <v>34.371</v>
      </c>
      <c r="HA486">
        <v>1</v>
      </c>
      <c r="HB486">
        <v>-0.0819665</v>
      </c>
      <c r="HC486">
        <v>0.334161</v>
      </c>
      <c r="HD486">
        <v>20.3305</v>
      </c>
      <c r="HE486">
        <v>5.21609</v>
      </c>
      <c r="HF486">
        <v>12.0099</v>
      </c>
      <c r="HG486">
        <v>4.989</v>
      </c>
      <c r="HH486">
        <v>3.28848</v>
      </c>
      <c r="HI486">
        <v>9999</v>
      </c>
      <c r="HJ486">
        <v>9999</v>
      </c>
      <c r="HK486">
        <v>9999</v>
      </c>
      <c r="HL486">
        <v>175.2</v>
      </c>
      <c r="HM486">
        <v>1.86788</v>
      </c>
      <c r="HN486">
        <v>1.86691</v>
      </c>
      <c r="HO486">
        <v>1.8663</v>
      </c>
      <c r="HP486">
        <v>1.86617</v>
      </c>
      <c r="HQ486">
        <v>1.86808</v>
      </c>
      <c r="HR486">
        <v>1.87056</v>
      </c>
      <c r="HS486">
        <v>1.8692</v>
      </c>
      <c r="HT486">
        <v>1.87057</v>
      </c>
      <c r="HU486">
        <v>0</v>
      </c>
      <c r="HV486">
        <v>0</v>
      </c>
      <c r="HW486">
        <v>0</v>
      </c>
      <c r="HX486">
        <v>0</v>
      </c>
      <c r="HY486" t="s">
        <v>421</v>
      </c>
      <c r="HZ486" t="s">
        <v>422</v>
      </c>
      <c r="IA486" t="s">
        <v>423</v>
      </c>
      <c r="IB486" t="s">
        <v>423</v>
      </c>
      <c r="IC486" t="s">
        <v>423</v>
      </c>
      <c r="ID486" t="s">
        <v>423</v>
      </c>
      <c r="IE486">
        <v>0</v>
      </c>
      <c r="IF486">
        <v>100</v>
      </c>
      <c r="IG486">
        <v>100</v>
      </c>
      <c r="IH486">
        <v>-4.37</v>
      </c>
      <c r="II486">
        <v>-0.08459999999999999</v>
      </c>
      <c r="IJ486">
        <v>-1.577111384215205</v>
      </c>
      <c r="IK486">
        <v>-0.002609718516926934</v>
      </c>
      <c r="IL486">
        <v>7.477057286243006E-07</v>
      </c>
      <c r="IM486">
        <v>-2.446628426827821E-10</v>
      </c>
      <c r="IN486">
        <v>-0.2036813970316619</v>
      </c>
      <c r="IO486">
        <v>-0.007460779758470672</v>
      </c>
      <c r="IP486">
        <v>0.0009378809001863145</v>
      </c>
      <c r="IQ486">
        <v>-1.681860573090938E-05</v>
      </c>
      <c r="IR486">
        <v>18</v>
      </c>
      <c r="IS486">
        <v>2242</v>
      </c>
      <c r="IT486">
        <v>1</v>
      </c>
      <c r="IU486">
        <v>24</v>
      </c>
      <c r="IV486">
        <v>2670.3</v>
      </c>
      <c r="IW486">
        <v>2670.3</v>
      </c>
      <c r="IX486">
        <v>2.79053</v>
      </c>
      <c r="IY486">
        <v>2.20581</v>
      </c>
      <c r="IZ486">
        <v>1.39648</v>
      </c>
      <c r="JA486">
        <v>2.33276</v>
      </c>
      <c r="JB486">
        <v>1.49536</v>
      </c>
      <c r="JC486">
        <v>2.33765</v>
      </c>
      <c r="JD486">
        <v>39.3917</v>
      </c>
      <c r="JE486">
        <v>23.9649</v>
      </c>
      <c r="JF486">
        <v>18</v>
      </c>
      <c r="JG486">
        <v>491.319</v>
      </c>
      <c r="JH486">
        <v>429.697</v>
      </c>
      <c r="JI486">
        <v>25.0003</v>
      </c>
      <c r="JJ486">
        <v>26.3205</v>
      </c>
      <c r="JK486">
        <v>30.0003</v>
      </c>
      <c r="JL486">
        <v>26.2776</v>
      </c>
      <c r="JM486">
        <v>26.219</v>
      </c>
      <c r="JN486">
        <v>55.8476</v>
      </c>
      <c r="JO486">
        <v>21.2433</v>
      </c>
      <c r="JP486">
        <v>23.3287</v>
      </c>
      <c r="JQ486">
        <v>25</v>
      </c>
      <c r="JR486">
        <v>1437.3</v>
      </c>
      <c r="JS486">
        <v>16.5294</v>
      </c>
      <c r="JT486">
        <v>100.589</v>
      </c>
      <c r="JU486">
        <v>100.68</v>
      </c>
    </row>
    <row r="487" spans="1:281">
      <c r="A487">
        <v>471</v>
      </c>
      <c r="B487">
        <v>1659122783.5</v>
      </c>
      <c r="C487">
        <v>10425.40000009537</v>
      </c>
      <c r="D487" t="s">
        <v>1369</v>
      </c>
      <c r="E487" t="s">
        <v>1370</v>
      </c>
      <c r="F487">
        <v>5</v>
      </c>
      <c r="G487" t="s">
        <v>1198</v>
      </c>
      <c r="H487" t="s">
        <v>416</v>
      </c>
      <c r="I487">
        <v>1659122775.660714</v>
      </c>
      <c r="J487">
        <f>(K487)/1000</f>
        <v>0</v>
      </c>
      <c r="K487">
        <f>IF(CZ487, AN487, AH487)</f>
        <v>0</v>
      </c>
      <c r="L487">
        <f>IF(CZ487, AI487, AG487)</f>
        <v>0</v>
      </c>
      <c r="M487">
        <f>DB487 - IF(AU487&gt;1, L487*CV487*100.0/(AW487*DP487), 0)</f>
        <v>0</v>
      </c>
      <c r="N487">
        <f>((T487-J487/2)*M487-L487)/(T487+J487/2)</f>
        <v>0</v>
      </c>
      <c r="O487">
        <f>N487*(DI487+DJ487)/1000.0</f>
        <v>0</v>
      </c>
      <c r="P487">
        <f>(DB487 - IF(AU487&gt;1, L487*CV487*100.0/(AW487*DP487), 0))*(DI487+DJ487)/1000.0</f>
        <v>0</v>
      </c>
      <c r="Q487">
        <f>2.0/((1/S487-1/R487)+SIGN(S487)*SQRT((1/S487-1/R487)*(1/S487-1/R487) + 4*CW487/((CW487+1)*(CW487+1))*(2*1/S487*1/R487-1/R487*1/R487)))</f>
        <v>0</v>
      </c>
      <c r="R487">
        <f>IF(LEFT(CX487,1)&lt;&gt;"0",IF(LEFT(CX487,1)="1",3.0,CY487),$D$5+$E$5*(DP487*DI487/($K$5*1000))+$F$5*(DP487*DI487/($K$5*1000))*MAX(MIN(CV487,$J$5),$I$5)*MAX(MIN(CV487,$J$5),$I$5)+$G$5*MAX(MIN(CV487,$J$5),$I$5)*(DP487*DI487/($K$5*1000))+$H$5*(DP487*DI487/($K$5*1000))*(DP487*DI487/($K$5*1000)))</f>
        <v>0</v>
      </c>
      <c r="S487">
        <f>J487*(1000-(1000*0.61365*exp(17.502*W487/(240.97+W487))/(DI487+DJ487)+DD487)/2)/(1000*0.61365*exp(17.502*W487/(240.97+W487))/(DI487+DJ487)-DD487)</f>
        <v>0</v>
      </c>
      <c r="T487">
        <f>1/((CW487+1)/(Q487/1.6)+1/(R487/1.37)) + CW487/((CW487+1)/(Q487/1.6) + CW487/(R487/1.37))</f>
        <v>0</v>
      </c>
      <c r="U487">
        <f>(CR487*CU487)</f>
        <v>0</v>
      </c>
      <c r="V487">
        <f>(DK487+(U487+2*0.95*5.67E-8*(((DK487+$B$7)+273)^4-(DK487+273)^4)-44100*J487)/(1.84*29.3*R487+8*0.95*5.67E-8*(DK487+273)^3))</f>
        <v>0</v>
      </c>
      <c r="W487">
        <f>($C$7*DL487+$D$7*DM487+$E$7*V487)</f>
        <v>0</v>
      </c>
      <c r="X487">
        <f>0.61365*exp(17.502*W487/(240.97+W487))</f>
        <v>0</v>
      </c>
      <c r="Y487">
        <f>(Z487/AA487*100)</f>
        <v>0</v>
      </c>
      <c r="Z487">
        <f>DD487*(DI487+DJ487)/1000</f>
        <v>0</v>
      </c>
      <c r="AA487">
        <f>0.61365*exp(17.502*DK487/(240.97+DK487))</f>
        <v>0</v>
      </c>
      <c r="AB487">
        <f>(X487-DD487*(DI487+DJ487)/1000)</f>
        <v>0</v>
      </c>
      <c r="AC487">
        <f>(-J487*44100)</f>
        <v>0</v>
      </c>
      <c r="AD487">
        <f>2*29.3*R487*0.92*(DK487-W487)</f>
        <v>0</v>
      </c>
      <c r="AE487">
        <f>2*0.95*5.67E-8*(((DK487+$B$7)+273)^4-(W487+273)^4)</f>
        <v>0</v>
      </c>
      <c r="AF487">
        <f>U487+AE487+AC487+AD487</f>
        <v>0</v>
      </c>
      <c r="AG487">
        <f>DH487*AU487*(DC487-DB487*(1000-AU487*DE487)/(1000-AU487*DD487))/(100*CV487)</f>
        <v>0</v>
      </c>
      <c r="AH487">
        <f>1000*DH487*AU487*(DD487-DE487)/(100*CV487*(1000-AU487*DD487))</f>
        <v>0</v>
      </c>
      <c r="AI487">
        <f>(AJ487 - AK487 - DI487*1E3/(8.314*(DK487+273.15)) * AM487/DH487 * AL487) * DH487/(100*CV487) * (1000 - DE487)/1000</f>
        <v>0</v>
      </c>
      <c r="AJ487">
        <v>1450.965799712871</v>
      </c>
      <c r="AK487">
        <v>1405.915090909091</v>
      </c>
      <c r="AL487">
        <v>3.396147165190346</v>
      </c>
      <c r="AM487">
        <v>65.16908035105153</v>
      </c>
      <c r="AN487">
        <f>(AP487 - AO487 + DI487*1E3/(8.314*(DK487+273.15)) * AR487/DH487 * AQ487) * DH487/(100*CV487) * 1000/(1000 - AP487)</f>
        <v>0</v>
      </c>
      <c r="AO487">
        <v>16.39310182356571</v>
      </c>
      <c r="AP487">
        <v>22.82620787878787</v>
      </c>
      <c r="AQ487">
        <v>7.59752739890652E-05</v>
      </c>
      <c r="AR487">
        <v>87.25363279170026</v>
      </c>
      <c r="AS487">
        <v>15</v>
      </c>
      <c r="AT487">
        <v>3</v>
      </c>
      <c r="AU487">
        <f>IF(AS487*$H$13&gt;=AW487,1.0,(AW487/(AW487-AS487*$H$13)))</f>
        <v>0</v>
      </c>
      <c r="AV487">
        <f>(AU487-1)*100</f>
        <v>0</v>
      </c>
      <c r="AW487">
        <f>MAX(0,($B$13+$C$13*DP487)/(1+$D$13*DP487)*DI487/(DK487+273)*$E$13)</f>
        <v>0</v>
      </c>
      <c r="AX487" t="s">
        <v>417</v>
      </c>
      <c r="AY487" t="s">
        <v>417</v>
      </c>
      <c r="AZ487">
        <v>0</v>
      </c>
      <c r="BA487">
        <v>0</v>
      </c>
      <c r="BB487">
        <f>1-AZ487/BA487</f>
        <v>0</v>
      </c>
      <c r="BC487">
        <v>0</v>
      </c>
      <c r="BD487" t="s">
        <v>417</v>
      </c>
      <c r="BE487" t="s">
        <v>417</v>
      </c>
      <c r="BF487">
        <v>0</v>
      </c>
      <c r="BG487">
        <v>0</v>
      </c>
      <c r="BH487">
        <f>1-BF487/BG487</f>
        <v>0</v>
      </c>
      <c r="BI487">
        <v>0.5</v>
      </c>
      <c r="BJ487">
        <f>CS487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417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f>$B$11*DQ487+$C$11*DR487+$F$11*EC487*(1-EF487)</f>
        <v>0</v>
      </c>
      <c r="CS487">
        <f>CR487*CT487</f>
        <v>0</v>
      </c>
      <c r="CT487">
        <f>($B$11*$D$9+$C$11*$D$9+$F$11*((EP487+EH487)/MAX(EP487+EH487+EQ487, 0.1)*$I$9+EQ487/MAX(EP487+EH487+EQ487, 0.1)*$J$9))/($B$11+$C$11+$F$11)</f>
        <v>0</v>
      </c>
      <c r="CU487">
        <f>($B$11*$K$9+$C$11*$K$9+$F$11*((EP487+EH487)/MAX(EP487+EH487+EQ487, 0.1)*$P$9+EQ487/MAX(EP487+EH487+EQ487, 0.1)*$Q$9))/($B$11+$C$11+$F$11)</f>
        <v>0</v>
      </c>
      <c r="CV487">
        <v>6</v>
      </c>
      <c r="CW487">
        <v>0.5</v>
      </c>
      <c r="CX487" t="s">
        <v>418</v>
      </c>
      <c r="CY487">
        <v>2</v>
      </c>
      <c r="CZ487" t="b">
        <v>1</v>
      </c>
      <c r="DA487">
        <v>1659122775.660714</v>
      </c>
      <c r="DB487">
        <v>1349.256071428571</v>
      </c>
      <c r="DC487">
        <v>1409.976428571429</v>
      </c>
      <c r="DD487">
        <v>22.81446785714285</v>
      </c>
      <c r="DE487">
        <v>16.36843214285714</v>
      </c>
      <c r="DF487">
        <v>1353.602142857143</v>
      </c>
      <c r="DG487">
        <v>22.89915</v>
      </c>
      <c r="DH487">
        <v>500.0673571428571</v>
      </c>
      <c r="DI487">
        <v>90.62436071428571</v>
      </c>
      <c r="DJ487">
        <v>0.09994829642857142</v>
      </c>
      <c r="DK487">
        <v>27.20091785714286</v>
      </c>
      <c r="DL487">
        <v>27.07406785714286</v>
      </c>
      <c r="DM487">
        <v>999.9000000000002</v>
      </c>
      <c r="DN487">
        <v>0</v>
      </c>
      <c r="DO487">
        <v>0</v>
      </c>
      <c r="DP487">
        <v>10010.33285714286</v>
      </c>
      <c r="DQ487">
        <v>0</v>
      </c>
      <c r="DR487">
        <v>7.962702857142857</v>
      </c>
      <c r="DS487">
        <v>-60.72103214285714</v>
      </c>
      <c r="DT487">
        <v>1380.757142857143</v>
      </c>
      <c r="DU487">
        <v>1433.440714285714</v>
      </c>
      <c r="DV487">
        <v>6.446028214285714</v>
      </c>
      <c r="DW487">
        <v>1409.976428571429</v>
      </c>
      <c r="DX487">
        <v>16.36843214285714</v>
      </c>
      <c r="DY487">
        <v>2.067545714285715</v>
      </c>
      <c r="DZ487">
        <v>1.483379642857143</v>
      </c>
      <c r="EA487">
        <v>17.97134285714286</v>
      </c>
      <c r="EB487">
        <v>12.79788928571429</v>
      </c>
      <c r="EC487">
        <v>2000.041785714285</v>
      </c>
      <c r="ED487">
        <v>0.9800046071428571</v>
      </c>
      <c r="EE487">
        <v>0.01999579285714285</v>
      </c>
      <c r="EF487">
        <v>0</v>
      </c>
      <c r="EG487">
        <v>740.1453928571428</v>
      </c>
      <c r="EH487">
        <v>5.00097</v>
      </c>
      <c r="EI487">
        <v>14770.125</v>
      </c>
      <c r="EJ487">
        <v>16707.95</v>
      </c>
      <c r="EK487">
        <v>38.8165</v>
      </c>
      <c r="EL487">
        <v>39.25442857142857</v>
      </c>
      <c r="EM487">
        <v>38.75</v>
      </c>
      <c r="EN487">
        <v>39.062</v>
      </c>
      <c r="EO487">
        <v>39.43699999999999</v>
      </c>
      <c r="EP487">
        <v>1955.15</v>
      </c>
      <c r="EQ487">
        <v>39.89178571428572</v>
      </c>
      <c r="ER487">
        <v>0</v>
      </c>
      <c r="ES487">
        <v>1659122783.6</v>
      </c>
      <c r="ET487">
        <v>0</v>
      </c>
      <c r="EU487">
        <v>740.1375</v>
      </c>
      <c r="EV487">
        <v>-5.99456410285688</v>
      </c>
      <c r="EW487">
        <v>-117.8735042486869</v>
      </c>
      <c r="EX487">
        <v>14769.28461538461</v>
      </c>
      <c r="EY487">
        <v>15</v>
      </c>
      <c r="EZ487">
        <v>0</v>
      </c>
      <c r="FA487" t="s">
        <v>419</v>
      </c>
      <c r="FB487">
        <v>1658962562</v>
      </c>
      <c r="FC487">
        <v>1658962559</v>
      </c>
      <c r="FD487">
        <v>0</v>
      </c>
      <c r="FE487">
        <v>0.025</v>
      </c>
      <c r="FF487">
        <v>-0.013</v>
      </c>
      <c r="FG487">
        <v>-1.97</v>
      </c>
      <c r="FH487">
        <v>-0.111</v>
      </c>
      <c r="FI487">
        <v>420</v>
      </c>
      <c r="FJ487">
        <v>18</v>
      </c>
      <c r="FK487">
        <v>0.6899999999999999</v>
      </c>
      <c r="FL487">
        <v>0.5</v>
      </c>
      <c r="FM487">
        <v>-60.6760475</v>
      </c>
      <c r="FN487">
        <v>-0.3568671669793937</v>
      </c>
      <c r="FO487">
        <v>0.2107545171372371</v>
      </c>
      <c r="FP487">
        <v>1</v>
      </c>
      <c r="FQ487">
        <v>740.4114999999998</v>
      </c>
      <c r="FR487">
        <v>-5.861466769377065</v>
      </c>
      <c r="FS487">
        <v>0.6274452050132464</v>
      </c>
      <c r="FT487">
        <v>0</v>
      </c>
      <c r="FU487">
        <v>6.4592825</v>
      </c>
      <c r="FV487">
        <v>-0.2949881425891282</v>
      </c>
      <c r="FW487">
        <v>0.0307869512740382</v>
      </c>
      <c r="FX487">
        <v>0</v>
      </c>
      <c r="FY487">
        <v>1</v>
      </c>
      <c r="FZ487">
        <v>3</v>
      </c>
      <c r="GA487" t="s">
        <v>426</v>
      </c>
      <c r="GB487">
        <v>2.98339</v>
      </c>
      <c r="GC487">
        <v>2.71566</v>
      </c>
      <c r="GD487">
        <v>0.211839</v>
      </c>
      <c r="GE487">
        <v>0.214914</v>
      </c>
      <c r="GF487">
        <v>0.104071</v>
      </c>
      <c r="GG487">
        <v>0.0809523</v>
      </c>
      <c r="GH487">
        <v>24950.8</v>
      </c>
      <c r="GI487">
        <v>24974.8</v>
      </c>
      <c r="GJ487">
        <v>29419.1</v>
      </c>
      <c r="GK487">
        <v>29417.3</v>
      </c>
      <c r="GL487">
        <v>34907.2</v>
      </c>
      <c r="GM487">
        <v>35950.2</v>
      </c>
      <c r="GN487">
        <v>41429.6</v>
      </c>
      <c r="GO487">
        <v>41921.2</v>
      </c>
      <c r="GP487">
        <v>1.91733</v>
      </c>
      <c r="GQ487">
        <v>1.8884</v>
      </c>
      <c r="GR487">
        <v>0.105865</v>
      </c>
      <c r="GS487">
        <v>0</v>
      </c>
      <c r="GT487">
        <v>25.3525</v>
      </c>
      <c r="GU487">
        <v>999.9</v>
      </c>
      <c r="GV487">
        <v>36.4</v>
      </c>
      <c r="GW487">
        <v>33.8</v>
      </c>
      <c r="GX487">
        <v>21.2222</v>
      </c>
      <c r="GY487">
        <v>63.5417</v>
      </c>
      <c r="GZ487">
        <v>34.3309</v>
      </c>
      <c r="HA487">
        <v>1</v>
      </c>
      <c r="HB487">
        <v>-0.0819766</v>
      </c>
      <c r="HC487">
        <v>0.334967</v>
      </c>
      <c r="HD487">
        <v>20.3305</v>
      </c>
      <c r="HE487">
        <v>5.21609</v>
      </c>
      <c r="HF487">
        <v>12.0099</v>
      </c>
      <c r="HG487">
        <v>4.98905</v>
      </c>
      <c r="HH487">
        <v>3.2885</v>
      </c>
      <c r="HI487">
        <v>9999</v>
      </c>
      <c r="HJ487">
        <v>9999</v>
      </c>
      <c r="HK487">
        <v>9999</v>
      </c>
      <c r="HL487">
        <v>175.2</v>
      </c>
      <c r="HM487">
        <v>1.86786</v>
      </c>
      <c r="HN487">
        <v>1.86691</v>
      </c>
      <c r="HO487">
        <v>1.8663</v>
      </c>
      <c r="HP487">
        <v>1.86621</v>
      </c>
      <c r="HQ487">
        <v>1.86808</v>
      </c>
      <c r="HR487">
        <v>1.87055</v>
      </c>
      <c r="HS487">
        <v>1.8692</v>
      </c>
      <c r="HT487">
        <v>1.87059</v>
      </c>
      <c r="HU487">
        <v>0</v>
      </c>
      <c r="HV487">
        <v>0</v>
      </c>
      <c r="HW487">
        <v>0</v>
      </c>
      <c r="HX487">
        <v>0</v>
      </c>
      <c r="HY487" t="s">
        <v>421</v>
      </c>
      <c r="HZ487" t="s">
        <v>422</v>
      </c>
      <c r="IA487" t="s">
        <v>423</v>
      </c>
      <c r="IB487" t="s">
        <v>423</v>
      </c>
      <c r="IC487" t="s">
        <v>423</v>
      </c>
      <c r="ID487" t="s">
        <v>423</v>
      </c>
      <c r="IE487">
        <v>0</v>
      </c>
      <c r="IF487">
        <v>100</v>
      </c>
      <c r="IG487">
        <v>100</v>
      </c>
      <c r="IH487">
        <v>-4.4</v>
      </c>
      <c r="II487">
        <v>-0.08450000000000001</v>
      </c>
      <c r="IJ487">
        <v>-1.577111384215205</v>
      </c>
      <c r="IK487">
        <v>-0.002609718516926934</v>
      </c>
      <c r="IL487">
        <v>7.477057286243006E-07</v>
      </c>
      <c r="IM487">
        <v>-2.446628426827821E-10</v>
      </c>
      <c r="IN487">
        <v>-0.2036813970316619</v>
      </c>
      <c r="IO487">
        <v>-0.007460779758470672</v>
      </c>
      <c r="IP487">
        <v>0.0009378809001863145</v>
      </c>
      <c r="IQ487">
        <v>-1.681860573090938E-05</v>
      </c>
      <c r="IR487">
        <v>18</v>
      </c>
      <c r="IS487">
        <v>2242</v>
      </c>
      <c r="IT487">
        <v>1</v>
      </c>
      <c r="IU487">
        <v>24</v>
      </c>
      <c r="IV487">
        <v>2670.4</v>
      </c>
      <c r="IW487">
        <v>2670.4</v>
      </c>
      <c r="IX487">
        <v>2.81128</v>
      </c>
      <c r="IY487">
        <v>2.20581</v>
      </c>
      <c r="IZ487">
        <v>1.39648</v>
      </c>
      <c r="JA487">
        <v>2.33398</v>
      </c>
      <c r="JB487">
        <v>1.49536</v>
      </c>
      <c r="JC487">
        <v>2.37549</v>
      </c>
      <c r="JD487">
        <v>39.3917</v>
      </c>
      <c r="JE487">
        <v>23.9649</v>
      </c>
      <c r="JF487">
        <v>18</v>
      </c>
      <c r="JG487">
        <v>491.42</v>
      </c>
      <c r="JH487">
        <v>429.757</v>
      </c>
      <c r="JI487">
        <v>25.0002</v>
      </c>
      <c r="JJ487">
        <v>26.3219</v>
      </c>
      <c r="JK487">
        <v>30.0002</v>
      </c>
      <c r="JL487">
        <v>26.2785</v>
      </c>
      <c r="JM487">
        <v>26.219</v>
      </c>
      <c r="JN487">
        <v>56.3731</v>
      </c>
      <c r="JO487">
        <v>20.95</v>
      </c>
      <c r="JP487">
        <v>23.3287</v>
      </c>
      <c r="JQ487">
        <v>25</v>
      </c>
      <c r="JR487">
        <v>1457.35</v>
      </c>
      <c r="JS487">
        <v>16.5662</v>
      </c>
      <c r="JT487">
        <v>100.59</v>
      </c>
      <c r="JU487">
        <v>100.68</v>
      </c>
    </row>
    <row r="488" spans="1:281">
      <c r="A488">
        <v>472</v>
      </c>
      <c r="B488">
        <v>1659122788.5</v>
      </c>
      <c r="C488">
        <v>10430.40000009537</v>
      </c>
      <c r="D488" t="s">
        <v>1371</v>
      </c>
      <c r="E488" t="s">
        <v>1372</v>
      </c>
      <c r="F488">
        <v>5</v>
      </c>
      <c r="G488" t="s">
        <v>1198</v>
      </c>
      <c r="H488" t="s">
        <v>416</v>
      </c>
      <c r="I488">
        <v>1659122780.962963</v>
      </c>
      <c r="J488">
        <f>(K488)/1000</f>
        <v>0</v>
      </c>
      <c r="K488">
        <f>IF(CZ488, AN488, AH488)</f>
        <v>0</v>
      </c>
      <c r="L488">
        <f>IF(CZ488, AI488, AG488)</f>
        <v>0</v>
      </c>
      <c r="M488">
        <f>DB488 - IF(AU488&gt;1, L488*CV488*100.0/(AW488*DP488), 0)</f>
        <v>0</v>
      </c>
      <c r="N488">
        <f>((T488-J488/2)*M488-L488)/(T488+J488/2)</f>
        <v>0</v>
      </c>
      <c r="O488">
        <f>N488*(DI488+DJ488)/1000.0</f>
        <v>0</v>
      </c>
      <c r="P488">
        <f>(DB488 - IF(AU488&gt;1, L488*CV488*100.0/(AW488*DP488), 0))*(DI488+DJ488)/1000.0</f>
        <v>0</v>
      </c>
      <c r="Q488">
        <f>2.0/((1/S488-1/R488)+SIGN(S488)*SQRT((1/S488-1/R488)*(1/S488-1/R488) + 4*CW488/((CW488+1)*(CW488+1))*(2*1/S488*1/R488-1/R488*1/R488)))</f>
        <v>0</v>
      </c>
      <c r="R488">
        <f>IF(LEFT(CX488,1)&lt;&gt;"0",IF(LEFT(CX488,1)="1",3.0,CY488),$D$5+$E$5*(DP488*DI488/($K$5*1000))+$F$5*(DP488*DI488/($K$5*1000))*MAX(MIN(CV488,$J$5),$I$5)*MAX(MIN(CV488,$J$5),$I$5)+$G$5*MAX(MIN(CV488,$J$5),$I$5)*(DP488*DI488/($K$5*1000))+$H$5*(DP488*DI488/($K$5*1000))*(DP488*DI488/($K$5*1000)))</f>
        <v>0</v>
      </c>
      <c r="S488">
        <f>J488*(1000-(1000*0.61365*exp(17.502*W488/(240.97+W488))/(DI488+DJ488)+DD488)/2)/(1000*0.61365*exp(17.502*W488/(240.97+W488))/(DI488+DJ488)-DD488)</f>
        <v>0</v>
      </c>
      <c r="T488">
        <f>1/((CW488+1)/(Q488/1.6)+1/(R488/1.37)) + CW488/((CW488+1)/(Q488/1.6) + CW488/(R488/1.37))</f>
        <v>0</v>
      </c>
      <c r="U488">
        <f>(CR488*CU488)</f>
        <v>0</v>
      </c>
      <c r="V488">
        <f>(DK488+(U488+2*0.95*5.67E-8*(((DK488+$B$7)+273)^4-(DK488+273)^4)-44100*J488)/(1.84*29.3*R488+8*0.95*5.67E-8*(DK488+273)^3))</f>
        <v>0</v>
      </c>
      <c r="W488">
        <f>($C$7*DL488+$D$7*DM488+$E$7*V488)</f>
        <v>0</v>
      </c>
      <c r="X488">
        <f>0.61365*exp(17.502*W488/(240.97+W488))</f>
        <v>0</v>
      </c>
      <c r="Y488">
        <f>(Z488/AA488*100)</f>
        <v>0</v>
      </c>
      <c r="Z488">
        <f>DD488*(DI488+DJ488)/1000</f>
        <v>0</v>
      </c>
      <c r="AA488">
        <f>0.61365*exp(17.502*DK488/(240.97+DK488))</f>
        <v>0</v>
      </c>
      <c r="AB488">
        <f>(X488-DD488*(DI488+DJ488)/1000)</f>
        <v>0</v>
      </c>
      <c r="AC488">
        <f>(-J488*44100)</f>
        <v>0</v>
      </c>
      <c r="AD488">
        <f>2*29.3*R488*0.92*(DK488-W488)</f>
        <v>0</v>
      </c>
      <c r="AE488">
        <f>2*0.95*5.67E-8*(((DK488+$B$7)+273)^4-(W488+273)^4)</f>
        <v>0</v>
      </c>
      <c r="AF488">
        <f>U488+AE488+AC488+AD488</f>
        <v>0</v>
      </c>
      <c r="AG488">
        <f>DH488*AU488*(DC488-DB488*(1000-AU488*DE488)/(1000-AU488*DD488))/(100*CV488)</f>
        <v>0</v>
      </c>
      <c r="AH488">
        <f>1000*DH488*AU488*(DD488-DE488)/(100*CV488*(1000-AU488*DD488))</f>
        <v>0</v>
      </c>
      <c r="AI488">
        <f>(AJ488 - AK488 - DI488*1E3/(8.314*(DK488+273.15)) * AM488/DH488 * AL488) * DH488/(100*CV488) * (1000 - DE488)/1000</f>
        <v>0</v>
      </c>
      <c r="AJ488">
        <v>1468.322752091476</v>
      </c>
      <c r="AK488">
        <v>1423.122666666666</v>
      </c>
      <c r="AL488">
        <v>3.450675479425292</v>
      </c>
      <c r="AM488">
        <v>65.16908035105153</v>
      </c>
      <c r="AN488">
        <f>(AP488 - AO488 + DI488*1E3/(8.314*(DK488+273.15)) * AR488/DH488 * AQ488) * DH488/(100*CV488) * 1000/(1000 - AP488)</f>
        <v>0</v>
      </c>
      <c r="AO488">
        <v>16.45100748645459</v>
      </c>
      <c r="AP488">
        <v>22.83838121212121</v>
      </c>
      <c r="AQ488">
        <v>0.0003527851643941161</v>
      </c>
      <c r="AR488">
        <v>87.25363279170026</v>
      </c>
      <c r="AS488">
        <v>16</v>
      </c>
      <c r="AT488">
        <v>3</v>
      </c>
      <c r="AU488">
        <f>IF(AS488*$H$13&gt;=AW488,1.0,(AW488/(AW488-AS488*$H$13)))</f>
        <v>0</v>
      </c>
      <c r="AV488">
        <f>(AU488-1)*100</f>
        <v>0</v>
      </c>
      <c r="AW488">
        <f>MAX(0,($B$13+$C$13*DP488)/(1+$D$13*DP488)*DI488/(DK488+273)*$E$13)</f>
        <v>0</v>
      </c>
      <c r="AX488" t="s">
        <v>417</v>
      </c>
      <c r="AY488" t="s">
        <v>417</v>
      </c>
      <c r="AZ488">
        <v>0</v>
      </c>
      <c r="BA488">
        <v>0</v>
      </c>
      <c r="BB488">
        <f>1-AZ488/BA488</f>
        <v>0</v>
      </c>
      <c r="BC488">
        <v>0</v>
      </c>
      <c r="BD488" t="s">
        <v>417</v>
      </c>
      <c r="BE488" t="s">
        <v>417</v>
      </c>
      <c r="BF488">
        <v>0</v>
      </c>
      <c r="BG488">
        <v>0</v>
      </c>
      <c r="BH488">
        <f>1-BF488/BG488</f>
        <v>0</v>
      </c>
      <c r="BI488">
        <v>0.5</v>
      </c>
      <c r="BJ488">
        <f>CS488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417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f>$B$11*DQ488+$C$11*DR488+$F$11*EC488*(1-EF488)</f>
        <v>0</v>
      </c>
      <c r="CS488">
        <f>CR488*CT488</f>
        <v>0</v>
      </c>
      <c r="CT488">
        <f>($B$11*$D$9+$C$11*$D$9+$F$11*((EP488+EH488)/MAX(EP488+EH488+EQ488, 0.1)*$I$9+EQ488/MAX(EP488+EH488+EQ488, 0.1)*$J$9))/($B$11+$C$11+$F$11)</f>
        <v>0</v>
      </c>
      <c r="CU488">
        <f>($B$11*$K$9+$C$11*$K$9+$F$11*((EP488+EH488)/MAX(EP488+EH488+EQ488, 0.1)*$P$9+EQ488/MAX(EP488+EH488+EQ488, 0.1)*$Q$9))/($B$11+$C$11+$F$11)</f>
        <v>0</v>
      </c>
      <c r="CV488">
        <v>6</v>
      </c>
      <c r="CW488">
        <v>0.5</v>
      </c>
      <c r="CX488" t="s">
        <v>418</v>
      </c>
      <c r="CY488">
        <v>2</v>
      </c>
      <c r="CZ488" t="b">
        <v>1</v>
      </c>
      <c r="DA488">
        <v>1659122780.962963</v>
      </c>
      <c r="DB488">
        <v>1367.03037037037</v>
      </c>
      <c r="DC488">
        <v>1427.762222222222</v>
      </c>
      <c r="DD488">
        <v>22.82724444444445</v>
      </c>
      <c r="DE488">
        <v>16.4110037037037</v>
      </c>
      <c r="DF488">
        <v>1371.411111111111</v>
      </c>
      <c r="DG488">
        <v>22.9118</v>
      </c>
      <c r="DH488">
        <v>500.0723333333334</v>
      </c>
      <c r="DI488">
        <v>90.6241037037037</v>
      </c>
      <c r="DJ488">
        <v>0.09994202222222223</v>
      </c>
      <c r="DK488">
        <v>27.20221111111111</v>
      </c>
      <c r="DL488">
        <v>27.08122222222223</v>
      </c>
      <c r="DM488">
        <v>999.9000000000001</v>
      </c>
      <c r="DN488">
        <v>0</v>
      </c>
      <c r="DO488">
        <v>0</v>
      </c>
      <c r="DP488">
        <v>10012.75</v>
      </c>
      <c r="DQ488">
        <v>0</v>
      </c>
      <c r="DR488">
        <v>7.958729259259259</v>
      </c>
      <c r="DS488">
        <v>-60.73255185185185</v>
      </c>
      <c r="DT488">
        <v>1398.965555555556</v>
      </c>
      <c r="DU488">
        <v>1451.585555555555</v>
      </c>
      <c r="DV488">
        <v>6.416228148148148</v>
      </c>
      <c r="DW488">
        <v>1427.762222222222</v>
      </c>
      <c r="DX488">
        <v>16.4110037037037</v>
      </c>
      <c r="DY488">
        <v>2.068697037037037</v>
      </c>
      <c r="DZ488">
        <v>1.487232962962963</v>
      </c>
      <c r="EA488">
        <v>17.98019259259259</v>
      </c>
      <c r="EB488">
        <v>12.8375037037037</v>
      </c>
      <c r="EC488">
        <v>2000.042962962963</v>
      </c>
      <c r="ED488">
        <v>0.9800047777777777</v>
      </c>
      <c r="EE488">
        <v>0.01999562222222222</v>
      </c>
      <c r="EF488">
        <v>0</v>
      </c>
      <c r="EG488">
        <v>739.6417777777779</v>
      </c>
      <c r="EH488">
        <v>5.00097</v>
      </c>
      <c r="EI488">
        <v>14759.67407407407</v>
      </c>
      <c r="EJ488">
        <v>16707.95555555556</v>
      </c>
      <c r="EK488">
        <v>38.812</v>
      </c>
      <c r="EL488">
        <v>39.25459259259259</v>
      </c>
      <c r="EM488">
        <v>38.75</v>
      </c>
      <c r="EN488">
        <v>39.062</v>
      </c>
      <c r="EO488">
        <v>39.43699999999999</v>
      </c>
      <c r="EP488">
        <v>1955.151851851852</v>
      </c>
      <c r="EQ488">
        <v>39.89111111111112</v>
      </c>
      <c r="ER488">
        <v>0</v>
      </c>
      <c r="ES488">
        <v>1659122788.4</v>
      </c>
      <c r="ET488">
        <v>0</v>
      </c>
      <c r="EU488">
        <v>739.67</v>
      </c>
      <c r="EV488">
        <v>-5.747965805453585</v>
      </c>
      <c r="EW488">
        <v>-116.3589743597908</v>
      </c>
      <c r="EX488">
        <v>14759.82692307693</v>
      </c>
      <c r="EY488">
        <v>15</v>
      </c>
      <c r="EZ488">
        <v>0</v>
      </c>
      <c r="FA488" t="s">
        <v>419</v>
      </c>
      <c r="FB488">
        <v>1658962562</v>
      </c>
      <c r="FC488">
        <v>1658962559</v>
      </c>
      <c r="FD488">
        <v>0</v>
      </c>
      <c r="FE488">
        <v>0.025</v>
      </c>
      <c r="FF488">
        <v>-0.013</v>
      </c>
      <c r="FG488">
        <v>-1.97</v>
      </c>
      <c r="FH488">
        <v>-0.111</v>
      </c>
      <c r="FI488">
        <v>420</v>
      </c>
      <c r="FJ488">
        <v>18</v>
      </c>
      <c r="FK488">
        <v>0.6899999999999999</v>
      </c>
      <c r="FL488">
        <v>0.5</v>
      </c>
      <c r="FM488">
        <v>-60.74797500000001</v>
      </c>
      <c r="FN488">
        <v>0.2903594746717696</v>
      </c>
      <c r="FO488">
        <v>0.1354602243280292</v>
      </c>
      <c r="FP488">
        <v>1</v>
      </c>
      <c r="FQ488">
        <v>740.0047941176471</v>
      </c>
      <c r="FR488">
        <v>-5.450374334520721</v>
      </c>
      <c r="FS488">
        <v>0.5859793601771537</v>
      </c>
      <c r="FT488">
        <v>0</v>
      </c>
      <c r="FU488">
        <v>6.434656749999999</v>
      </c>
      <c r="FV488">
        <v>-0.3191956097561112</v>
      </c>
      <c r="FW488">
        <v>0.03316835852039564</v>
      </c>
      <c r="FX488">
        <v>0</v>
      </c>
      <c r="FY488">
        <v>1</v>
      </c>
      <c r="FZ488">
        <v>3</v>
      </c>
      <c r="GA488" t="s">
        <v>426</v>
      </c>
      <c r="GB488">
        <v>2.98342</v>
      </c>
      <c r="GC488">
        <v>2.7155</v>
      </c>
      <c r="GD488">
        <v>0.213416</v>
      </c>
      <c r="GE488">
        <v>0.216456</v>
      </c>
      <c r="GF488">
        <v>0.104103</v>
      </c>
      <c r="GG488">
        <v>0.0811012</v>
      </c>
      <c r="GH488">
        <v>24901.2</v>
      </c>
      <c r="GI488">
        <v>24925.3</v>
      </c>
      <c r="GJ488">
        <v>29419.5</v>
      </c>
      <c r="GK488">
        <v>29416.7</v>
      </c>
      <c r="GL488">
        <v>34906.2</v>
      </c>
      <c r="GM488">
        <v>35943.8</v>
      </c>
      <c r="GN488">
        <v>41430</v>
      </c>
      <c r="GO488">
        <v>41920.6</v>
      </c>
      <c r="GP488">
        <v>1.91702</v>
      </c>
      <c r="GQ488">
        <v>1.8883</v>
      </c>
      <c r="GR488">
        <v>0.106655</v>
      </c>
      <c r="GS488">
        <v>0</v>
      </c>
      <c r="GT488">
        <v>25.3555</v>
      </c>
      <c r="GU488">
        <v>999.9</v>
      </c>
      <c r="GV488">
        <v>36.4</v>
      </c>
      <c r="GW488">
        <v>33.8</v>
      </c>
      <c r="GX488">
        <v>21.2239</v>
      </c>
      <c r="GY488">
        <v>63.1317</v>
      </c>
      <c r="GZ488">
        <v>34.1787</v>
      </c>
      <c r="HA488">
        <v>1</v>
      </c>
      <c r="HB488">
        <v>-0.08186740000000001</v>
      </c>
      <c r="HC488">
        <v>0.336759</v>
      </c>
      <c r="HD488">
        <v>20.3304</v>
      </c>
      <c r="HE488">
        <v>5.21684</v>
      </c>
      <c r="HF488">
        <v>12.0099</v>
      </c>
      <c r="HG488">
        <v>4.9892</v>
      </c>
      <c r="HH488">
        <v>3.28865</v>
      </c>
      <c r="HI488">
        <v>9999</v>
      </c>
      <c r="HJ488">
        <v>9999</v>
      </c>
      <c r="HK488">
        <v>9999</v>
      </c>
      <c r="HL488">
        <v>175.2</v>
      </c>
      <c r="HM488">
        <v>1.86787</v>
      </c>
      <c r="HN488">
        <v>1.86691</v>
      </c>
      <c r="HO488">
        <v>1.8663</v>
      </c>
      <c r="HP488">
        <v>1.86624</v>
      </c>
      <c r="HQ488">
        <v>1.86811</v>
      </c>
      <c r="HR488">
        <v>1.87055</v>
      </c>
      <c r="HS488">
        <v>1.8692</v>
      </c>
      <c r="HT488">
        <v>1.87061</v>
      </c>
      <c r="HU488">
        <v>0</v>
      </c>
      <c r="HV488">
        <v>0</v>
      </c>
      <c r="HW488">
        <v>0</v>
      </c>
      <c r="HX488">
        <v>0</v>
      </c>
      <c r="HY488" t="s">
        <v>421</v>
      </c>
      <c r="HZ488" t="s">
        <v>422</v>
      </c>
      <c r="IA488" t="s">
        <v>423</v>
      </c>
      <c r="IB488" t="s">
        <v>423</v>
      </c>
      <c r="IC488" t="s">
        <v>423</v>
      </c>
      <c r="ID488" t="s">
        <v>423</v>
      </c>
      <c r="IE488">
        <v>0</v>
      </c>
      <c r="IF488">
        <v>100</v>
      </c>
      <c r="IG488">
        <v>100</v>
      </c>
      <c r="IH488">
        <v>-4.43</v>
      </c>
      <c r="II488">
        <v>-0.08450000000000001</v>
      </c>
      <c r="IJ488">
        <v>-1.577111384215205</v>
      </c>
      <c r="IK488">
        <v>-0.002609718516926934</v>
      </c>
      <c r="IL488">
        <v>7.477057286243006E-07</v>
      </c>
      <c r="IM488">
        <v>-2.446628426827821E-10</v>
      </c>
      <c r="IN488">
        <v>-0.2036813970316619</v>
      </c>
      <c r="IO488">
        <v>-0.007460779758470672</v>
      </c>
      <c r="IP488">
        <v>0.0009378809001863145</v>
      </c>
      <c r="IQ488">
        <v>-1.681860573090938E-05</v>
      </c>
      <c r="IR488">
        <v>18</v>
      </c>
      <c r="IS488">
        <v>2242</v>
      </c>
      <c r="IT488">
        <v>1</v>
      </c>
      <c r="IU488">
        <v>24</v>
      </c>
      <c r="IV488">
        <v>2670.4</v>
      </c>
      <c r="IW488">
        <v>2670.5</v>
      </c>
      <c r="IX488">
        <v>2.84058</v>
      </c>
      <c r="IY488">
        <v>2.20215</v>
      </c>
      <c r="IZ488">
        <v>1.39648</v>
      </c>
      <c r="JA488">
        <v>2.33276</v>
      </c>
      <c r="JB488">
        <v>1.49536</v>
      </c>
      <c r="JC488">
        <v>2.40479</v>
      </c>
      <c r="JD488">
        <v>39.4166</v>
      </c>
      <c r="JE488">
        <v>23.9737</v>
      </c>
      <c r="JF488">
        <v>18</v>
      </c>
      <c r="JG488">
        <v>491.244</v>
      </c>
      <c r="JH488">
        <v>429.708</v>
      </c>
      <c r="JI488">
        <v>25.0003</v>
      </c>
      <c r="JJ488">
        <v>26.323</v>
      </c>
      <c r="JK488">
        <v>30.0003</v>
      </c>
      <c r="JL488">
        <v>26.2798</v>
      </c>
      <c r="JM488">
        <v>26.2204</v>
      </c>
      <c r="JN488">
        <v>56.8587</v>
      </c>
      <c r="JO488">
        <v>20.6634</v>
      </c>
      <c r="JP488">
        <v>23.3287</v>
      </c>
      <c r="JQ488">
        <v>25</v>
      </c>
      <c r="JR488">
        <v>1470.77</v>
      </c>
      <c r="JS488">
        <v>16.6061</v>
      </c>
      <c r="JT488">
        <v>100.591</v>
      </c>
      <c r="JU488">
        <v>100.678</v>
      </c>
    </row>
    <row r="489" spans="1:281">
      <c r="A489">
        <v>473</v>
      </c>
      <c r="B489">
        <v>1659122793.5</v>
      </c>
      <c r="C489">
        <v>10435.40000009537</v>
      </c>
      <c r="D489" t="s">
        <v>1373</v>
      </c>
      <c r="E489" t="s">
        <v>1374</v>
      </c>
      <c r="F489">
        <v>5</v>
      </c>
      <c r="G489" t="s">
        <v>1198</v>
      </c>
      <c r="H489" t="s">
        <v>416</v>
      </c>
      <c r="I489">
        <v>1659122785.981482</v>
      </c>
      <c r="J489">
        <f>(K489)/1000</f>
        <v>0</v>
      </c>
      <c r="K489">
        <f>IF(CZ489, AN489, AH489)</f>
        <v>0</v>
      </c>
      <c r="L489">
        <f>IF(CZ489, AI489, AG489)</f>
        <v>0</v>
      </c>
      <c r="M489">
        <f>DB489 - IF(AU489&gt;1, L489*CV489*100.0/(AW489*DP489), 0)</f>
        <v>0</v>
      </c>
      <c r="N489">
        <f>((T489-J489/2)*M489-L489)/(T489+J489/2)</f>
        <v>0</v>
      </c>
      <c r="O489">
        <f>N489*(DI489+DJ489)/1000.0</f>
        <v>0</v>
      </c>
      <c r="P489">
        <f>(DB489 - IF(AU489&gt;1, L489*CV489*100.0/(AW489*DP489), 0))*(DI489+DJ489)/1000.0</f>
        <v>0</v>
      </c>
      <c r="Q489">
        <f>2.0/((1/S489-1/R489)+SIGN(S489)*SQRT((1/S489-1/R489)*(1/S489-1/R489) + 4*CW489/((CW489+1)*(CW489+1))*(2*1/S489*1/R489-1/R489*1/R489)))</f>
        <v>0</v>
      </c>
      <c r="R489">
        <f>IF(LEFT(CX489,1)&lt;&gt;"0",IF(LEFT(CX489,1)="1",3.0,CY489),$D$5+$E$5*(DP489*DI489/($K$5*1000))+$F$5*(DP489*DI489/($K$5*1000))*MAX(MIN(CV489,$J$5),$I$5)*MAX(MIN(CV489,$J$5),$I$5)+$G$5*MAX(MIN(CV489,$J$5),$I$5)*(DP489*DI489/($K$5*1000))+$H$5*(DP489*DI489/($K$5*1000))*(DP489*DI489/($K$5*1000)))</f>
        <v>0</v>
      </c>
      <c r="S489">
        <f>J489*(1000-(1000*0.61365*exp(17.502*W489/(240.97+W489))/(DI489+DJ489)+DD489)/2)/(1000*0.61365*exp(17.502*W489/(240.97+W489))/(DI489+DJ489)-DD489)</f>
        <v>0</v>
      </c>
      <c r="T489">
        <f>1/((CW489+1)/(Q489/1.6)+1/(R489/1.37)) + CW489/((CW489+1)/(Q489/1.6) + CW489/(R489/1.37))</f>
        <v>0</v>
      </c>
      <c r="U489">
        <f>(CR489*CU489)</f>
        <v>0</v>
      </c>
      <c r="V489">
        <f>(DK489+(U489+2*0.95*5.67E-8*(((DK489+$B$7)+273)^4-(DK489+273)^4)-44100*J489)/(1.84*29.3*R489+8*0.95*5.67E-8*(DK489+273)^3))</f>
        <v>0</v>
      </c>
      <c r="W489">
        <f>($C$7*DL489+$D$7*DM489+$E$7*V489)</f>
        <v>0</v>
      </c>
      <c r="X489">
        <f>0.61365*exp(17.502*W489/(240.97+W489))</f>
        <v>0</v>
      </c>
      <c r="Y489">
        <f>(Z489/AA489*100)</f>
        <v>0</v>
      </c>
      <c r="Z489">
        <f>DD489*(DI489+DJ489)/1000</f>
        <v>0</v>
      </c>
      <c r="AA489">
        <f>0.61365*exp(17.502*DK489/(240.97+DK489))</f>
        <v>0</v>
      </c>
      <c r="AB489">
        <f>(X489-DD489*(DI489+DJ489)/1000)</f>
        <v>0</v>
      </c>
      <c r="AC489">
        <f>(-J489*44100)</f>
        <v>0</v>
      </c>
      <c r="AD489">
        <f>2*29.3*R489*0.92*(DK489-W489)</f>
        <v>0</v>
      </c>
      <c r="AE489">
        <f>2*0.95*5.67E-8*(((DK489+$B$7)+273)^4-(W489+273)^4)</f>
        <v>0</v>
      </c>
      <c r="AF489">
        <f>U489+AE489+AC489+AD489</f>
        <v>0</v>
      </c>
      <c r="AG489">
        <f>DH489*AU489*(DC489-DB489*(1000-AU489*DE489)/(1000-AU489*DD489))/(100*CV489)</f>
        <v>0</v>
      </c>
      <c r="AH489">
        <f>1000*DH489*AU489*(DD489-DE489)/(100*CV489*(1000-AU489*DD489))</f>
        <v>0</v>
      </c>
      <c r="AI489">
        <f>(AJ489 - AK489 - DI489*1E3/(8.314*(DK489+273.15)) * AM489/DH489 * AL489) * DH489/(100*CV489) * (1000 - DE489)/1000</f>
        <v>0</v>
      </c>
      <c r="AJ489">
        <v>1485.441256669988</v>
      </c>
      <c r="AK489">
        <v>1440.184</v>
      </c>
      <c r="AL489">
        <v>3.416789424689292</v>
      </c>
      <c r="AM489">
        <v>65.16908035105153</v>
      </c>
      <c r="AN489">
        <f>(AP489 - AO489 + DI489*1E3/(8.314*(DK489+273.15)) * AR489/DH489 * AQ489) * DH489/(100*CV489) * 1000/(1000 - AP489)</f>
        <v>0</v>
      </c>
      <c r="AO489">
        <v>16.50491641685924</v>
      </c>
      <c r="AP489">
        <v>22.84702606060606</v>
      </c>
      <c r="AQ489">
        <v>0.000174574210068896</v>
      </c>
      <c r="AR489">
        <v>87.25363279170026</v>
      </c>
      <c r="AS489">
        <v>16</v>
      </c>
      <c r="AT489">
        <v>3</v>
      </c>
      <c r="AU489">
        <f>IF(AS489*$H$13&gt;=AW489,1.0,(AW489/(AW489-AS489*$H$13)))</f>
        <v>0</v>
      </c>
      <c r="AV489">
        <f>(AU489-1)*100</f>
        <v>0</v>
      </c>
      <c r="AW489">
        <f>MAX(0,($B$13+$C$13*DP489)/(1+$D$13*DP489)*DI489/(DK489+273)*$E$13)</f>
        <v>0</v>
      </c>
      <c r="AX489" t="s">
        <v>417</v>
      </c>
      <c r="AY489" t="s">
        <v>417</v>
      </c>
      <c r="AZ489">
        <v>0</v>
      </c>
      <c r="BA489">
        <v>0</v>
      </c>
      <c r="BB489">
        <f>1-AZ489/BA489</f>
        <v>0</v>
      </c>
      <c r="BC489">
        <v>0</v>
      </c>
      <c r="BD489" t="s">
        <v>417</v>
      </c>
      <c r="BE489" t="s">
        <v>417</v>
      </c>
      <c r="BF489">
        <v>0</v>
      </c>
      <c r="BG489">
        <v>0</v>
      </c>
      <c r="BH489">
        <f>1-BF489/BG489</f>
        <v>0</v>
      </c>
      <c r="BI489">
        <v>0.5</v>
      </c>
      <c r="BJ489">
        <f>CS489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417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f>$B$11*DQ489+$C$11*DR489+$F$11*EC489*(1-EF489)</f>
        <v>0</v>
      </c>
      <c r="CS489">
        <f>CR489*CT489</f>
        <v>0</v>
      </c>
      <c r="CT489">
        <f>($B$11*$D$9+$C$11*$D$9+$F$11*((EP489+EH489)/MAX(EP489+EH489+EQ489, 0.1)*$I$9+EQ489/MAX(EP489+EH489+EQ489, 0.1)*$J$9))/($B$11+$C$11+$F$11)</f>
        <v>0</v>
      </c>
      <c r="CU489">
        <f>($B$11*$K$9+$C$11*$K$9+$F$11*((EP489+EH489)/MAX(EP489+EH489+EQ489, 0.1)*$P$9+EQ489/MAX(EP489+EH489+EQ489, 0.1)*$Q$9))/($B$11+$C$11+$F$11)</f>
        <v>0</v>
      </c>
      <c r="CV489">
        <v>6</v>
      </c>
      <c r="CW489">
        <v>0.5</v>
      </c>
      <c r="CX489" t="s">
        <v>418</v>
      </c>
      <c r="CY489">
        <v>2</v>
      </c>
      <c r="CZ489" t="b">
        <v>1</v>
      </c>
      <c r="DA489">
        <v>1659122785.981482</v>
      </c>
      <c r="DB489">
        <v>1383.830740740741</v>
      </c>
      <c r="DC489">
        <v>1444.609259259259</v>
      </c>
      <c r="DD489">
        <v>22.83425925925926</v>
      </c>
      <c r="DE489">
        <v>16.45763703703704</v>
      </c>
      <c r="DF489">
        <v>1388.244814814815</v>
      </c>
      <c r="DG489">
        <v>22.91875555555556</v>
      </c>
      <c r="DH489">
        <v>500.0831851851851</v>
      </c>
      <c r="DI489">
        <v>90.62391851851852</v>
      </c>
      <c r="DJ489">
        <v>0.1000025777777778</v>
      </c>
      <c r="DK489">
        <v>27.20425925925926</v>
      </c>
      <c r="DL489">
        <v>27.09168888888889</v>
      </c>
      <c r="DM489">
        <v>999.9000000000001</v>
      </c>
      <c r="DN489">
        <v>0</v>
      </c>
      <c r="DO489">
        <v>0</v>
      </c>
      <c r="DP489">
        <v>10004.00444444444</v>
      </c>
      <c r="DQ489">
        <v>0</v>
      </c>
      <c r="DR489">
        <v>7.957012222222223</v>
      </c>
      <c r="DS489">
        <v>-60.77895185185184</v>
      </c>
      <c r="DT489">
        <v>1416.168148148148</v>
      </c>
      <c r="DU489">
        <v>1468.783333333333</v>
      </c>
      <c r="DV489">
        <v>6.376608148148147</v>
      </c>
      <c r="DW489">
        <v>1444.609259259259</v>
      </c>
      <c r="DX489">
        <v>16.45763703703704</v>
      </c>
      <c r="DY489">
        <v>2.069328518518519</v>
      </c>
      <c r="DZ489">
        <v>1.491455925925926</v>
      </c>
      <c r="EA489">
        <v>17.98503703703704</v>
      </c>
      <c r="EB489">
        <v>12.8807962962963</v>
      </c>
      <c r="EC489">
        <v>2000.035185185185</v>
      </c>
      <c r="ED489">
        <v>0.9800046666666666</v>
      </c>
      <c r="EE489">
        <v>0.01999573333333333</v>
      </c>
      <c r="EF489">
        <v>0</v>
      </c>
      <c r="EG489">
        <v>739.1783333333333</v>
      </c>
      <c r="EH489">
        <v>5.00097</v>
      </c>
      <c r="EI489">
        <v>14750.03703703703</v>
      </c>
      <c r="EJ489">
        <v>16707.89259259259</v>
      </c>
      <c r="EK489">
        <v>38.812</v>
      </c>
      <c r="EL489">
        <v>39.25</v>
      </c>
      <c r="EM489">
        <v>38.75</v>
      </c>
      <c r="EN489">
        <v>39.062</v>
      </c>
      <c r="EO489">
        <v>39.43699999999999</v>
      </c>
      <c r="EP489">
        <v>1955.144074074074</v>
      </c>
      <c r="EQ489">
        <v>39.89111111111112</v>
      </c>
      <c r="ER489">
        <v>0</v>
      </c>
      <c r="ES489">
        <v>1659122793.8</v>
      </c>
      <c r="ET489">
        <v>0</v>
      </c>
      <c r="EU489">
        <v>739.1253599999999</v>
      </c>
      <c r="EV489">
        <v>-6.459076926843801</v>
      </c>
      <c r="EW489">
        <v>-114.4692309314035</v>
      </c>
      <c r="EX489">
        <v>14749.02</v>
      </c>
      <c r="EY489">
        <v>15</v>
      </c>
      <c r="EZ489">
        <v>0</v>
      </c>
      <c r="FA489" t="s">
        <v>419</v>
      </c>
      <c r="FB489">
        <v>1658962562</v>
      </c>
      <c r="FC489">
        <v>1658962559</v>
      </c>
      <c r="FD489">
        <v>0</v>
      </c>
      <c r="FE489">
        <v>0.025</v>
      </c>
      <c r="FF489">
        <v>-0.013</v>
      </c>
      <c r="FG489">
        <v>-1.97</v>
      </c>
      <c r="FH489">
        <v>-0.111</v>
      </c>
      <c r="FI489">
        <v>420</v>
      </c>
      <c r="FJ489">
        <v>18</v>
      </c>
      <c r="FK489">
        <v>0.6899999999999999</v>
      </c>
      <c r="FL489">
        <v>0.5</v>
      </c>
      <c r="FM489">
        <v>-60.7560024390244</v>
      </c>
      <c r="FN489">
        <v>-0.8142898954703294</v>
      </c>
      <c r="FO489">
        <v>0.1337573549157246</v>
      </c>
      <c r="FP489">
        <v>0</v>
      </c>
      <c r="FQ489">
        <v>739.4784117647059</v>
      </c>
      <c r="FR489">
        <v>-5.953827347439286</v>
      </c>
      <c r="FS489">
        <v>0.6221092261599642</v>
      </c>
      <c r="FT489">
        <v>0</v>
      </c>
      <c r="FU489">
        <v>6.400711951219512</v>
      </c>
      <c r="FV489">
        <v>-0.4334740766550493</v>
      </c>
      <c r="FW489">
        <v>0.04496240528347728</v>
      </c>
      <c r="FX489">
        <v>0</v>
      </c>
      <c r="FY489">
        <v>0</v>
      </c>
      <c r="FZ489">
        <v>3</v>
      </c>
      <c r="GA489" t="s">
        <v>462</v>
      </c>
      <c r="GB489">
        <v>2.98337</v>
      </c>
      <c r="GC489">
        <v>2.71534</v>
      </c>
      <c r="GD489">
        <v>0.214973</v>
      </c>
      <c r="GE489">
        <v>0.217969</v>
      </c>
      <c r="GF489">
        <v>0.104134</v>
      </c>
      <c r="GG489">
        <v>0.08132830000000001</v>
      </c>
      <c r="GH489">
        <v>24852.1</v>
      </c>
      <c r="GI489">
        <v>24877.1</v>
      </c>
      <c r="GJ489">
        <v>29419.6</v>
      </c>
      <c r="GK489">
        <v>29416.6</v>
      </c>
      <c r="GL489">
        <v>34905.6</v>
      </c>
      <c r="GM489">
        <v>35934.6</v>
      </c>
      <c r="GN489">
        <v>41430.5</v>
      </c>
      <c r="GO489">
        <v>41920.4</v>
      </c>
      <c r="GP489">
        <v>1.91695</v>
      </c>
      <c r="GQ489">
        <v>1.88862</v>
      </c>
      <c r="GR489">
        <v>0.106961</v>
      </c>
      <c r="GS489">
        <v>0</v>
      </c>
      <c r="GT489">
        <v>25.3567</v>
      </c>
      <c r="GU489">
        <v>999.9</v>
      </c>
      <c r="GV489">
        <v>36.4</v>
      </c>
      <c r="GW489">
        <v>33.8</v>
      </c>
      <c r="GX489">
        <v>21.2229</v>
      </c>
      <c r="GY489">
        <v>63.6217</v>
      </c>
      <c r="GZ489">
        <v>34.371</v>
      </c>
      <c r="HA489">
        <v>1</v>
      </c>
      <c r="HB489">
        <v>-0.0815168</v>
      </c>
      <c r="HC489">
        <v>0.337383</v>
      </c>
      <c r="HD489">
        <v>20.3302</v>
      </c>
      <c r="HE489">
        <v>5.21415</v>
      </c>
      <c r="HF489">
        <v>12.0099</v>
      </c>
      <c r="HG489">
        <v>4.9883</v>
      </c>
      <c r="HH489">
        <v>3.28818</v>
      </c>
      <c r="HI489">
        <v>9999</v>
      </c>
      <c r="HJ489">
        <v>9999</v>
      </c>
      <c r="HK489">
        <v>9999</v>
      </c>
      <c r="HL489">
        <v>175.2</v>
      </c>
      <c r="HM489">
        <v>1.86786</v>
      </c>
      <c r="HN489">
        <v>1.86691</v>
      </c>
      <c r="HO489">
        <v>1.8663</v>
      </c>
      <c r="HP489">
        <v>1.86622</v>
      </c>
      <c r="HQ489">
        <v>1.86808</v>
      </c>
      <c r="HR489">
        <v>1.87054</v>
      </c>
      <c r="HS489">
        <v>1.8692</v>
      </c>
      <c r="HT489">
        <v>1.87059</v>
      </c>
      <c r="HU489">
        <v>0</v>
      </c>
      <c r="HV489">
        <v>0</v>
      </c>
      <c r="HW489">
        <v>0</v>
      </c>
      <c r="HX489">
        <v>0</v>
      </c>
      <c r="HY489" t="s">
        <v>421</v>
      </c>
      <c r="HZ489" t="s">
        <v>422</v>
      </c>
      <c r="IA489" t="s">
        <v>423</v>
      </c>
      <c r="IB489" t="s">
        <v>423</v>
      </c>
      <c r="IC489" t="s">
        <v>423</v>
      </c>
      <c r="ID489" t="s">
        <v>423</v>
      </c>
      <c r="IE489">
        <v>0</v>
      </c>
      <c r="IF489">
        <v>100</v>
      </c>
      <c r="IG489">
        <v>100</v>
      </c>
      <c r="IH489">
        <v>-4.46</v>
      </c>
      <c r="II489">
        <v>-0.0844</v>
      </c>
      <c r="IJ489">
        <v>-1.577111384215205</v>
      </c>
      <c r="IK489">
        <v>-0.002609718516926934</v>
      </c>
      <c r="IL489">
        <v>7.477057286243006E-07</v>
      </c>
      <c r="IM489">
        <v>-2.446628426827821E-10</v>
      </c>
      <c r="IN489">
        <v>-0.2036813970316619</v>
      </c>
      <c r="IO489">
        <v>-0.007460779758470672</v>
      </c>
      <c r="IP489">
        <v>0.0009378809001863145</v>
      </c>
      <c r="IQ489">
        <v>-1.681860573090938E-05</v>
      </c>
      <c r="IR489">
        <v>18</v>
      </c>
      <c r="IS489">
        <v>2242</v>
      </c>
      <c r="IT489">
        <v>1</v>
      </c>
      <c r="IU489">
        <v>24</v>
      </c>
      <c r="IV489">
        <v>2670.5</v>
      </c>
      <c r="IW489">
        <v>2670.6</v>
      </c>
      <c r="IX489">
        <v>2.86377</v>
      </c>
      <c r="IY489">
        <v>2.20093</v>
      </c>
      <c r="IZ489">
        <v>1.39648</v>
      </c>
      <c r="JA489">
        <v>2.33276</v>
      </c>
      <c r="JB489">
        <v>1.49536</v>
      </c>
      <c r="JC489">
        <v>2.41943</v>
      </c>
      <c r="JD489">
        <v>39.4166</v>
      </c>
      <c r="JE489">
        <v>23.9649</v>
      </c>
      <c r="JF489">
        <v>18</v>
      </c>
      <c r="JG489">
        <v>491.199</v>
      </c>
      <c r="JH489">
        <v>429.907</v>
      </c>
      <c r="JI489">
        <v>25.0002</v>
      </c>
      <c r="JJ489">
        <v>26.3242</v>
      </c>
      <c r="JK489">
        <v>30.0003</v>
      </c>
      <c r="JL489">
        <v>26.2801</v>
      </c>
      <c r="JM489">
        <v>26.2212</v>
      </c>
      <c r="JN489">
        <v>57.4085</v>
      </c>
      <c r="JO489">
        <v>20.1325</v>
      </c>
      <c r="JP489">
        <v>23.3287</v>
      </c>
      <c r="JQ489">
        <v>25</v>
      </c>
      <c r="JR489">
        <v>1490.81</v>
      </c>
      <c r="JS489">
        <v>16.7622</v>
      </c>
      <c r="JT489">
        <v>100.592</v>
      </c>
      <c r="JU489">
        <v>100.677</v>
      </c>
    </row>
    <row r="490" spans="1:281">
      <c r="A490">
        <v>474</v>
      </c>
      <c r="B490">
        <v>1659122798.5</v>
      </c>
      <c r="C490">
        <v>10440.40000009537</v>
      </c>
      <c r="D490" t="s">
        <v>1375</v>
      </c>
      <c r="E490" t="s">
        <v>1376</v>
      </c>
      <c r="F490">
        <v>5</v>
      </c>
      <c r="G490" t="s">
        <v>1198</v>
      </c>
      <c r="H490" t="s">
        <v>416</v>
      </c>
      <c r="I490">
        <v>1659122791</v>
      </c>
      <c r="J490">
        <f>(K490)/1000</f>
        <v>0</v>
      </c>
      <c r="K490">
        <f>IF(CZ490, AN490, AH490)</f>
        <v>0</v>
      </c>
      <c r="L490">
        <f>IF(CZ490, AI490, AG490)</f>
        <v>0</v>
      </c>
      <c r="M490">
        <f>DB490 - IF(AU490&gt;1, L490*CV490*100.0/(AW490*DP490), 0)</f>
        <v>0</v>
      </c>
      <c r="N490">
        <f>((T490-J490/2)*M490-L490)/(T490+J490/2)</f>
        <v>0</v>
      </c>
      <c r="O490">
        <f>N490*(DI490+DJ490)/1000.0</f>
        <v>0</v>
      </c>
      <c r="P490">
        <f>(DB490 - IF(AU490&gt;1, L490*CV490*100.0/(AW490*DP490), 0))*(DI490+DJ490)/1000.0</f>
        <v>0</v>
      </c>
      <c r="Q490">
        <f>2.0/((1/S490-1/R490)+SIGN(S490)*SQRT((1/S490-1/R490)*(1/S490-1/R490) + 4*CW490/((CW490+1)*(CW490+1))*(2*1/S490*1/R490-1/R490*1/R490)))</f>
        <v>0</v>
      </c>
      <c r="R490">
        <f>IF(LEFT(CX490,1)&lt;&gt;"0",IF(LEFT(CX490,1)="1",3.0,CY490),$D$5+$E$5*(DP490*DI490/($K$5*1000))+$F$5*(DP490*DI490/($K$5*1000))*MAX(MIN(CV490,$J$5),$I$5)*MAX(MIN(CV490,$J$5),$I$5)+$G$5*MAX(MIN(CV490,$J$5),$I$5)*(DP490*DI490/($K$5*1000))+$H$5*(DP490*DI490/($K$5*1000))*(DP490*DI490/($K$5*1000)))</f>
        <v>0</v>
      </c>
      <c r="S490">
        <f>J490*(1000-(1000*0.61365*exp(17.502*W490/(240.97+W490))/(DI490+DJ490)+DD490)/2)/(1000*0.61365*exp(17.502*W490/(240.97+W490))/(DI490+DJ490)-DD490)</f>
        <v>0</v>
      </c>
      <c r="T490">
        <f>1/((CW490+1)/(Q490/1.6)+1/(R490/1.37)) + CW490/((CW490+1)/(Q490/1.6) + CW490/(R490/1.37))</f>
        <v>0</v>
      </c>
      <c r="U490">
        <f>(CR490*CU490)</f>
        <v>0</v>
      </c>
      <c r="V490">
        <f>(DK490+(U490+2*0.95*5.67E-8*(((DK490+$B$7)+273)^4-(DK490+273)^4)-44100*J490)/(1.84*29.3*R490+8*0.95*5.67E-8*(DK490+273)^3))</f>
        <v>0</v>
      </c>
      <c r="W490">
        <f>($C$7*DL490+$D$7*DM490+$E$7*V490)</f>
        <v>0</v>
      </c>
      <c r="X490">
        <f>0.61365*exp(17.502*W490/(240.97+W490))</f>
        <v>0</v>
      </c>
      <c r="Y490">
        <f>(Z490/AA490*100)</f>
        <v>0</v>
      </c>
      <c r="Z490">
        <f>DD490*(DI490+DJ490)/1000</f>
        <v>0</v>
      </c>
      <c r="AA490">
        <f>0.61365*exp(17.502*DK490/(240.97+DK490))</f>
        <v>0</v>
      </c>
      <c r="AB490">
        <f>(X490-DD490*(DI490+DJ490)/1000)</f>
        <v>0</v>
      </c>
      <c r="AC490">
        <f>(-J490*44100)</f>
        <v>0</v>
      </c>
      <c r="AD490">
        <f>2*29.3*R490*0.92*(DK490-W490)</f>
        <v>0</v>
      </c>
      <c r="AE490">
        <f>2*0.95*5.67E-8*(((DK490+$B$7)+273)^4-(W490+273)^4)</f>
        <v>0</v>
      </c>
      <c r="AF490">
        <f>U490+AE490+AC490+AD490</f>
        <v>0</v>
      </c>
      <c r="AG490">
        <f>DH490*AU490*(DC490-DB490*(1000-AU490*DE490)/(1000-AU490*DD490))/(100*CV490)</f>
        <v>0</v>
      </c>
      <c r="AH490">
        <f>1000*DH490*AU490*(DD490-DE490)/(100*CV490*(1000-AU490*DD490))</f>
        <v>0</v>
      </c>
      <c r="AI490">
        <f>(AJ490 - AK490 - DI490*1E3/(8.314*(DK490+273.15)) * AM490/DH490 * AL490) * DH490/(100*CV490) * (1000 - DE490)/1000</f>
        <v>0</v>
      </c>
      <c r="AJ490">
        <v>1502.439461416137</v>
      </c>
      <c r="AK490">
        <v>1457.22103030303</v>
      </c>
      <c r="AL490">
        <v>3.393772797795374</v>
      </c>
      <c r="AM490">
        <v>65.16908035105153</v>
      </c>
      <c r="AN490">
        <f>(AP490 - AO490 + DI490*1E3/(8.314*(DK490+273.15)) * AR490/DH490 * AQ490) * DH490/(100*CV490) * 1000/(1000 - AP490)</f>
        <v>0</v>
      </c>
      <c r="AO490">
        <v>16.54926417395568</v>
      </c>
      <c r="AP490">
        <v>22.85738848484849</v>
      </c>
      <c r="AQ490">
        <v>0.0002265766249478793</v>
      </c>
      <c r="AR490">
        <v>87.25363279170026</v>
      </c>
      <c r="AS490">
        <v>16</v>
      </c>
      <c r="AT490">
        <v>3</v>
      </c>
      <c r="AU490">
        <f>IF(AS490*$H$13&gt;=AW490,1.0,(AW490/(AW490-AS490*$H$13)))</f>
        <v>0</v>
      </c>
      <c r="AV490">
        <f>(AU490-1)*100</f>
        <v>0</v>
      </c>
      <c r="AW490">
        <f>MAX(0,($B$13+$C$13*DP490)/(1+$D$13*DP490)*DI490/(DK490+273)*$E$13)</f>
        <v>0</v>
      </c>
      <c r="AX490" t="s">
        <v>417</v>
      </c>
      <c r="AY490" t="s">
        <v>417</v>
      </c>
      <c r="AZ490">
        <v>0</v>
      </c>
      <c r="BA490">
        <v>0</v>
      </c>
      <c r="BB490">
        <f>1-AZ490/BA490</f>
        <v>0</v>
      </c>
      <c r="BC490">
        <v>0</v>
      </c>
      <c r="BD490" t="s">
        <v>417</v>
      </c>
      <c r="BE490" t="s">
        <v>417</v>
      </c>
      <c r="BF490">
        <v>0</v>
      </c>
      <c r="BG490">
        <v>0</v>
      </c>
      <c r="BH490">
        <f>1-BF490/BG490</f>
        <v>0</v>
      </c>
      <c r="BI490">
        <v>0.5</v>
      </c>
      <c r="BJ490">
        <f>CS490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417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f>$B$11*DQ490+$C$11*DR490+$F$11*EC490*(1-EF490)</f>
        <v>0</v>
      </c>
      <c r="CS490">
        <f>CR490*CT490</f>
        <v>0</v>
      </c>
      <c r="CT490">
        <f>($B$11*$D$9+$C$11*$D$9+$F$11*((EP490+EH490)/MAX(EP490+EH490+EQ490, 0.1)*$I$9+EQ490/MAX(EP490+EH490+EQ490, 0.1)*$J$9))/($B$11+$C$11+$F$11)</f>
        <v>0</v>
      </c>
      <c r="CU490">
        <f>($B$11*$K$9+$C$11*$K$9+$F$11*((EP490+EH490)/MAX(EP490+EH490+EQ490, 0.1)*$P$9+EQ490/MAX(EP490+EH490+EQ490, 0.1)*$Q$9))/($B$11+$C$11+$F$11)</f>
        <v>0</v>
      </c>
      <c r="CV490">
        <v>6</v>
      </c>
      <c r="CW490">
        <v>0.5</v>
      </c>
      <c r="CX490" t="s">
        <v>418</v>
      </c>
      <c r="CY490">
        <v>2</v>
      </c>
      <c r="CZ490" t="b">
        <v>1</v>
      </c>
      <c r="DA490">
        <v>1659122791</v>
      </c>
      <c r="DB490">
        <v>1400.592592592593</v>
      </c>
      <c r="DC490">
        <v>1461.442222222222</v>
      </c>
      <c r="DD490">
        <v>22.84412222222222</v>
      </c>
      <c r="DE490">
        <v>16.51217037037037</v>
      </c>
      <c r="DF490">
        <v>1405.03962962963</v>
      </c>
      <c r="DG490">
        <v>22.92852962962963</v>
      </c>
      <c r="DH490">
        <v>500.0880370370369</v>
      </c>
      <c r="DI490">
        <v>90.62398148148149</v>
      </c>
      <c r="DJ490">
        <v>0.1000263592592592</v>
      </c>
      <c r="DK490">
        <v>27.20574444444444</v>
      </c>
      <c r="DL490">
        <v>27.1035037037037</v>
      </c>
      <c r="DM490">
        <v>999.9000000000001</v>
      </c>
      <c r="DN490">
        <v>0</v>
      </c>
      <c r="DO490">
        <v>0</v>
      </c>
      <c r="DP490">
        <v>9998.769259259259</v>
      </c>
      <c r="DQ490">
        <v>0</v>
      </c>
      <c r="DR490">
        <v>7.954982962962964</v>
      </c>
      <c r="DS490">
        <v>-60.84877037037036</v>
      </c>
      <c r="DT490">
        <v>1433.336666666667</v>
      </c>
      <c r="DU490">
        <v>1485.979259259259</v>
      </c>
      <c r="DV490">
        <v>6.331950000000001</v>
      </c>
      <c r="DW490">
        <v>1461.442222222222</v>
      </c>
      <c r="DX490">
        <v>16.51217037037037</v>
      </c>
      <c r="DY490">
        <v>2.070223333333333</v>
      </c>
      <c r="DZ490">
        <v>1.496397777777777</v>
      </c>
      <c r="EA490">
        <v>17.99191111111111</v>
      </c>
      <c r="EB490">
        <v>12.93134814814815</v>
      </c>
      <c r="EC490">
        <v>2000.018518518519</v>
      </c>
      <c r="ED490">
        <v>0.9800044444444445</v>
      </c>
      <c r="EE490">
        <v>0.01999595555555555</v>
      </c>
      <c r="EF490">
        <v>0</v>
      </c>
      <c r="EG490">
        <v>738.6222592592594</v>
      </c>
      <c r="EH490">
        <v>5.00097</v>
      </c>
      <c r="EI490">
        <v>14740.40740740741</v>
      </c>
      <c r="EJ490">
        <v>16707.75925925926</v>
      </c>
      <c r="EK490">
        <v>38.812</v>
      </c>
      <c r="EL490">
        <v>39.25</v>
      </c>
      <c r="EM490">
        <v>38.75</v>
      </c>
      <c r="EN490">
        <v>39.062</v>
      </c>
      <c r="EO490">
        <v>39.43699999999999</v>
      </c>
      <c r="EP490">
        <v>1955.127407407407</v>
      </c>
      <c r="EQ490">
        <v>39.89111111111112</v>
      </c>
      <c r="ER490">
        <v>0</v>
      </c>
      <c r="ES490">
        <v>1659122798.6</v>
      </c>
      <c r="ET490">
        <v>0</v>
      </c>
      <c r="EU490">
        <v>738.5992799999999</v>
      </c>
      <c r="EV490">
        <v>-6.296615391902778</v>
      </c>
      <c r="EW490">
        <v>-113.5538462546003</v>
      </c>
      <c r="EX490">
        <v>14739.908</v>
      </c>
      <c r="EY490">
        <v>15</v>
      </c>
      <c r="EZ490">
        <v>0</v>
      </c>
      <c r="FA490" t="s">
        <v>419</v>
      </c>
      <c r="FB490">
        <v>1658962562</v>
      </c>
      <c r="FC490">
        <v>1658962559</v>
      </c>
      <c r="FD490">
        <v>0</v>
      </c>
      <c r="FE490">
        <v>0.025</v>
      </c>
      <c r="FF490">
        <v>-0.013</v>
      </c>
      <c r="FG490">
        <v>-1.97</v>
      </c>
      <c r="FH490">
        <v>-0.111</v>
      </c>
      <c r="FI490">
        <v>420</v>
      </c>
      <c r="FJ490">
        <v>18</v>
      </c>
      <c r="FK490">
        <v>0.6899999999999999</v>
      </c>
      <c r="FL490">
        <v>0.5</v>
      </c>
      <c r="FM490">
        <v>-60.79910487804878</v>
      </c>
      <c r="FN490">
        <v>-0.5910334494773581</v>
      </c>
      <c r="FO490">
        <v>0.1178091800456728</v>
      </c>
      <c r="FP490">
        <v>0</v>
      </c>
      <c r="FQ490">
        <v>738.9458529411766</v>
      </c>
      <c r="FR490">
        <v>-6.591825817968488</v>
      </c>
      <c r="FS490">
        <v>0.6758832622990879</v>
      </c>
      <c r="FT490">
        <v>0</v>
      </c>
      <c r="FU490">
        <v>6.36449219512195</v>
      </c>
      <c r="FV490">
        <v>-0.5427219512195094</v>
      </c>
      <c r="FW490">
        <v>0.05386319524961837</v>
      </c>
      <c r="FX490">
        <v>0</v>
      </c>
      <c r="FY490">
        <v>0</v>
      </c>
      <c r="FZ490">
        <v>3</v>
      </c>
      <c r="GA490" t="s">
        <v>462</v>
      </c>
      <c r="GB490">
        <v>2.98346</v>
      </c>
      <c r="GC490">
        <v>2.71569</v>
      </c>
      <c r="GD490">
        <v>0.216517</v>
      </c>
      <c r="GE490">
        <v>0.219453</v>
      </c>
      <c r="GF490">
        <v>0.10417</v>
      </c>
      <c r="GG490">
        <v>0.081633</v>
      </c>
      <c r="GH490">
        <v>24802.8</v>
      </c>
      <c r="GI490">
        <v>24830</v>
      </c>
      <c r="GJ490">
        <v>29419.1</v>
      </c>
      <c r="GK490">
        <v>29416.7</v>
      </c>
      <c r="GL490">
        <v>34903.2</v>
      </c>
      <c r="GM490">
        <v>35922.8</v>
      </c>
      <c r="GN490">
        <v>41429.4</v>
      </c>
      <c r="GO490">
        <v>41920.6</v>
      </c>
      <c r="GP490">
        <v>1.91725</v>
      </c>
      <c r="GQ490">
        <v>1.88895</v>
      </c>
      <c r="GR490">
        <v>0.10781</v>
      </c>
      <c r="GS490">
        <v>0</v>
      </c>
      <c r="GT490">
        <v>25.3567</v>
      </c>
      <c r="GU490">
        <v>999.9</v>
      </c>
      <c r="GV490">
        <v>36.4</v>
      </c>
      <c r="GW490">
        <v>33.8</v>
      </c>
      <c r="GX490">
        <v>21.2229</v>
      </c>
      <c r="GY490">
        <v>63.3017</v>
      </c>
      <c r="GZ490">
        <v>34.0745</v>
      </c>
      <c r="HA490">
        <v>1</v>
      </c>
      <c r="HB490">
        <v>-0.08155999999999999</v>
      </c>
      <c r="HC490">
        <v>0.338873</v>
      </c>
      <c r="HD490">
        <v>20.3307</v>
      </c>
      <c r="HE490">
        <v>5.21519</v>
      </c>
      <c r="HF490">
        <v>12.0099</v>
      </c>
      <c r="HG490">
        <v>4.989</v>
      </c>
      <c r="HH490">
        <v>3.28848</v>
      </c>
      <c r="HI490">
        <v>9999</v>
      </c>
      <c r="HJ490">
        <v>9999</v>
      </c>
      <c r="HK490">
        <v>9999</v>
      </c>
      <c r="HL490">
        <v>175.2</v>
      </c>
      <c r="HM490">
        <v>1.86786</v>
      </c>
      <c r="HN490">
        <v>1.86691</v>
      </c>
      <c r="HO490">
        <v>1.8663</v>
      </c>
      <c r="HP490">
        <v>1.86623</v>
      </c>
      <c r="HQ490">
        <v>1.86808</v>
      </c>
      <c r="HR490">
        <v>1.87055</v>
      </c>
      <c r="HS490">
        <v>1.8692</v>
      </c>
      <c r="HT490">
        <v>1.87059</v>
      </c>
      <c r="HU490">
        <v>0</v>
      </c>
      <c r="HV490">
        <v>0</v>
      </c>
      <c r="HW490">
        <v>0</v>
      </c>
      <c r="HX490">
        <v>0</v>
      </c>
      <c r="HY490" t="s">
        <v>421</v>
      </c>
      <c r="HZ490" t="s">
        <v>422</v>
      </c>
      <c r="IA490" t="s">
        <v>423</v>
      </c>
      <c r="IB490" t="s">
        <v>423</v>
      </c>
      <c r="IC490" t="s">
        <v>423</v>
      </c>
      <c r="ID490" t="s">
        <v>423</v>
      </c>
      <c r="IE490">
        <v>0</v>
      </c>
      <c r="IF490">
        <v>100</v>
      </c>
      <c r="IG490">
        <v>100</v>
      </c>
      <c r="IH490">
        <v>-4.5</v>
      </c>
      <c r="II490">
        <v>-0.0843</v>
      </c>
      <c r="IJ490">
        <v>-1.577111384215205</v>
      </c>
      <c r="IK490">
        <v>-0.002609718516926934</v>
      </c>
      <c r="IL490">
        <v>7.477057286243006E-07</v>
      </c>
      <c r="IM490">
        <v>-2.446628426827821E-10</v>
      </c>
      <c r="IN490">
        <v>-0.2036813970316619</v>
      </c>
      <c r="IO490">
        <v>-0.007460779758470672</v>
      </c>
      <c r="IP490">
        <v>0.0009378809001863145</v>
      </c>
      <c r="IQ490">
        <v>-1.681860573090938E-05</v>
      </c>
      <c r="IR490">
        <v>18</v>
      </c>
      <c r="IS490">
        <v>2242</v>
      </c>
      <c r="IT490">
        <v>1</v>
      </c>
      <c r="IU490">
        <v>24</v>
      </c>
      <c r="IV490">
        <v>2670.6</v>
      </c>
      <c r="IW490">
        <v>2670.7</v>
      </c>
      <c r="IX490">
        <v>2.89429</v>
      </c>
      <c r="IY490">
        <v>2.20215</v>
      </c>
      <c r="IZ490">
        <v>1.39648</v>
      </c>
      <c r="JA490">
        <v>2.33398</v>
      </c>
      <c r="JB490">
        <v>1.49536</v>
      </c>
      <c r="JC490">
        <v>2.41943</v>
      </c>
      <c r="JD490">
        <v>39.4166</v>
      </c>
      <c r="JE490">
        <v>23.9649</v>
      </c>
      <c r="JF490">
        <v>18</v>
      </c>
      <c r="JG490">
        <v>491.403</v>
      </c>
      <c r="JH490">
        <v>430.106</v>
      </c>
      <c r="JI490">
        <v>25.0002</v>
      </c>
      <c r="JJ490">
        <v>26.3264</v>
      </c>
      <c r="JK490">
        <v>30.0001</v>
      </c>
      <c r="JL490">
        <v>26.282</v>
      </c>
      <c r="JM490">
        <v>26.222</v>
      </c>
      <c r="JN490">
        <v>57.9022</v>
      </c>
      <c r="JO490">
        <v>19.5576</v>
      </c>
      <c r="JP490">
        <v>23.3287</v>
      </c>
      <c r="JQ490">
        <v>25</v>
      </c>
      <c r="JR490">
        <v>1504.24</v>
      </c>
      <c r="JS490">
        <v>16.8479</v>
      </c>
      <c r="JT490">
        <v>100.59</v>
      </c>
      <c r="JU490">
        <v>100.678</v>
      </c>
    </row>
    <row r="491" spans="1:281">
      <c r="A491">
        <v>475</v>
      </c>
      <c r="B491">
        <v>1659122803.5</v>
      </c>
      <c r="C491">
        <v>10445.40000009537</v>
      </c>
      <c r="D491" t="s">
        <v>1377</v>
      </c>
      <c r="E491" t="s">
        <v>1378</v>
      </c>
      <c r="F491">
        <v>5</v>
      </c>
      <c r="G491" t="s">
        <v>1198</v>
      </c>
      <c r="H491" t="s">
        <v>416</v>
      </c>
      <c r="I491">
        <v>1659122795.714286</v>
      </c>
      <c r="J491">
        <f>(K491)/1000</f>
        <v>0</v>
      </c>
      <c r="K491">
        <f>IF(CZ491, AN491, AH491)</f>
        <v>0</v>
      </c>
      <c r="L491">
        <f>IF(CZ491, AI491, AG491)</f>
        <v>0</v>
      </c>
      <c r="M491">
        <f>DB491 - IF(AU491&gt;1, L491*CV491*100.0/(AW491*DP491), 0)</f>
        <v>0</v>
      </c>
      <c r="N491">
        <f>((T491-J491/2)*M491-L491)/(T491+J491/2)</f>
        <v>0</v>
      </c>
      <c r="O491">
        <f>N491*(DI491+DJ491)/1000.0</f>
        <v>0</v>
      </c>
      <c r="P491">
        <f>(DB491 - IF(AU491&gt;1, L491*CV491*100.0/(AW491*DP491), 0))*(DI491+DJ491)/1000.0</f>
        <v>0</v>
      </c>
      <c r="Q491">
        <f>2.0/((1/S491-1/R491)+SIGN(S491)*SQRT((1/S491-1/R491)*(1/S491-1/R491) + 4*CW491/((CW491+1)*(CW491+1))*(2*1/S491*1/R491-1/R491*1/R491)))</f>
        <v>0</v>
      </c>
      <c r="R491">
        <f>IF(LEFT(CX491,1)&lt;&gt;"0",IF(LEFT(CX491,1)="1",3.0,CY491),$D$5+$E$5*(DP491*DI491/($K$5*1000))+$F$5*(DP491*DI491/($K$5*1000))*MAX(MIN(CV491,$J$5),$I$5)*MAX(MIN(CV491,$J$5),$I$5)+$G$5*MAX(MIN(CV491,$J$5),$I$5)*(DP491*DI491/($K$5*1000))+$H$5*(DP491*DI491/($K$5*1000))*(DP491*DI491/($K$5*1000)))</f>
        <v>0</v>
      </c>
      <c r="S491">
        <f>J491*(1000-(1000*0.61365*exp(17.502*W491/(240.97+W491))/(DI491+DJ491)+DD491)/2)/(1000*0.61365*exp(17.502*W491/(240.97+W491))/(DI491+DJ491)-DD491)</f>
        <v>0</v>
      </c>
      <c r="T491">
        <f>1/((CW491+1)/(Q491/1.6)+1/(R491/1.37)) + CW491/((CW491+1)/(Q491/1.6) + CW491/(R491/1.37))</f>
        <v>0</v>
      </c>
      <c r="U491">
        <f>(CR491*CU491)</f>
        <v>0</v>
      </c>
      <c r="V491">
        <f>(DK491+(U491+2*0.95*5.67E-8*(((DK491+$B$7)+273)^4-(DK491+273)^4)-44100*J491)/(1.84*29.3*R491+8*0.95*5.67E-8*(DK491+273)^3))</f>
        <v>0</v>
      </c>
      <c r="W491">
        <f>($C$7*DL491+$D$7*DM491+$E$7*V491)</f>
        <v>0</v>
      </c>
      <c r="X491">
        <f>0.61365*exp(17.502*W491/(240.97+W491))</f>
        <v>0</v>
      </c>
      <c r="Y491">
        <f>(Z491/AA491*100)</f>
        <v>0</v>
      </c>
      <c r="Z491">
        <f>DD491*(DI491+DJ491)/1000</f>
        <v>0</v>
      </c>
      <c r="AA491">
        <f>0.61365*exp(17.502*DK491/(240.97+DK491))</f>
        <v>0</v>
      </c>
      <c r="AB491">
        <f>(X491-DD491*(DI491+DJ491)/1000)</f>
        <v>0</v>
      </c>
      <c r="AC491">
        <f>(-J491*44100)</f>
        <v>0</v>
      </c>
      <c r="AD491">
        <f>2*29.3*R491*0.92*(DK491-W491)</f>
        <v>0</v>
      </c>
      <c r="AE491">
        <f>2*0.95*5.67E-8*(((DK491+$B$7)+273)^4-(W491+273)^4)</f>
        <v>0</v>
      </c>
      <c r="AF491">
        <f>U491+AE491+AC491+AD491</f>
        <v>0</v>
      </c>
      <c r="AG491">
        <f>DH491*AU491*(DC491-DB491*(1000-AU491*DE491)/(1000-AU491*DD491))/(100*CV491)</f>
        <v>0</v>
      </c>
      <c r="AH491">
        <f>1000*DH491*AU491*(DD491-DE491)/(100*CV491*(1000-AU491*DD491))</f>
        <v>0</v>
      </c>
      <c r="AI491">
        <f>(AJ491 - AK491 - DI491*1E3/(8.314*(DK491+273.15)) * AM491/DH491 * AL491) * DH491/(100*CV491) * (1000 - DE491)/1000</f>
        <v>0</v>
      </c>
      <c r="AJ491">
        <v>1519.785792167456</v>
      </c>
      <c r="AK491">
        <v>1474.521878787879</v>
      </c>
      <c r="AL491">
        <v>3.466895899979914</v>
      </c>
      <c r="AM491">
        <v>65.16908035105153</v>
      </c>
      <c r="AN491">
        <f>(AP491 - AO491 + DI491*1E3/(8.314*(DK491+273.15)) * AR491/DH491 * AQ491) * DH491/(100*CV491) * 1000/(1000 - AP491)</f>
        <v>0</v>
      </c>
      <c r="AO491">
        <v>16.69705869025495</v>
      </c>
      <c r="AP491">
        <v>22.89782787878788</v>
      </c>
      <c r="AQ491">
        <v>0.007546808046028235</v>
      </c>
      <c r="AR491">
        <v>87.25363279170026</v>
      </c>
      <c r="AS491">
        <v>16</v>
      </c>
      <c r="AT491">
        <v>3</v>
      </c>
      <c r="AU491">
        <f>IF(AS491*$H$13&gt;=AW491,1.0,(AW491/(AW491-AS491*$H$13)))</f>
        <v>0</v>
      </c>
      <c r="AV491">
        <f>(AU491-1)*100</f>
        <v>0</v>
      </c>
      <c r="AW491">
        <f>MAX(0,($B$13+$C$13*DP491)/(1+$D$13*DP491)*DI491/(DK491+273)*$E$13)</f>
        <v>0</v>
      </c>
      <c r="AX491" t="s">
        <v>417</v>
      </c>
      <c r="AY491" t="s">
        <v>417</v>
      </c>
      <c r="AZ491">
        <v>0</v>
      </c>
      <c r="BA491">
        <v>0</v>
      </c>
      <c r="BB491">
        <f>1-AZ491/BA491</f>
        <v>0</v>
      </c>
      <c r="BC491">
        <v>0</v>
      </c>
      <c r="BD491" t="s">
        <v>417</v>
      </c>
      <c r="BE491" t="s">
        <v>417</v>
      </c>
      <c r="BF491">
        <v>0</v>
      </c>
      <c r="BG491">
        <v>0</v>
      </c>
      <c r="BH491">
        <f>1-BF491/BG491</f>
        <v>0</v>
      </c>
      <c r="BI491">
        <v>0.5</v>
      </c>
      <c r="BJ491">
        <f>CS491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417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f>$B$11*DQ491+$C$11*DR491+$F$11*EC491*(1-EF491)</f>
        <v>0</v>
      </c>
      <c r="CS491">
        <f>CR491*CT491</f>
        <v>0</v>
      </c>
      <c r="CT491">
        <f>($B$11*$D$9+$C$11*$D$9+$F$11*((EP491+EH491)/MAX(EP491+EH491+EQ491, 0.1)*$I$9+EQ491/MAX(EP491+EH491+EQ491, 0.1)*$J$9))/($B$11+$C$11+$F$11)</f>
        <v>0</v>
      </c>
      <c r="CU491">
        <f>($B$11*$K$9+$C$11*$K$9+$F$11*((EP491+EH491)/MAX(EP491+EH491+EQ491, 0.1)*$P$9+EQ491/MAX(EP491+EH491+EQ491, 0.1)*$Q$9))/($B$11+$C$11+$F$11)</f>
        <v>0</v>
      </c>
      <c r="CV491">
        <v>6</v>
      </c>
      <c r="CW491">
        <v>0.5</v>
      </c>
      <c r="CX491" t="s">
        <v>418</v>
      </c>
      <c r="CY491">
        <v>2</v>
      </c>
      <c r="CZ491" t="b">
        <v>1</v>
      </c>
      <c r="DA491">
        <v>1659122795.714286</v>
      </c>
      <c r="DB491">
        <v>1416.348571428571</v>
      </c>
      <c r="DC491">
        <v>1477.230714285714</v>
      </c>
      <c r="DD491">
        <v>22.85812857142857</v>
      </c>
      <c r="DE491">
        <v>16.59180714285715</v>
      </c>
      <c r="DF491">
        <v>1420.826071428571</v>
      </c>
      <c r="DG491">
        <v>22.94242857142858</v>
      </c>
      <c r="DH491">
        <v>500.0890714285714</v>
      </c>
      <c r="DI491">
        <v>90.62450000000001</v>
      </c>
      <c r="DJ491">
        <v>0.1000431035714286</v>
      </c>
      <c r="DK491">
        <v>27.20745357142857</v>
      </c>
      <c r="DL491">
        <v>27.11542857142857</v>
      </c>
      <c r="DM491">
        <v>999.9000000000002</v>
      </c>
      <c r="DN491">
        <v>0</v>
      </c>
      <c r="DO491">
        <v>0</v>
      </c>
      <c r="DP491">
        <v>9995.705000000002</v>
      </c>
      <c r="DQ491">
        <v>0</v>
      </c>
      <c r="DR491">
        <v>7.957233214285715</v>
      </c>
      <c r="DS491">
        <v>-60.88179642857143</v>
      </c>
      <c r="DT491">
        <v>1449.480714285714</v>
      </c>
      <c r="DU491">
        <v>1502.154642857143</v>
      </c>
      <c r="DV491">
        <v>6.266335357142857</v>
      </c>
      <c r="DW491">
        <v>1477.230714285714</v>
      </c>
      <c r="DX491">
        <v>16.59180714285715</v>
      </c>
      <c r="DY491">
        <v>2.071505357142857</v>
      </c>
      <c r="DZ491">
        <v>1.503622857142857</v>
      </c>
      <c r="EA491">
        <v>18.00175357142857</v>
      </c>
      <c r="EB491">
        <v>13.00486428571429</v>
      </c>
      <c r="EC491">
        <v>2000.010714285714</v>
      </c>
      <c r="ED491">
        <v>0.9800042857142858</v>
      </c>
      <c r="EE491">
        <v>0.01999611428571428</v>
      </c>
      <c r="EF491">
        <v>0</v>
      </c>
      <c r="EG491">
        <v>738.236</v>
      </c>
      <c r="EH491">
        <v>5.00097</v>
      </c>
      <c r="EI491">
        <v>14731.50357142857</v>
      </c>
      <c r="EJ491">
        <v>16707.70357142857</v>
      </c>
      <c r="EK491">
        <v>38.812</v>
      </c>
      <c r="EL491">
        <v>39.25</v>
      </c>
      <c r="EM491">
        <v>38.75</v>
      </c>
      <c r="EN491">
        <v>39.062</v>
      </c>
      <c r="EO491">
        <v>39.43699999999999</v>
      </c>
      <c r="EP491">
        <v>1955.119642857143</v>
      </c>
      <c r="EQ491">
        <v>39.89107142857144</v>
      </c>
      <c r="ER491">
        <v>0</v>
      </c>
      <c r="ES491">
        <v>1659122804</v>
      </c>
      <c r="ET491">
        <v>0</v>
      </c>
      <c r="EU491">
        <v>738.194576923077</v>
      </c>
      <c r="EV491">
        <v>-3.854461528076669</v>
      </c>
      <c r="EW491">
        <v>-113.7709399688174</v>
      </c>
      <c r="EX491">
        <v>14730.47692307692</v>
      </c>
      <c r="EY491">
        <v>15</v>
      </c>
      <c r="EZ491">
        <v>0</v>
      </c>
      <c r="FA491" t="s">
        <v>419</v>
      </c>
      <c r="FB491">
        <v>1658962562</v>
      </c>
      <c r="FC491">
        <v>1658962559</v>
      </c>
      <c r="FD491">
        <v>0</v>
      </c>
      <c r="FE491">
        <v>0.025</v>
      </c>
      <c r="FF491">
        <v>-0.013</v>
      </c>
      <c r="FG491">
        <v>-1.97</v>
      </c>
      <c r="FH491">
        <v>-0.111</v>
      </c>
      <c r="FI491">
        <v>420</v>
      </c>
      <c r="FJ491">
        <v>18</v>
      </c>
      <c r="FK491">
        <v>0.6899999999999999</v>
      </c>
      <c r="FL491">
        <v>0.5</v>
      </c>
      <c r="FM491">
        <v>-60.86514</v>
      </c>
      <c r="FN491">
        <v>-0.3136367729830744</v>
      </c>
      <c r="FO491">
        <v>0.07448749156737605</v>
      </c>
      <c r="FP491">
        <v>1</v>
      </c>
      <c r="FQ491">
        <v>738.4681176470588</v>
      </c>
      <c r="FR491">
        <v>-5.107226883864021</v>
      </c>
      <c r="FS491">
        <v>0.5514912811803926</v>
      </c>
      <c r="FT491">
        <v>0</v>
      </c>
      <c r="FU491">
        <v>6.294387499999999</v>
      </c>
      <c r="FV491">
        <v>-0.7795386866791925</v>
      </c>
      <c r="FW491">
        <v>0.07796741587836555</v>
      </c>
      <c r="FX491">
        <v>0</v>
      </c>
      <c r="FY491">
        <v>1</v>
      </c>
      <c r="FZ491">
        <v>3</v>
      </c>
      <c r="GA491" t="s">
        <v>426</v>
      </c>
      <c r="GB491">
        <v>2.98359</v>
      </c>
      <c r="GC491">
        <v>2.71555</v>
      </c>
      <c r="GD491">
        <v>0.218069</v>
      </c>
      <c r="GE491">
        <v>0.220978</v>
      </c>
      <c r="GF491">
        <v>0.104305</v>
      </c>
      <c r="GG491">
        <v>0.0820702</v>
      </c>
      <c r="GH491">
        <v>24753.5</v>
      </c>
      <c r="GI491">
        <v>24781.7</v>
      </c>
      <c r="GJ491">
        <v>29418.9</v>
      </c>
      <c r="GK491">
        <v>29416.9</v>
      </c>
      <c r="GL491">
        <v>34897.6</v>
      </c>
      <c r="GM491">
        <v>35905.8</v>
      </c>
      <c r="GN491">
        <v>41429.1</v>
      </c>
      <c r="GO491">
        <v>41921.1</v>
      </c>
      <c r="GP491">
        <v>1.91717</v>
      </c>
      <c r="GQ491">
        <v>1.88915</v>
      </c>
      <c r="GR491">
        <v>0.10832</v>
      </c>
      <c r="GS491">
        <v>0</v>
      </c>
      <c r="GT491">
        <v>25.3588</v>
      </c>
      <c r="GU491">
        <v>999.9</v>
      </c>
      <c r="GV491">
        <v>36.4</v>
      </c>
      <c r="GW491">
        <v>33.8</v>
      </c>
      <c r="GX491">
        <v>21.2213</v>
      </c>
      <c r="GY491">
        <v>63.4617</v>
      </c>
      <c r="GZ491">
        <v>33.6098</v>
      </c>
      <c r="HA491">
        <v>1</v>
      </c>
      <c r="HB491">
        <v>-0.0814787</v>
      </c>
      <c r="HC491">
        <v>0.340155</v>
      </c>
      <c r="HD491">
        <v>20.3306</v>
      </c>
      <c r="HE491">
        <v>5.21504</v>
      </c>
      <c r="HF491">
        <v>12.0099</v>
      </c>
      <c r="HG491">
        <v>4.98905</v>
      </c>
      <c r="HH491">
        <v>3.2885</v>
      </c>
      <c r="HI491">
        <v>9999</v>
      </c>
      <c r="HJ491">
        <v>9999</v>
      </c>
      <c r="HK491">
        <v>9999</v>
      </c>
      <c r="HL491">
        <v>175.2</v>
      </c>
      <c r="HM491">
        <v>1.86788</v>
      </c>
      <c r="HN491">
        <v>1.86691</v>
      </c>
      <c r="HO491">
        <v>1.8663</v>
      </c>
      <c r="HP491">
        <v>1.86621</v>
      </c>
      <c r="HQ491">
        <v>1.86807</v>
      </c>
      <c r="HR491">
        <v>1.87055</v>
      </c>
      <c r="HS491">
        <v>1.8692</v>
      </c>
      <c r="HT491">
        <v>1.8706</v>
      </c>
      <c r="HU491">
        <v>0</v>
      </c>
      <c r="HV491">
        <v>0</v>
      </c>
      <c r="HW491">
        <v>0</v>
      </c>
      <c r="HX491">
        <v>0</v>
      </c>
      <c r="HY491" t="s">
        <v>421</v>
      </c>
      <c r="HZ491" t="s">
        <v>422</v>
      </c>
      <c r="IA491" t="s">
        <v>423</v>
      </c>
      <c r="IB491" t="s">
        <v>423</v>
      </c>
      <c r="IC491" t="s">
        <v>423</v>
      </c>
      <c r="ID491" t="s">
        <v>423</v>
      </c>
      <c r="IE491">
        <v>0</v>
      </c>
      <c r="IF491">
        <v>100</v>
      </c>
      <c r="IG491">
        <v>100</v>
      </c>
      <c r="IH491">
        <v>-4.52</v>
      </c>
      <c r="II491">
        <v>-0.0839</v>
      </c>
      <c r="IJ491">
        <v>-1.577111384215205</v>
      </c>
      <c r="IK491">
        <v>-0.002609718516926934</v>
      </c>
      <c r="IL491">
        <v>7.477057286243006E-07</v>
      </c>
      <c r="IM491">
        <v>-2.446628426827821E-10</v>
      </c>
      <c r="IN491">
        <v>-0.2036813970316619</v>
      </c>
      <c r="IO491">
        <v>-0.007460779758470672</v>
      </c>
      <c r="IP491">
        <v>0.0009378809001863145</v>
      </c>
      <c r="IQ491">
        <v>-1.681860573090938E-05</v>
      </c>
      <c r="IR491">
        <v>18</v>
      </c>
      <c r="IS491">
        <v>2242</v>
      </c>
      <c r="IT491">
        <v>1</v>
      </c>
      <c r="IU491">
        <v>24</v>
      </c>
      <c r="IV491">
        <v>2670.7</v>
      </c>
      <c r="IW491">
        <v>2670.7</v>
      </c>
      <c r="IX491">
        <v>2.91626</v>
      </c>
      <c r="IY491">
        <v>2.20459</v>
      </c>
      <c r="IZ491">
        <v>1.39648</v>
      </c>
      <c r="JA491">
        <v>2.33398</v>
      </c>
      <c r="JB491">
        <v>1.49536</v>
      </c>
      <c r="JC491">
        <v>2.44385</v>
      </c>
      <c r="JD491">
        <v>39.4166</v>
      </c>
      <c r="JE491">
        <v>23.9649</v>
      </c>
      <c r="JF491">
        <v>18</v>
      </c>
      <c r="JG491">
        <v>491.359</v>
      </c>
      <c r="JH491">
        <v>430.235</v>
      </c>
      <c r="JI491">
        <v>25.0002</v>
      </c>
      <c r="JJ491">
        <v>26.3264</v>
      </c>
      <c r="JK491">
        <v>30.0002</v>
      </c>
      <c r="JL491">
        <v>26.2824</v>
      </c>
      <c r="JM491">
        <v>26.2234</v>
      </c>
      <c r="JN491">
        <v>58.4487</v>
      </c>
      <c r="JO491">
        <v>19.2542</v>
      </c>
      <c r="JP491">
        <v>23.3287</v>
      </c>
      <c r="JQ491">
        <v>25</v>
      </c>
      <c r="JR491">
        <v>1524.28</v>
      </c>
      <c r="JS491">
        <v>16.8876</v>
      </c>
      <c r="JT491">
        <v>100.589</v>
      </c>
      <c r="JU491">
        <v>100.679</v>
      </c>
    </row>
    <row r="492" spans="1:281">
      <c r="A492">
        <v>476</v>
      </c>
      <c r="B492">
        <v>1659122808.5</v>
      </c>
      <c r="C492">
        <v>10450.40000009537</v>
      </c>
      <c r="D492" t="s">
        <v>1379</v>
      </c>
      <c r="E492" t="s">
        <v>1380</v>
      </c>
      <c r="F492">
        <v>5</v>
      </c>
      <c r="G492" t="s">
        <v>1198</v>
      </c>
      <c r="H492" t="s">
        <v>416</v>
      </c>
      <c r="I492">
        <v>1659122801</v>
      </c>
      <c r="J492">
        <f>(K492)/1000</f>
        <v>0</v>
      </c>
      <c r="K492">
        <f>IF(CZ492, AN492, AH492)</f>
        <v>0</v>
      </c>
      <c r="L492">
        <f>IF(CZ492, AI492, AG492)</f>
        <v>0</v>
      </c>
      <c r="M492">
        <f>DB492 - IF(AU492&gt;1, L492*CV492*100.0/(AW492*DP492), 0)</f>
        <v>0</v>
      </c>
      <c r="N492">
        <f>((T492-J492/2)*M492-L492)/(T492+J492/2)</f>
        <v>0</v>
      </c>
      <c r="O492">
        <f>N492*(DI492+DJ492)/1000.0</f>
        <v>0</v>
      </c>
      <c r="P492">
        <f>(DB492 - IF(AU492&gt;1, L492*CV492*100.0/(AW492*DP492), 0))*(DI492+DJ492)/1000.0</f>
        <v>0</v>
      </c>
      <c r="Q492">
        <f>2.0/((1/S492-1/R492)+SIGN(S492)*SQRT((1/S492-1/R492)*(1/S492-1/R492) + 4*CW492/((CW492+1)*(CW492+1))*(2*1/S492*1/R492-1/R492*1/R492)))</f>
        <v>0</v>
      </c>
      <c r="R492">
        <f>IF(LEFT(CX492,1)&lt;&gt;"0",IF(LEFT(CX492,1)="1",3.0,CY492),$D$5+$E$5*(DP492*DI492/($K$5*1000))+$F$5*(DP492*DI492/($K$5*1000))*MAX(MIN(CV492,$J$5),$I$5)*MAX(MIN(CV492,$J$5),$I$5)+$G$5*MAX(MIN(CV492,$J$5),$I$5)*(DP492*DI492/($K$5*1000))+$H$5*(DP492*DI492/($K$5*1000))*(DP492*DI492/($K$5*1000)))</f>
        <v>0</v>
      </c>
      <c r="S492">
        <f>J492*(1000-(1000*0.61365*exp(17.502*W492/(240.97+W492))/(DI492+DJ492)+DD492)/2)/(1000*0.61365*exp(17.502*W492/(240.97+W492))/(DI492+DJ492)-DD492)</f>
        <v>0</v>
      </c>
      <c r="T492">
        <f>1/((CW492+1)/(Q492/1.6)+1/(R492/1.37)) + CW492/((CW492+1)/(Q492/1.6) + CW492/(R492/1.37))</f>
        <v>0</v>
      </c>
      <c r="U492">
        <f>(CR492*CU492)</f>
        <v>0</v>
      </c>
      <c r="V492">
        <f>(DK492+(U492+2*0.95*5.67E-8*(((DK492+$B$7)+273)^4-(DK492+273)^4)-44100*J492)/(1.84*29.3*R492+8*0.95*5.67E-8*(DK492+273)^3))</f>
        <v>0</v>
      </c>
      <c r="W492">
        <f>($C$7*DL492+$D$7*DM492+$E$7*V492)</f>
        <v>0</v>
      </c>
      <c r="X492">
        <f>0.61365*exp(17.502*W492/(240.97+W492))</f>
        <v>0</v>
      </c>
      <c r="Y492">
        <f>(Z492/AA492*100)</f>
        <v>0</v>
      </c>
      <c r="Z492">
        <f>DD492*(DI492+DJ492)/1000</f>
        <v>0</v>
      </c>
      <c r="AA492">
        <f>0.61365*exp(17.502*DK492/(240.97+DK492))</f>
        <v>0</v>
      </c>
      <c r="AB492">
        <f>(X492-DD492*(DI492+DJ492)/1000)</f>
        <v>0</v>
      </c>
      <c r="AC492">
        <f>(-J492*44100)</f>
        <v>0</v>
      </c>
      <c r="AD492">
        <f>2*29.3*R492*0.92*(DK492-W492)</f>
        <v>0</v>
      </c>
      <c r="AE492">
        <f>2*0.95*5.67E-8*(((DK492+$B$7)+273)^4-(W492+273)^4)</f>
        <v>0</v>
      </c>
      <c r="AF492">
        <f>U492+AE492+AC492+AD492</f>
        <v>0</v>
      </c>
      <c r="AG492">
        <f>DH492*AU492*(DC492-DB492*(1000-AU492*DE492)/(1000-AU492*DD492))/(100*CV492)</f>
        <v>0</v>
      </c>
      <c r="AH492">
        <f>1000*DH492*AU492*(DD492-DE492)/(100*CV492*(1000-AU492*DD492))</f>
        <v>0</v>
      </c>
      <c r="AI492">
        <f>(AJ492 - AK492 - DI492*1E3/(8.314*(DK492+273.15)) * AM492/DH492 * AL492) * DH492/(100*CV492) * (1000 - DE492)/1000</f>
        <v>0</v>
      </c>
      <c r="AJ492">
        <v>1536.798470788695</v>
      </c>
      <c r="AK492">
        <v>1491.645818181818</v>
      </c>
      <c r="AL492">
        <v>3.395890116953374</v>
      </c>
      <c r="AM492">
        <v>65.16908035105153</v>
      </c>
      <c r="AN492">
        <f>(AP492 - AO492 + DI492*1E3/(8.314*(DK492+273.15)) * AR492/DH492 * AQ492) * DH492/(100*CV492) * 1000/(1000 - AP492)</f>
        <v>0</v>
      </c>
      <c r="AO492">
        <v>16.77355115020001</v>
      </c>
      <c r="AP492">
        <v>22.93734121212121</v>
      </c>
      <c r="AQ492">
        <v>0.00893659946148065</v>
      </c>
      <c r="AR492">
        <v>87.25363279170026</v>
      </c>
      <c r="AS492">
        <v>16</v>
      </c>
      <c r="AT492">
        <v>3</v>
      </c>
      <c r="AU492">
        <f>IF(AS492*$H$13&gt;=AW492,1.0,(AW492/(AW492-AS492*$H$13)))</f>
        <v>0</v>
      </c>
      <c r="AV492">
        <f>(AU492-1)*100</f>
        <v>0</v>
      </c>
      <c r="AW492">
        <f>MAX(0,($B$13+$C$13*DP492)/(1+$D$13*DP492)*DI492/(DK492+273)*$E$13)</f>
        <v>0</v>
      </c>
      <c r="AX492" t="s">
        <v>417</v>
      </c>
      <c r="AY492" t="s">
        <v>417</v>
      </c>
      <c r="AZ492">
        <v>0</v>
      </c>
      <c r="BA492">
        <v>0</v>
      </c>
      <c r="BB492">
        <f>1-AZ492/BA492</f>
        <v>0</v>
      </c>
      <c r="BC492">
        <v>0</v>
      </c>
      <c r="BD492" t="s">
        <v>417</v>
      </c>
      <c r="BE492" t="s">
        <v>417</v>
      </c>
      <c r="BF492">
        <v>0</v>
      </c>
      <c r="BG492">
        <v>0</v>
      </c>
      <c r="BH492">
        <f>1-BF492/BG492</f>
        <v>0</v>
      </c>
      <c r="BI492">
        <v>0.5</v>
      </c>
      <c r="BJ492">
        <f>CS492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417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f>$B$11*DQ492+$C$11*DR492+$F$11*EC492*(1-EF492)</f>
        <v>0</v>
      </c>
      <c r="CS492">
        <f>CR492*CT492</f>
        <v>0</v>
      </c>
      <c r="CT492">
        <f>($B$11*$D$9+$C$11*$D$9+$F$11*((EP492+EH492)/MAX(EP492+EH492+EQ492, 0.1)*$I$9+EQ492/MAX(EP492+EH492+EQ492, 0.1)*$J$9))/($B$11+$C$11+$F$11)</f>
        <v>0</v>
      </c>
      <c r="CU492">
        <f>($B$11*$K$9+$C$11*$K$9+$F$11*((EP492+EH492)/MAX(EP492+EH492+EQ492, 0.1)*$P$9+EQ492/MAX(EP492+EH492+EQ492, 0.1)*$Q$9))/($B$11+$C$11+$F$11)</f>
        <v>0</v>
      </c>
      <c r="CV492">
        <v>6</v>
      </c>
      <c r="CW492">
        <v>0.5</v>
      </c>
      <c r="CX492" t="s">
        <v>418</v>
      </c>
      <c r="CY492">
        <v>2</v>
      </c>
      <c r="CZ492" t="b">
        <v>1</v>
      </c>
      <c r="DA492">
        <v>1659122801</v>
      </c>
      <c r="DB492">
        <v>1434.042222222222</v>
      </c>
      <c r="DC492">
        <v>1494.893333333333</v>
      </c>
      <c r="DD492">
        <v>22.88550370370371</v>
      </c>
      <c r="DE492">
        <v>16.68655185185185</v>
      </c>
      <c r="DF492">
        <v>1438.554444444444</v>
      </c>
      <c r="DG492">
        <v>22.96956296296296</v>
      </c>
      <c r="DH492">
        <v>500.0844074074075</v>
      </c>
      <c r="DI492">
        <v>90.62448518518519</v>
      </c>
      <c r="DJ492">
        <v>0.1000007814814815</v>
      </c>
      <c r="DK492">
        <v>27.20817037037037</v>
      </c>
      <c r="DL492">
        <v>27.12511111111111</v>
      </c>
      <c r="DM492">
        <v>999.9000000000001</v>
      </c>
      <c r="DN492">
        <v>0</v>
      </c>
      <c r="DO492">
        <v>0</v>
      </c>
      <c r="DP492">
        <v>10002.4662962963</v>
      </c>
      <c r="DQ492">
        <v>0</v>
      </c>
      <c r="DR492">
        <v>7.960498148148149</v>
      </c>
      <c r="DS492">
        <v>-60.85072222222222</v>
      </c>
      <c r="DT492">
        <v>1467.63037037037</v>
      </c>
      <c r="DU492">
        <v>1520.262222222222</v>
      </c>
      <c r="DV492">
        <v>6.198960740740739</v>
      </c>
      <c r="DW492">
        <v>1494.893333333333</v>
      </c>
      <c r="DX492">
        <v>16.68655185185185</v>
      </c>
      <c r="DY492">
        <v>2.073987407407408</v>
      </c>
      <c r="DZ492">
        <v>1.51220962962963</v>
      </c>
      <c r="EA492">
        <v>18.02077777777778</v>
      </c>
      <c r="EB492">
        <v>13.09195555555556</v>
      </c>
      <c r="EC492">
        <v>2000.012592592593</v>
      </c>
      <c r="ED492">
        <v>0.9800041111111112</v>
      </c>
      <c r="EE492">
        <v>0.01999628888888889</v>
      </c>
      <c r="EF492">
        <v>0</v>
      </c>
      <c r="EG492">
        <v>737.7678888888887</v>
      </c>
      <c r="EH492">
        <v>5.00097</v>
      </c>
      <c r="EI492">
        <v>14721.9</v>
      </c>
      <c r="EJ492">
        <v>16707.72222222222</v>
      </c>
      <c r="EK492">
        <v>38.812</v>
      </c>
      <c r="EL492">
        <v>39.25</v>
      </c>
      <c r="EM492">
        <v>38.74766666666666</v>
      </c>
      <c r="EN492">
        <v>39.062</v>
      </c>
      <c r="EO492">
        <v>39.43699999999999</v>
      </c>
      <c r="EP492">
        <v>1955.121111111111</v>
      </c>
      <c r="EQ492">
        <v>39.89148148148148</v>
      </c>
      <c r="ER492">
        <v>0</v>
      </c>
      <c r="ES492">
        <v>1659122808.8</v>
      </c>
      <c r="ET492">
        <v>0</v>
      </c>
      <c r="EU492">
        <v>737.7677692307692</v>
      </c>
      <c r="EV492">
        <v>-4.158700861044331</v>
      </c>
      <c r="EW492">
        <v>-110.3384616527346</v>
      </c>
      <c r="EX492">
        <v>14721.55384615385</v>
      </c>
      <c r="EY492">
        <v>15</v>
      </c>
      <c r="EZ492">
        <v>0</v>
      </c>
      <c r="FA492" t="s">
        <v>419</v>
      </c>
      <c r="FB492">
        <v>1658962562</v>
      </c>
      <c r="FC492">
        <v>1658962559</v>
      </c>
      <c r="FD492">
        <v>0</v>
      </c>
      <c r="FE492">
        <v>0.025</v>
      </c>
      <c r="FF492">
        <v>-0.013</v>
      </c>
      <c r="FG492">
        <v>-1.97</v>
      </c>
      <c r="FH492">
        <v>-0.111</v>
      </c>
      <c r="FI492">
        <v>420</v>
      </c>
      <c r="FJ492">
        <v>18</v>
      </c>
      <c r="FK492">
        <v>0.6899999999999999</v>
      </c>
      <c r="FL492">
        <v>0.5</v>
      </c>
      <c r="FM492">
        <v>-60.86168999999999</v>
      </c>
      <c r="FN492">
        <v>0.1722191369606202</v>
      </c>
      <c r="FO492">
        <v>0.08855756828188079</v>
      </c>
      <c r="FP492">
        <v>1</v>
      </c>
      <c r="FQ492">
        <v>738.021294117647</v>
      </c>
      <c r="FR492">
        <v>-4.826829642547446</v>
      </c>
      <c r="FS492">
        <v>0.5303178031316125</v>
      </c>
      <c r="FT492">
        <v>0</v>
      </c>
      <c r="FU492">
        <v>6.2346615</v>
      </c>
      <c r="FV492">
        <v>-0.8287821388367895</v>
      </c>
      <c r="FW492">
        <v>0.08203414257338226</v>
      </c>
      <c r="FX492">
        <v>0</v>
      </c>
      <c r="FY492">
        <v>1</v>
      </c>
      <c r="FZ492">
        <v>3</v>
      </c>
      <c r="GA492" t="s">
        <v>426</v>
      </c>
      <c r="GB492">
        <v>2.98343</v>
      </c>
      <c r="GC492">
        <v>2.71573</v>
      </c>
      <c r="GD492">
        <v>0.219595</v>
      </c>
      <c r="GE492">
        <v>0.222451</v>
      </c>
      <c r="GF492">
        <v>0.104425</v>
      </c>
      <c r="GG492">
        <v>0.082316</v>
      </c>
      <c r="GH492">
        <v>24705.6</v>
      </c>
      <c r="GI492">
        <v>24734.8</v>
      </c>
      <c r="GJ492">
        <v>29419.4</v>
      </c>
      <c r="GK492">
        <v>29416.9</v>
      </c>
      <c r="GL492">
        <v>34893.4</v>
      </c>
      <c r="GM492">
        <v>35896.1</v>
      </c>
      <c r="GN492">
        <v>41429.7</v>
      </c>
      <c r="GO492">
        <v>41921</v>
      </c>
      <c r="GP492">
        <v>1.91702</v>
      </c>
      <c r="GQ492">
        <v>1.8891</v>
      </c>
      <c r="GR492">
        <v>0.108778</v>
      </c>
      <c r="GS492">
        <v>0</v>
      </c>
      <c r="GT492">
        <v>25.361</v>
      </c>
      <c r="GU492">
        <v>999.9</v>
      </c>
      <c r="GV492">
        <v>36.4</v>
      </c>
      <c r="GW492">
        <v>33.8</v>
      </c>
      <c r="GX492">
        <v>21.2235</v>
      </c>
      <c r="GY492">
        <v>63.3817</v>
      </c>
      <c r="GZ492">
        <v>33.9022</v>
      </c>
      <c r="HA492">
        <v>1</v>
      </c>
      <c r="HB492">
        <v>-0.0813567</v>
      </c>
      <c r="HC492">
        <v>0.340991</v>
      </c>
      <c r="HD492">
        <v>20.3306</v>
      </c>
      <c r="HE492">
        <v>5.21519</v>
      </c>
      <c r="HF492">
        <v>12.0099</v>
      </c>
      <c r="HG492">
        <v>4.9887</v>
      </c>
      <c r="HH492">
        <v>3.28842</v>
      </c>
      <c r="HI492">
        <v>9999</v>
      </c>
      <c r="HJ492">
        <v>9999</v>
      </c>
      <c r="HK492">
        <v>9999</v>
      </c>
      <c r="HL492">
        <v>175.2</v>
      </c>
      <c r="HM492">
        <v>1.86788</v>
      </c>
      <c r="HN492">
        <v>1.86691</v>
      </c>
      <c r="HO492">
        <v>1.8663</v>
      </c>
      <c r="HP492">
        <v>1.8662</v>
      </c>
      <c r="HQ492">
        <v>1.8681</v>
      </c>
      <c r="HR492">
        <v>1.87052</v>
      </c>
      <c r="HS492">
        <v>1.8692</v>
      </c>
      <c r="HT492">
        <v>1.8706</v>
      </c>
      <c r="HU492">
        <v>0</v>
      </c>
      <c r="HV492">
        <v>0</v>
      </c>
      <c r="HW492">
        <v>0</v>
      </c>
      <c r="HX492">
        <v>0</v>
      </c>
      <c r="HY492" t="s">
        <v>421</v>
      </c>
      <c r="HZ492" t="s">
        <v>422</v>
      </c>
      <c r="IA492" t="s">
        <v>423</v>
      </c>
      <c r="IB492" t="s">
        <v>423</v>
      </c>
      <c r="IC492" t="s">
        <v>423</v>
      </c>
      <c r="ID492" t="s">
        <v>423</v>
      </c>
      <c r="IE492">
        <v>0</v>
      </c>
      <c r="IF492">
        <v>100</v>
      </c>
      <c r="IG492">
        <v>100</v>
      </c>
      <c r="IH492">
        <v>-4.56</v>
      </c>
      <c r="II492">
        <v>-0.08359999999999999</v>
      </c>
      <c r="IJ492">
        <v>-1.577111384215205</v>
      </c>
      <c r="IK492">
        <v>-0.002609718516926934</v>
      </c>
      <c r="IL492">
        <v>7.477057286243006E-07</v>
      </c>
      <c r="IM492">
        <v>-2.446628426827821E-10</v>
      </c>
      <c r="IN492">
        <v>-0.2036813970316619</v>
      </c>
      <c r="IO492">
        <v>-0.007460779758470672</v>
      </c>
      <c r="IP492">
        <v>0.0009378809001863145</v>
      </c>
      <c r="IQ492">
        <v>-1.681860573090938E-05</v>
      </c>
      <c r="IR492">
        <v>18</v>
      </c>
      <c r="IS492">
        <v>2242</v>
      </c>
      <c r="IT492">
        <v>1</v>
      </c>
      <c r="IU492">
        <v>24</v>
      </c>
      <c r="IV492">
        <v>2670.8</v>
      </c>
      <c r="IW492">
        <v>2670.8</v>
      </c>
      <c r="IX492">
        <v>2.94556</v>
      </c>
      <c r="IY492">
        <v>2.19849</v>
      </c>
      <c r="IZ492">
        <v>1.39648</v>
      </c>
      <c r="JA492">
        <v>2.33398</v>
      </c>
      <c r="JB492">
        <v>1.49536</v>
      </c>
      <c r="JC492">
        <v>2.42676</v>
      </c>
      <c r="JD492">
        <v>39.4166</v>
      </c>
      <c r="JE492">
        <v>23.9649</v>
      </c>
      <c r="JF492">
        <v>18</v>
      </c>
      <c r="JG492">
        <v>491.281</v>
      </c>
      <c r="JH492">
        <v>430.216</v>
      </c>
      <c r="JI492">
        <v>25.0001</v>
      </c>
      <c r="JJ492">
        <v>26.3286</v>
      </c>
      <c r="JK492">
        <v>30.0002</v>
      </c>
      <c r="JL492">
        <v>26.2842</v>
      </c>
      <c r="JM492">
        <v>26.2248</v>
      </c>
      <c r="JN492">
        <v>58.9331</v>
      </c>
      <c r="JO492">
        <v>18.9748</v>
      </c>
      <c r="JP492">
        <v>23.3287</v>
      </c>
      <c r="JQ492">
        <v>25</v>
      </c>
      <c r="JR492">
        <v>1537.68</v>
      </c>
      <c r="JS492">
        <v>16.9336</v>
      </c>
      <c r="JT492">
        <v>100.591</v>
      </c>
      <c r="JU492">
        <v>100.679</v>
      </c>
    </row>
    <row r="493" spans="1:281">
      <c r="A493">
        <v>477</v>
      </c>
      <c r="B493">
        <v>1659122813.5</v>
      </c>
      <c r="C493">
        <v>10455.40000009537</v>
      </c>
      <c r="D493" t="s">
        <v>1381</v>
      </c>
      <c r="E493" t="s">
        <v>1382</v>
      </c>
      <c r="F493">
        <v>5</v>
      </c>
      <c r="G493" t="s">
        <v>1198</v>
      </c>
      <c r="H493" t="s">
        <v>416</v>
      </c>
      <c r="I493">
        <v>1659122805.714286</v>
      </c>
      <c r="J493">
        <f>(K493)/1000</f>
        <v>0</v>
      </c>
      <c r="K493">
        <f>IF(CZ493, AN493, AH493)</f>
        <v>0</v>
      </c>
      <c r="L493">
        <f>IF(CZ493, AI493, AG493)</f>
        <v>0</v>
      </c>
      <c r="M493">
        <f>DB493 - IF(AU493&gt;1, L493*CV493*100.0/(AW493*DP493), 0)</f>
        <v>0</v>
      </c>
      <c r="N493">
        <f>((T493-J493/2)*M493-L493)/(T493+J493/2)</f>
        <v>0</v>
      </c>
      <c r="O493">
        <f>N493*(DI493+DJ493)/1000.0</f>
        <v>0</v>
      </c>
      <c r="P493">
        <f>(DB493 - IF(AU493&gt;1, L493*CV493*100.0/(AW493*DP493), 0))*(DI493+DJ493)/1000.0</f>
        <v>0</v>
      </c>
      <c r="Q493">
        <f>2.0/((1/S493-1/R493)+SIGN(S493)*SQRT((1/S493-1/R493)*(1/S493-1/R493) + 4*CW493/((CW493+1)*(CW493+1))*(2*1/S493*1/R493-1/R493*1/R493)))</f>
        <v>0</v>
      </c>
      <c r="R493">
        <f>IF(LEFT(CX493,1)&lt;&gt;"0",IF(LEFT(CX493,1)="1",3.0,CY493),$D$5+$E$5*(DP493*DI493/($K$5*1000))+$F$5*(DP493*DI493/($K$5*1000))*MAX(MIN(CV493,$J$5),$I$5)*MAX(MIN(CV493,$J$5),$I$5)+$G$5*MAX(MIN(CV493,$J$5),$I$5)*(DP493*DI493/($K$5*1000))+$H$5*(DP493*DI493/($K$5*1000))*(DP493*DI493/($K$5*1000)))</f>
        <v>0</v>
      </c>
      <c r="S493">
        <f>J493*(1000-(1000*0.61365*exp(17.502*W493/(240.97+W493))/(DI493+DJ493)+DD493)/2)/(1000*0.61365*exp(17.502*W493/(240.97+W493))/(DI493+DJ493)-DD493)</f>
        <v>0</v>
      </c>
      <c r="T493">
        <f>1/((CW493+1)/(Q493/1.6)+1/(R493/1.37)) + CW493/((CW493+1)/(Q493/1.6) + CW493/(R493/1.37))</f>
        <v>0</v>
      </c>
      <c r="U493">
        <f>(CR493*CU493)</f>
        <v>0</v>
      </c>
      <c r="V493">
        <f>(DK493+(U493+2*0.95*5.67E-8*(((DK493+$B$7)+273)^4-(DK493+273)^4)-44100*J493)/(1.84*29.3*R493+8*0.95*5.67E-8*(DK493+273)^3))</f>
        <v>0</v>
      </c>
      <c r="W493">
        <f>($C$7*DL493+$D$7*DM493+$E$7*V493)</f>
        <v>0</v>
      </c>
      <c r="X493">
        <f>0.61365*exp(17.502*W493/(240.97+W493))</f>
        <v>0</v>
      </c>
      <c r="Y493">
        <f>(Z493/AA493*100)</f>
        <v>0</v>
      </c>
      <c r="Z493">
        <f>DD493*(DI493+DJ493)/1000</f>
        <v>0</v>
      </c>
      <c r="AA493">
        <f>0.61365*exp(17.502*DK493/(240.97+DK493))</f>
        <v>0</v>
      </c>
      <c r="AB493">
        <f>(X493-DD493*(DI493+DJ493)/1000)</f>
        <v>0</v>
      </c>
      <c r="AC493">
        <f>(-J493*44100)</f>
        <v>0</v>
      </c>
      <c r="AD493">
        <f>2*29.3*R493*0.92*(DK493-W493)</f>
        <v>0</v>
      </c>
      <c r="AE493">
        <f>2*0.95*5.67E-8*(((DK493+$B$7)+273)^4-(W493+273)^4)</f>
        <v>0</v>
      </c>
      <c r="AF493">
        <f>U493+AE493+AC493+AD493</f>
        <v>0</v>
      </c>
      <c r="AG493">
        <f>DH493*AU493*(DC493-DB493*(1000-AU493*DE493)/(1000-AU493*DD493))/(100*CV493)</f>
        <v>0</v>
      </c>
      <c r="AH493">
        <f>1000*DH493*AU493*(DD493-DE493)/(100*CV493*(1000-AU493*DD493))</f>
        <v>0</v>
      </c>
      <c r="AI493">
        <f>(AJ493 - AK493 - DI493*1E3/(8.314*(DK493+273.15)) * AM493/DH493 * AL493) * DH493/(100*CV493) * (1000 - DE493)/1000</f>
        <v>0</v>
      </c>
      <c r="AJ493">
        <v>1554.257102568028</v>
      </c>
      <c r="AK493">
        <v>1509.006848484848</v>
      </c>
      <c r="AL493">
        <v>3.470557471943511</v>
      </c>
      <c r="AM493">
        <v>65.16908035105153</v>
      </c>
      <c r="AN493">
        <f>(AP493 - AO493 + DI493*1E3/(8.314*(DK493+273.15)) * AR493/DH493 * AQ493) * DH493/(100*CV493) * 1000/(1000 - AP493)</f>
        <v>0</v>
      </c>
      <c r="AO493">
        <v>16.83530230245369</v>
      </c>
      <c r="AP493">
        <v>22.9594303030303</v>
      </c>
      <c r="AQ493">
        <v>0.002912471028854821</v>
      </c>
      <c r="AR493">
        <v>87.25363279170026</v>
      </c>
      <c r="AS493">
        <v>16</v>
      </c>
      <c r="AT493">
        <v>3</v>
      </c>
      <c r="AU493">
        <f>IF(AS493*$H$13&gt;=AW493,1.0,(AW493/(AW493-AS493*$H$13)))</f>
        <v>0</v>
      </c>
      <c r="AV493">
        <f>(AU493-1)*100</f>
        <v>0</v>
      </c>
      <c r="AW493">
        <f>MAX(0,($B$13+$C$13*DP493)/(1+$D$13*DP493)*DI493/(DK493+273)*$E$13)</f>
        <v>0</v>
      </c>
      <c r="AX493" t="s">
        <v>417</v>
      </c>
      <c r="AY493" t="s">
        <v>417</v>
      </c>
      <c r="AZ493">
        <v>0</v>
      </c>
      <c r="BA493">
        <v>0</v>
      </c>
      <c r="BB493">
        <f>1-AZ493/BA493</f>
        <v>0</v>
      </c>
      <c r="BC493">
        <v>0</v>
      </c>
      <c r="BD493" t="s">
        <v>417</v>
      </c>
      <c r="BE493" t="s">
        <v>417</v>
      </c>
      <c r="BF493">
        <v>0</v>
      </c>
      <c r="BG493">
        <v>0</v>
      </c>
      <c r="BH493">
        <f>1-BF493/BG493</f>
        <v>0</v>
      </c>
      <c r="BI493">
        <v>0.5</v>
      </c>
      <c r="BJ493">
        <f>CS493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417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f>$B$11*DQ493+$C$11*DR493+$F$11*EC493*(1-EF493)</f>
        <v>0</v>
      </c>
      <c r="CS493">
        <f>CR493*CT493</f>
        <v>0</v>
      </c>
      <c r="CT493">
        <f>($B$11*$D$9+$C$11*$D$9+$F$11*((EP493+EH493)/MAX(EP493+EH493+EQ493, 0.1)*$I$9+EQ493/MAX(EP493+EH493+EQ493, 0.1)*$J$9))/($B$11+$C$11+$F$11)</f>
        <v>0</v>
      </c>
      <c r="CU493">
        <f>($B$11*$K$9+$C$11*$K$9+$F$11*((EP493+EH493)/MAX(EP493+EH493+EQ493, 0.1)*$P$9+EQ493/MAX(EP493+EH493+EQ493, 0.1)*$Q$9))/($B$11+$C$11+$F$11)</f>
        <v>0</v>
      </c>
      <c r="CV493">
        <v>6</v>
      </c>
      <c r="CW493">
        <v>0.5</v>
      </c>
      <c r="CX493" t="s">
        <v>418</v>
      </c>
      <c r="CY493">
        <v>2</v>
      </c>
      <c r="CZ493" t="b">
        <v>1</v>
      </c>
      <c r="DA493">
        <v>1659122805.714286</v>
      </c>
      <c r="DB493">
        <v>1449.851785714286</v>
      </c>
      <c r="DC493">
        <v>1510.759642857143</v>
      </c>
      <c r="DD493">
        <v>22.91574642857143</v>
      </c>
      <c r="DE493">
        <v>16.77240357142857</v>
      </c>
      <c r="DF493">
        <v>1454.394285714286</v>
      </c>
      <c r="DG493">
        <v>22.99953571428571</v>
      </c>
      <c r="DH493">
        <v>500.0851785714285</v>
      </c>
      <c r="DI493">
        <v>90.62486428571428</v>
      </c>
      <c r="DJ493">
        <v>0.1000146464285714</v>
      </c>
      <c r="DK493">
        <v>27.21035714285714</v>
      </c>
      <c r="DL493">
        <v>27.13208571428571</v>
      </c>
      <c r="DM493">
        <v>999.9000000000002</v>
      </c>
      <c r="DN493">
        <v>0</v>
      </c>
      <c r="DO493">
        <v>0</v>
      </c>
      <c r="DP493">
        <v>10002.93607142857</v>
      </c>
      <c r="DQ493">
        <v>0</v>
      </c>
      <c r="DR493">
        <v>7.960745000000001</v>
      </c>
      <c r="DS493">
        <v>-60.90791428571428</v>
      </c>
      <c r="DT493">
        <v>1483.855357142857</v>
      </c>
      <c r="DU493">
        <v>1536.531428571428</v>
      </c>
      <c r="DV493">
        <v>6.143336785714287</v>
      </c>
      <c r="DW493">
        <v>1510.759642857143</v>
      </c>
      <c r="DX493">
        <v>16.77240357142857</v>
      </c>
      <c r="DY493">
        <v>2.076736785714286</v>
      </c>
      <c r="DZ493">
        <v>1.519997142857143</v>
      </c>
      <c r="EA493">
        <v>18.04183928571428</v>
      </c>
      <c r="EB493">
        <v>13.1707</v>
      </c>
      <c r="EC493">
        <v>2000.008214285714</v>
      </c>
      <c r="ED493">
        <v>0.9800041785714286</v>
      </c>
      <c r="EE493">
        <v>0.01999622142857143</v>
      </c>
      <c r="EF493">
        <v>0</v>
      </c>
      <c r="EG493">
        <v>737.3712142857141</v>
      </c>
      <c r="EH493">
        <v>5.00097</v>
      </c>
      <c r="EI493">
        <v>14713.54642857143</v>
      </c>
      <c r="EJ493">
        <v>16707.67857142857</v>
      </c>
      <c r="EK493">
        <v>38.812</v>
      </c>
      <c r="EL493">
        <v>39.25</v>
      </c>
      <c r="EM493">
        <v>38.74775</v>
      </c>
      <c r="EN493">
        <v>39.062</v>
      </c>
      <c r="EO493">
        <v>39.43699999999999</v>
      </c>
      <c r="EP493">
        <v>1955.117142857143</v>
      </c>
      <c r="EQ493">
        <v>39.89107142857144</v>
      </c>
      <c r="ER493">
        <v>0</v>
      </c>
      <c r="ES493">
        <v>1659122813.6</v>
      </c>
      <c r="ET493">
        <v>0</v>
      </c>
      <c r="EU493">
        <v>737.3959230769231</v>
      </c>
      <c r="EV493">
        <v>-6.376273509574107</v>
      </c>
      <c r="EW493">
        <v>-104.2461539201019</v>
      </c>
      <c r="EX493">
        <v>14713.04615384616</v>
      </c>
      <c r="EY493">
        <v>15</v>
      </c>
      <c r="EZ493">
        <v>0</v>
      </c>
      <c r="FA493" t="s">
        <v>419</v>
      </c>
      <c r="FB493">
        <v>1658962562</v>
      </c>
      <c r="FC493">
        <v>1658962559</v>
      </c>
      <c r="FD493">
        <v>0</v>
      </c>
      <c r="FE493">
        <v>0.025</v>
      </c>
      <c r="FF493">
        <v>-0.013</v>
      </c>
      <c r="FG493">
        <v>-1.97</v>
      </c>
      <c r="FH493">
        <v>-0.111</v>
      </c>
      <c r="FI493">
        <v>420</v>
      </c>
      <c r="FJ493">
        <v>18</v>
      </c>
      <c r="FK493">
        <v>0.6899999999999999</v>
      </c>
      <c r="FL493">
        <v>0.5</v>
      </c>
      <c r="FM493">
        <v>-60.89084634146342</v>
      </c>
      <c r="FN493">
        <v>-0.371057142857199</v>
      </c>
      <c r="FO493">
        <v>0.1127762237040972</v>
      </c>
      <c r="FP493">
        <v>1</v>
      </c>
      <c r="FQ493">
        <v>737.6415294117647</v>
      </c>
      <c r="FR493">
        <v>-5.336470583567626</v>
      </c>
      <c r="FS493">
        <v>0.5888490885914247</v>
      </c>
      <c r="FT493">
        <v>0</v>
      </c>
      <c r="FU493">
        <v>6.187503902439024</v>
      </c>
      <c r="FV493">
        <v>-0.7067567247386572</v>
      </c>
      <c r="FW493">
        <v>0.0738897722510197</v>
      </c>
      <c r="FX493">
        <v>0</v>
      </c>
      <c r="FY493">
        <v>1</v>
      </c>
      <c r="FZ493">
        <v>3</v>
      </c>
      <c r="GA493" t="s">
        <v>426</v>
      </c>
      <c r="GB493">
        <v>2.98347</v>
      </c>
      <c r="GC493">
        <v>2.71563</v>
      </c>
      <c r="GD493">
        <v>0.221131</v>
      </c>
      <c r="GE493">
        <v>0.22394</v>
      </c>
      <c r="GF493">
        <v>0.10449</v>
      </c>
      <c r="GG493">
        <v>0.082459</v>
      </c>
      <c r="GH493">
        <v>24656.8</v>
      </c>
      <c r="GI493">
        <v>24687.6</v>
      </c>
      <c r="GJ493">
        <v>29419.2</v>
      </c>
      <c r="GK493">
        <v>29417</v>
      </c>
      <c r="GL493">
        <v>34890.7</v>
      </c>
      <c r="GM493">
        <v>35890.6</v>
      </c>
      <c r="GN493">
        <v>41429.5</v>
      </c>
      <c r="GO493">
        <v>41921.2</v>
      </c>
      <c r="GP493">
        <v>1.9172</v>
      </c>
      <c r="GQ493">
        <v>1.8893</v>
      </c>
      <c r="GR493">
        <v>0.109065</v>
      </c>
      <c r="GS493">
        <v>0</v>
      </c>
      <c r="GT493">
        <v>25.3624</v>
      </c>
      <c r="GU493">
        <v>999.9</v>
      </c>
      <c r="GV493">
        <v>36.4</v>
      </c>
      <c r="GW493">
        <v>33.8</v>
      </c>
      <c r="GX493">
        <v>21.222</v>
      </c>
      <c r="GY493">
        <v>63.3317</v>
      </c>
      <c r="GZ493">
        <v>33.73</v>
      </c>
      <c r="HA493">
        <v>1</v>
      </c>
      <c r="HB493">
        <v>-0.0811814</v>
      </c>
      <c r="HC493">
        <v>0.341013</v>
      </c>
      <c r="HD493">
        <v>20.3306</v>
      </c>
      <c r="HE493">
        <v>5.21609</v>
      </c>
      <c r="HF493">
        <v>12.0099</v>
      </c>
      <c r="HG493">
        <v>4.9892</v>
      </c>
      <c r="HH493">
        <v>3.28855</v>
      </c>
      <c r="HI493">
        <v>9999</v>
      </c>
      <c r="HJ493">
        <v>9999</v>
      </c>
      <c r="HK493">
        <v>9999</v>
      </c>
      <c r="HL493">
        <v>175.2</v>
      </c>
      <c r="HM493">
        <v>1.86785</v>
      </c>
      <c r="HN493">
        <v>1.86691</v>
      </c>
      <c r="HO493">
        <v>1.8663</v>
      </c>
      <c r="HP493">
        <v>1.86619</v>
      </c>
      <c r="HQ493">
        <v>1.86806</v>
      </c>
      <c r="HR493">
        <v>1.8705</v>
      </c>
      <c r="HS493">
        <v>1.8692</v>
      </c>
      <c r="HT493">
        <v>1.87059</v>
      </c>
      <c r="HU493">
        <v>0</v>
      </c>
      <c r="HV493">
        <v>0</v>
      </c>
      <c r="HW493">
        <v>0</v>
      </c>
      <c r="HX493">
        <v>0</v>
      </c>
      <c r="HY493" t="s">
        <v>421</v>
      </c>
      <c r="HZ493" t="s">
        <v>422</v>
      </c>
      <c r="IA493" t="s">
        <v>423</v>
      </c>
      <c r="IB493" t="s">
        <v>423</v>
      </c>
      <c r="IC493" t="s">
        <v>423</v>
      </c>
      <c r="ID493" t="s">
        <v>423</v>
      </c>
      <c r="IE493">
        <v>0</v>
      </c>
      <c r="IF493">
        <v>100</v>
      </c>
      <c r="IG493">
        <v>100</v>
      </c>
      <c r="IH493">
        <v>-4.6</v>
      </c>
      <c r="II493">
        <v>-0.0834</v>
      </c>
      <c r="IJ493">
        <v>-1.577111384215205</v>
      </c>
      <c r="IK493">
        <v>-0.002609718516926934</v>
      </c>
      <c r="IL493">
        <v>7.477057286243006E-07</v>
      </c>
      <c r="IM493">
        <v>-2.446628426827821E-10</v>
      </c>
      <c r="IN493">
        <v>-0.2036813970316619</v>
      </c>
      <c r="IO493">
        <v>-0.007460779758470672</v>
      </c>
      <c r="IP493">
        <v>0.0009378809001863145</v>
      </c>
      <c r="IQ493">
        <v>-1.681860573090938E-05</v>
      </c>
      <c r="IR493">
        <v>18</v>
      </c>
      <c r="IS493">
        <v>2242</v>
      </c>
      <c r="IT493">
        <v>1</v>
      </c>
      <c r="IU493">
        <v>24</v>
      </c>
      <c r="IV493">
        <v>2670.9</v>
      </c>
      <c r="IW493">
        <v>2670.9</v>
      </c>
      <c r="IX493">
        <v>2.96753</v>
      </c>
      <c r="IY493">
        <v>2.20337</v>
      </c>
      <c r="IZ493">
        <v>1.39648</v>
      </c>
      <c r="JA493">
        <v>2.33276</v>
      </c>
      <c r="JB493">
        <v>1.49536</v>
      </c>
      <c r="JC493">
        <v>2.41943</v>
      </c>
      <c r="JD493">
        <v>39.4416</v>
      </c>
      <c r="JE493">
        <v>23.9649</v>
      </c>
      <c r="JF493">
        <v>18</v>
      </c>
      <c r="JG493">
        <v>491.393</v>
      </c>
      <c r="JH493">
        <v>430.34</v>
      </c>
      <c r="JI493">
        <v>25.0001</v>
      </c>
      <c r="JJ493">
        <v>26.3296</v>
      </c>
      <c r="JK493">
        <v>30.0003</v>
      </c>
      <c r="JL493">
        <v>26.2846</v>
      </c>
      <c r="JM493">
        <v>26.2256</v>
      </c>
      <c r="JN493">
        <v>59.4758</v>
      </c>
      <c r="JO493">
        <v>18.6843</v>
      </c>
      <c r="JP493">
        <v>23.3287</v>
      </c>
      <c r="JQ493">
        <v>25</v>
      </c>
      <c r="JR493">
        <v>1557.72</v>
      </c>
      <c r="JS493">
        <v>16.9828</v>
      </c>
      <c r="JT493">
        <v>100.59</v>
      </c>
      <c r="JU493">
        <v>100.679</v>
      </c>
    </row>
    <row r="494" spans="1:281">
      <c r="A494">
        <v>478</v>
      </c>
      <c r="B494">
        <v>1659122818.5</v>
      </c>
      <c r="C494">
        <v>10460.40000009537</v>
      </c>
      <c r="D494" t="s">
        <v>1383</v>
      </c>
      <c r="E494" t="s">
        <v>1384</v>
      </c>
      <c r="F494">
        <v>5</v>
      </c>
      <c r="G494" t="s">
        <v>1198</v>
      </c>
      <c r="H494" t="s">
        <v>416</v>
      </c>
      <c r="I494">
        <v>1659122811</v>
      </c>
      <c r="J494">
        <f>(K494)/1000</f>
        <v>0</v>
      </c>
      <c r="K494">
        <f>IF(CZ494, AN494, AH494)</f>
        <v>0</v>
      </c>
      <c r="L494">
        <f>IF(CZ494, AI494, AG494)</f>
        <v>0</v>
      </c>
      <c r="M494">
        <f>DB494 - IF(AU494&gt;1, L494*CV494*100.0/(AW494*DP494), 0)</f>
        <v>0</v>
      </c>
      <c r="N494">
        <f>((T494-J494/2)*M494-L494)/(T494+J494/2)</f>
        <v>0</v>
      </c>
      <c r="O494">
        <f>N494*(DI494+DJ494)/1000.0</f>
        <v>0</v>
      </c>
      <c r="P494">
        <f>(DB494 - IF(AU494&gt;1, L494*CV494*100.0/(AW494*DP494), 0))*(DI494+DJ494)/1000.0</f>
        <v>0</v>
      </c>
      <c r="Q494">
        <f>2.0/((1/S494-1/R494)+SIGN(S494)*SQRT((1/S494-1/R494)*(1/S494-1/R494) + 4*CW494/((CW494+1)*(CW494+1))*(2*1/S494*1/R494-1/R494*1/R494)))</f>
        <v>0</v>
      </c>
      <c r="R494">
        <f>IF(LEFT(CX494,1)&lt;&gt;"0",IF(LEFT(CX494,1)="1",3.0,CY494),$D$5+$E$5*(DP494*DI494/($K$5*1000))+$F$5*(DP494*DI494/($K$5*1000))*MAX(MIN(CV494,$J$5),$I$5)*MAX(MIN(CV494,$J$5),$I$5)+$G$5*MAX(MIN(CV494,$J$5),$I$5)*(DP494*DI494/($K$5*1000))+$H$5*(DP494*DI494/($K$5*1000))*(DP494*DI494/($K$5*1000)))</f>
        <v>0</v>
      </c>
      <c r="S494">
        <f>J494*(1000-(1000*0.61365*exp(17.502*W494/(240.97+W494))/(DI494+DJ494)+DD494)/2)/(1000*0.61365*exp(17.502*W494/(240.97+W494))/(DI494+DJ494)-DD494)</f>
        <v>0</v>
      </c>
      <c r="T494">
        <f>1/((CW494+1)/(Q494/1.6)+1/(R494/1.37)) + CW494/((CW494+1)/(Q494/1.6) + CW494/(R494/1.37))</f>
        <v>0</v>
      </c>
      <c r="U494">
        <f>(CR494*CU494)</f>
        <v>0</v>
      </c>
      <c r="V494">
        <f>(DK494+(U494+2*0.95*5.67E-8*(((DK494+$B$7)+273)^4-(DK494+273)^4)-44100*J494)/(1.84*29.3*R494+8*0.95*5.67E-8*(DK494+273)^3))</f>
        <v>0</v>
      </c>
      <c r="W494">
        <f>($C$7*DL494+$D$7*DM494+$E$7*V494)</f>
        <v>0</v>
      </c>
      <c r="X494">
        <f>0.61365*exp(17.502*W494/(240.97+W494))</f>
        <v>0</v>
      </c>
      <c r="Y494">
        <f>(Z494/AA494*100)</f>
        <v>0</v>
      </c>
      <c r="Z494">
        <f>DD494*(DI494+DJ494)/1000</f>
        <v>0</v>
      </c>
      <c r="AA494">
        <f>0.61365*exp(17.502*DK494/(240.97+DK494))</f>
        <v>0</v>
      </c>
      <c r="AB494">
        <f>(X494-DD494*(DI494+DJ494)/1000)</f>
        <v>0</v>
      </c>
      <c r="AC494">
        <f>(-J494*44100)</f>
        <v>0</v>
      </c>
      <c r="AD494">
        <f>2*29.3*R494*0.92*(DK494-W494)</f>
        <v>0</v>
      </c>
      <c r="AE494">
        <f>2*0.95*5.67E-8*(((DK494+$B$7)+273)^4-(W494+273)^4)</f>
        <v>0</v>
      </c>
      <c r="AF494">
        <f>U494+AE494+AC494+AD494</f>
        <v>0</v>
      </c>
      <c r="AG494">
        <f>DH494*AU494*(DC494-DB494*(1000-AU494*DE494)/(1000-AU494*DD494))/(100*CV494)</f>
        <v>0</v>
      </c>
      <c r="AH494">
        <f>1000*DH494*AU494*(DD494-DE494)/(100*CV494*(1000-AU494*DD494))</f>
        <v>0</v>
      </c>
      <c r="AI494">
        <f>(AJ494 - AK494 - DI494*1E3/(8.314*(DK494+273.15)) * AM494/DH494 * AL494) * DH494/(100*CV494) * (1000 - DE494)/1000</f>
        <v>0</v>
      </c>
      <c r="AJ494">
        <v>1571.366979191883</v>
      </c>
      <c r="AK494">
        <v>1526.155757575758</v>
      </c>
      <c r="AL494">
        <v>3.446975936994272</v>
      </c>
      <c r="AM494">
        <v>65.16908035105153</v>
      </c>
      <c r="AN494">
        <f>(AP494 - AO494 + DI494*1E3/(8.314*(DK494+273.15)) * AR494/DH494 * AQ494) * DH494/(100*CV494) * 1000/(1000 - AP494)</f>
        <v>0</v>
      </c>
      <c r="AO494">
        <v>16.87379972111098</v>
      </c>
      <c r="AP494">
        <v>22.97285818181818</v>
      </c>
      <c r="AQ494">
        <v>0.0008996917045648433</v>
      </c>
      <c r="AR494">
        <v>87.25363279170026</v>
      </c>
      <c r="AS494">
        <v>15</v>
      </c>
      <c r="AT494">
        <v>3</v>
      </c>
      <c r="AU494">
        <f>IF(AS494*$H$13&gt;=AW494,1.0,(AW494/(AW494-AS494*$H$13)))</f>
        <v>0</v>
      </c>
      <c r="AV494">
        <f>(AU494-1)*100</f>
        <v>0</v>
      </c>
      <c r="AW494">
        <f>MAX(0,($B$13+$C$13*DP494)/(1+$D$13*DP494)*DI494/(DK494+273)*$E$13)</f>
        <v>0</v>
      </c>
      <c r="AX494" t="s">
        <v>417</v>
      </c>
      <c r="AY494" t="s">
        <v>417</v>
      </c>
      <c r="AZ494">
        <v>0</v>
      </c>
      <c r="BA494">
        <v>0</v>
      </c>
      <c r="BB494">
        <f>1-AZ494/BA494</f>
        <v>0</v>
      </c>
      <c r="BC494">
        <v>0</v>
      </c>
      <c r="BD494" t="s">
        <v>417</v>
      </c>
      <c r="BE494" t="s">
        <v>417</v>
      </c>
      <c r="BF494">
        <v>0</v>
      </c>
      <c r="BG494">
        <v>0</v>
      </c>
      <c r="BH494">
        <f>1-BF494/BG494</f>
        <v>0</v>
      </c>
      <c r="BI494">
        <v>0.5</v>
      </c>
      <c r="BJ494">
        <f>CS494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417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f>$B$11*DQ494+$C$11*DR494+$F$11*EC494*(1-EF494)</f>
        <v>0</v>
      </c>
      <c r="CS494">
        <f>CR494*CT494</f>
        <v>0</v>
      </c>
      <c r="CT494">
        <f>($B$11*$D$9+$C$11*$D$9+$F$11*((EP494+EH494)/MAX(EP494+EH494+EQ494, 0.1)*$I$9+EQ494/MAX(EP494+EH494+EQ494, 0.1)*$J$9))/($B$11+$C$11+$F$11)</f>
        <v>0</v>
      </c>
      <c r="CU494">
        <f>($B$11*$K$9+$C$11*$K$9+$F$11*((EP494+EH494)/MAX(EP494+EH494+EQ494, 0.1)*$P$9+EQ494/MAX(EP494+EH494+EQ494, 0.1)*$Q$9))/($B$11+$C$11+$F$11)</f>
        <v>0</v>
      </c>
      <c r="CV494">
        <v>6</v>
      </c>
      <c r="CW494">
        <v>0.5</v>
      </c>
      <c r="CX494" t="s">
        <v>418</v>
      </c>
      <c r="CY494">
        <v>2</v>
      </c>
      <c r="CZ494" t="b">
        <v>1</v>
      </c>
      <c r="DA494">
        <v>1659122811</v>
      </c>
      <c r="DB494">
        <v>1467.593333333334</v>
      </c>
      <c r="DC494">
        <v>1528.531111111111</v>
      </c>
      <c r="DD494">
        <v>22.94810740740741</v>
      </c>
      <c r="DE494">
        <v>16.83709629629629</v>
      </c>
      <c r="DF494">
        <v>1472.171111111111</v>
      </c>
      <c r="DG494">
        <v>23.03160740740741</v>
      </c>
      <c r="DH494">
        <v>500.0767037037037</v>
      </c>
      <c r="DI494">
        <v>90.62468888888888</v>
      </c>
      <c r="DJ494">
        <v>0.0999877962962963</v>
      </c>
      <c r="DK494">
        <v>27.21197777777778</v>
      </c>
      <c r="DL494">
        <v>27.14512962962963</v>
      </c>
      <c r="DM494">
        <v>999.9000000000001</v>
      </c>
      <c r="DN494">
        <v>0</v>
      </c>
      <c r="DO494">
        <v>0</v>
      </c>
      <c r="DP494">
        <v>10002.40518518519</v>
      </c>
      <c r="DQ494">
        <v>0</v>
      </c>
      <c r="DR494">
        <v>7.957011851851854</v>
      </c>
      <c r="DS494">
        <v>-60.93836296296296</v>
      </c>
      <c r="DT494">
        <v>1502.062592592593</v>
      </c>
      <c r="DU494">
        <v>1554.70925925926</v>
      </c>
      <c r="DV494">
        <v>6.110998518518518</v>
      </c>
      <c r="DW494">
        <v>1528.531111111111</v>
      </c>
      <c r="DX494">
        <v>16.83709629629629</v>
      </c>
      <c r="DY494">
        <v>2.079666296296296</v>
      </c>
      <c r="DZ494">
        <v>1.525858148148148</v>
      </c>
      <c r="EA494">
        <v>18.06427037037037</v>
      </c>
      <c r="EB494">
        <v>13.22971111111111</v>
      </c>
      <c r="EC494">
        <v>2000.011481481481</v>
      </c>
      <c r="ED494">
        <v>0.9800041111111112</v>
      </c>
      <c r="EE494">
        <v>0.01999628888888889</v>
      </c>
      <c r="EF494">
        <v>0</v>
      </c>
      <c r="EG494">
        <v>736.8465555555557</v>
      </c>
      <c r="EH494">
        <v>5.00097</v>
      </c>
      <c r="EI494">
        <v>14704.43703703704</v>
      </c>
      <c r="EJ494">
        <v>16707.69259259259</v>
      </c>
      <c r="EK494">
        <v>38.812</v>
      </c>
      <c r="EL494">
        <v>39.25</v>
      </c>
      <c r="EM494">
        <v>38.73833333333333</v>
      </c>
      <c r="EN494">
        <v>39.062</v>
      </c>
      <c r="EO494">
        <v>39.43699999999999</v>
      </c>
      <c r="EP494">
        <v>1955.12</v>
      </c>
      <c r="EQ494">
        <v>39.89148148148148</v>
      </c>
      <c r="ER494">
        <v>0</v>
      </c>
      <c r="ES494">
        <v>1659122818.4</v>
      </c>
      <c r="ET494">
        <v>0</v>
      </c>
      <c r="EU494">
        <v>736.9198076923077</v>
      </c>
      <c r="EV494">
        <v>-5.397982913582448</v>
      </c>
      <c r="EW494">
        <v>-101.6615385983074</v>
      </c>
      <c r="EX494">
        <v>14704.78461538462</v>
      </c>
      <c r="EY494">
        <v>15</v>
      </c>
      <c r="EZ494">
        <v>0</v>
      </c>
      <c r="FA494" t="s">
        <v>419</v>
      </c>
      <c r="FB494">
        <v>1658962562</v>
      </c>
      <c r="FC494">
        <v>1658962559</v>
      </c>
      <c r="FD494">
        <v>0</v>
      </c>
      <c r="FE494">
        <v>0.025</v>
      </c>
      <c r="FF494">
        <v>-0.013</v>
      </c>
      <c r="FG494">
        <v>-1.97</v>
      </c>
      <c r="FH494">
        <v>-0.111</v>
      </c>
      <c r="FI494">
        <v>420</v>
      </c>
      <c r="FJ494">
        <v>18</v>
      </c>
      <c r="FK494">
        <v>0.6899999999999999</v>
      </c>
      <c r="FL494">
        <v>0.5</v>
      </c>
      <c r="FM494">
        <v>-60.92653170731707</v>
      </c>
      <c r="FN494">
        <v>-0.6611498257840497</v>
      </c>
      <c r="FO494">
        <v>0.1236340399077632</v>
      </c>
      <c r="FP494">
        <v>0</v>
      </c>
      <c r="FQ494">
        <v>737.2310000000001</v>
      </c>
      <c r="FR494">
        <v>-5.981909857314878</v>
      </c>
      <c r="FS494">
        <v>0.626946099568945</v>
      </c>
      <c r="FT494">
        <v>0</v>
      </c>
      <c r="FU494">
        <v>6.135816341463415</v>
      </c>
      <c r="FV494">
        <v>-0.4182717073170624</v>
      </c>
      <c r="FW494">
        <v>0.04446848496303635</v>
      </c>
      <c r="FX494">
        <v>0</v>
      </c>
      <c r="FY494">
        <v>0</v>
      </c>
      <c r="FZ494">
        <v>3</v>
      </c>
      <c r="GA494" t="s">
        <v>462</v>
      </c>
      <c r="GB494">
        <v>2.98342</v>
      </c>
      <c r="GC494">
        <v>2.71548</v>
      </c>
      <c r="GD494">
        <v>0.222642</v>
      </c>
      <c r="GE494">
        <v>0.225389</v>
      </c>
      <c r="GF494">
        <v>0.104529</v>
      </c>
      <c r="GG494">
        <v>0.0826899</v>
      </c>
      <c r="GH494">
        <v>24609.2</v>
      </c>
      <c r="GI494">
        <v>24641.4</v>
      </c>
      <c r="GJ494">
        <v>29419.3</v>
      </c>
      <c r="GK494">
        <v>29416.9</v>
      </c>
      <c r="GL494">
        <v>34889.5</v>
      </c>
      <c r="GM494">
        <v>35881.2</v>
      </c>
      <c r="GN494">
        <v>41429.9</v>
      </c>
      <c r="GO494">
        <v>41920.9</v>
      </c>
      <c r="GP494">
        <v>1.9174</v>
      </c>
      <c r="GQ494">
        <v>1.8893</v>
      </c>
      <c r="GR494">
        <v>0.109859</v>
      </c>
      <c r="GS494">
        <v>0</v>
      </c>
      <c r="GT494">
        <v>25.3631</v>
      </c>
      <c r="GU494">
        <v>999.9</v>
      </c>
      <c r="GV494">
        <v>36.4</v>
      </c>
      <c r="GW494">
        <v>33.8</v>
      </c>
      <c r="GX494">
        <v>21.2243</v>
      </c>
      <c r="GY494">
        <v>63.1017</v>
      </c>
      <c r="GZ494">
        <v>33.8141</v>
      </c>
      <c r="HA494">
        <v>1</v>
      </c>
      <c r="HB494">
        <v>-0.08093500000000001</v>
      </c>
      <c r="HC494">
        <v>0.342563</v>
      </c>
      <c r="HD494">
        <v>20.3304</v>
      </c>
      <c r="HE494">
        <v>5.21459</v>
      </c>
      <c r="HF494">
        <v>12.0099</v>
      </c>
      <c r="HG494">
        <v>4.98865</v>
      </c>
      <c r="HH494">
        <v>3.28825</v>
      </c>
      <c r="HI494">
        <v>9999</v>
      </c>
      <c r="HJ494">
        <v>9999</v>
      </c>
      <c r="HK494">
        <v>9999</v>
      </c>
      <c r="HL494">
        <v>175.2</v>
      </c>
      <c r="HM494">
        <v>1.86786</v>
      </c>
      <c r="HN494">
        <v>1.86691</v>
      </c>
      <c r="HO494">
        <v>1.8663</v>
      </c>
      <c r="HP494">
        <v>1.8662</v>
      </c>
      <c r="HQ494">
        <v>1.8681</v>
      </c>
      <c r="HR494">
        <v>1.87052</v>
      </c>
      <c r="HS494">
        <v>1.86919</v>
      </c>
      <c r="HT494">
        <v>1.87059</v>
      </c>
      <c r="HU494">
        <v>0</v>
      </c>
      <c r="HV494">
        <v>0</v>
      </c>
      <c r="HW494">
        <v>0</v>
      </c>
      <c r="HX494">
        <v>0</v>
      </c>
      <c r="HY494" t="s">
        <v>421</v>
      </c>
      <c r="HZ494" t="s">
        <v>422</v>
      </c>
      <c r="IA494" t="s">
        <v>423</v>
      </c>
      <c r="IB494" t="s">
        <v>423</v>
      </c>
      <c r="IC494" t="s">
        <v>423</v>
      </c>
      <c r="ID494" t="s">
        <v>423</v>
      </c>
      <c r="IE494">
        <v>0</v>
      </c>
      <c r="IF494">
        <v>100</v>
      </c>
      <c r="IG494">
        <v>100</v>
      </c>
      <c r="IH494">
        <v>-4.63</v>
      </c>
      <c r="II494">
        <v>-0.0832</v>
      </c>
      <c r="IJ494">
        <v>-1.577111384215205</v>
      </c>
      <c r="IK494">
        <v>-0.002609718516926934</v>
      </c>
      <c r="IL494">
        <v>7.477057286243006E-07</v>
      </c>
      <c r="IM494">
        <v>-2.446628426827821E-10</v>
      </c>
      <c r="IN494">
        <v>-0.2036813970316619</v>
      </c>
      <c r="IO494">
        <v>-0.007460779758470672</v>
      </c>
      <c r="IP494">
        <v>0.0009378809001863145</v>
      </c>
      <c r="IQ494">
        <v>-1.681860573090938E-05</v>
      </c>
      <c r="IR494">
        <v>18</v>
      </c>
      <c r="IS494">
        <v>2242</v>
      </c>
      <c r="IT494">
        <v>1</v>
      </c>
      <c r="IU494">
        <v>24</v>
      </c>
      <c r="IV494">
        <v>2670.9</v>
      </c>
      <c r="IW494">
        <v>2671</v>
      </c>
      <c r="IX494">
        <v>2.99316</v>
      </c>
      <c r="IY494">
        <v>2.19849</v>
      </c>
      <c r="IZ494">
        <v>1.39648</v>
      </c>
      <c r="JA494">
        <v>2.33398</v>
      </c>
      <c r="JB494">
        <v>1.49536</v>
      </c>
      <c r="JC494">
        <v>2.41943</v>
      </c>
      <c r="JD494">
        <v>39.4416</v>
      </c>
      <c r="JE494">
        <v>23.9737</v>
      </c>
      <c r="JF494">
        <v>18</v>
      </c>
      <c r="JG494">
        <v>491.534</v>
      </c>
      <c r="JH494">
        <v>430.347</v>
      </c>
      <c r="JI494">
        <v>25.0002</v>
      </c>
      <c r="JJ494">
        <v>26.3308</v>
      </c>
      <c r="JK494">
        <v>30.0001</v>
      </c>
      <c r="JL494">
        <v>26.2864</v>
      </c>
      <c r="JM494">
        <v>26.2264</v>
      </c>
      <c r="JN494">
        <v>59.9139</v>
      </c>
      <c r="JO494">
        <v>18.3452</v>
      </c>
      <c r="JP494">
        <v>23.3287</v>
      </c>
      <c r="JQ494">
        <v>25</v>
      </c>
      <c r="JR494">
        <v>1571.11</v>
      </c>
      <c r="JS494">
        <v>17.1403</v>
      </c>
      <c r="JT494">
        <v>100.591</v>
      </c>
      <c r="JU494">
        <v>100.679</v>
      </c>
    </row>
    <row r="495" spans="1:281">
      <c r="A495">
        <v>479</v>
      </c>
      <c r="B495">
        <v>1659122823.5</v>
      </c>
      <c r="C495">
        <v>10465.40000009537</v>
      </c>
      <c r="D495" t="s">
        <v>1385</v>
      </c>
      <c r="E495" t="s">
        <v>1386</v>
      </c>
      <c r="F495">
        <v>5</v>
      </c>
      <c r="G495" t="s">
        <v>1198</v>
      </c>
      <c r="H495" t="s">
        <v>416</v>
      </c>
      <c r="I495">
        <v>1659122815.714286</v>
      </c>
      <c r="J495">
        <f>(K495)/1000</f>
        <v>0</v>
      </c>
      <c r="K495">
        <f>IF(CZ495, AN495, AH495)</f>
        <v>0</v>
      </c>
      <c r="L495">
        <f>IF(CZ495, AI495, AG495)</f>
        <v>0</v>
      </c>
      <c r="M495">
        <f>DB495 - IF(AU495&gt;1, L495*CV495*100.0/(AW495*DP495), 0)</f>
        <v>0</v>
      </c>
      <c r="N495">
        <f>((T495-J495/2)*M495-L495)/(T495+J495/2)</f>
        <v>0</v>
      </c>
      <c r="O495">
        <f>N495*(DI495+DJ495)/1000.0</f>
        <v>0</v>
      </c>
      <c r="P495">
        <f>(DB495 - IF(AU495&gt;1, L495*CV495*100.0/(AW495*DP495), 0))*(DI495+DJ495)/1000.0</f>
        <v>0</v>
      </c>
      <c r="Q495">
        <f>2.0/((1/S495-1/R495)+SIGN(S495)*SQRT((1/S495-1/R495)*(1/S495-1/R495) + 4*CW495/((CW495+1)*(CW495+1))*(2*1/S495*1/R495-1/R495*1/R495)))</f>
        <v>0</v>
      </c>
      <c r="R495">
        <f>IF(LEFT(CX495,1)&lt;&gt;"0",IF(LEFT(CX495,1)="1",3.0,CY495),$D$5+$E$5*(DP495*DI495/($K$5*1000))+$F$5*(DP495*DI495/($K$5*1000))*MAX(MIN(CV495,$J$5),$I$5)*MAX(MIN(CV495,$J$5),$I$5)+$G$5*MAX(MIN(CV495,$J$5),$I$5)*(DP495*DI495/($K$5*1000))+$H$5*(DP495*DI495/($K$5*1000))*(DP495*DI495/($K$5*1000)))</f>
        <v>0</v>
      </c>
      <c r="S495">
        <f>J495*(1000-(1000*0.61365*exp(17.502*W495/(240.97+W495))/(DI495+DJ495)+DD495)/2)/(1000*0.61365*exp(17.502*W495/(240.97+W495))/(DI495+DJ495)-DD495)</f>
        <v>0</v>
      </c>
      <c r="T495">
        <f>1/((CW495+1)/(Q495/1.6)+1/(R495/1.37)) + CW495/((CW495+1)/(Q495/1.6) + CW495/(R495/1.37))</f>
        <v>0</v>
      </c>
      <c r="U495">
        <f>(CR495*CU495)</f>
        <v>0</v>
      </c>
      <c r="V495">
        <f>(DK495+(U495+2*0.95*5.67E-8*(((DK495+$B$7)+273)^4-(DK495+273)^4)-44100*J495)/(1.84*29.3*R495+8*0.95*5.67E-8*(DK495+273)^3))</f>
        <v>0</v>
      </c>
      <c r="W495">
        <f>($C$7*DL495+$D$7*DM495+$E$7*V495)</f>
        <v>0</v>
      </c>
      <c r="X495">
        <f>0.61365*exp(17.502*W495/(240.97+W495))</f>
        <v>0</v>
      </c>
      <c r="Y495">
        <f>(Z495/AA495*100)</f>
        <v>0</v>
      </c>
      <c r="Z495">
        <f>DD495*(DI495+DJ495)/1000</f>
        <v>0</v>
      </c>
      <c r="AA495">
        <f>0.61365*exp(17.502*DK495/(240.97+DK495))</f>
        <v>0</v>
      </c>
      <c r="AB495">
        <f>(X495-DD495*(DI495+DJ495)/1000)</f>
        <v>0</v>
      </c>
      <c r="AC495">
        <f>(-J495*44100)</f>
        <v>0</v>
      </c>
      <c r="AD495">
        <f>2*29.3*R495*0.92*(DK495-W495)</f>
        <v>0</v>
      </c>
      <c r="AE495">
        <f>2*0.95*5.67E-8*(((DK495+$B$7)+273)^4-(W495+273)^4)</f>
        <v>0</v>
      </c>
      <c r="AF495">
        <f>U495+AE495+AC495+AD495</f>
        <v>0</v>
      </c>
      <c r="AG495">
        <f>DH495*AU495*(DC495-DB495*(1000-AU495*DE495)/(1000-AU495*DD495))/(100*CV495)</f>
        <v>0</v>
      </c>
      <c r="AH495">
        <f>1000*DH495*AU495*(DD495-DE495)/(100*CV495*(1000-AU495*DD495))</f>
        <v>0</v>
      </c>
      <c r="AI495">
        <f>(AJ495 - AK495 - DI495*1E3/(8.314*(DK495+273.15)) * AM495/DH495 * AL495) * DH495/(100*CV495) * (1000 - DE495)/1000</f>
        <v>0</v>
      </c>
      <c r="AJ495">
        <v>1587.552917124615</v>
      </c>
      <c r="AK495">
        <v>1542.971939393939</v>
      </c>
      <c r="AL495">
        <v>3.328910806064842</v>
      </c>
      <c r="AM495">
        <v>65.16908035105153</v>
      </c>
      <c r="AN495">
        <f>(AP495 - AO495 + DI495*1E3/(8.314*(DK495+273.15)) * AR495/DH495 * AQ495) * DH495/(100*CV495) * 1000/(1000 - AP495)</f>
        <v>0</v>
      </c>
      <c r="AO495">
        <v>16.99133936718763</v>
      </c>
      <c r="AP495">
        <v>23.00460787878787</v>
      </c>
      <c r="AQ495">
        <v>0.005448885000015005</v>
      </c>
      <c r="AR495">
        <v>87.25363279170026</v>
      </c>
      <c r="AS495">
        <v>16</v>
      </c>
      <c r="AT495">
        <v>3</v>
      </c>
      <c r="AU495">
        <f>IF(AS495*$H$13&gt;=AW495,1.0,(AW495/(AW495-AS495*$H$13)))</f>
        <v>0</v>
      </c>
      <c r="AV495">
        <f>(AU495-1)*100</f>
        <v>0</v>
      </c>
      <c r="AW495">
        <f>MAX(0,($B$13+$C$13*DP495)/(1+$D$13*DP495)*DI495/(DK495+273)*$E$13)</f>
        <v>0</v>
      </c>
      <c r="AX495" t="s">
        <v>417</v>
      </c>
      <c r="AY495" t="s">
        <v>417</v>
      </c>
      <c r="AZ495">
        <v>0</v>
      </c>
      <c r="BA495">
        <v>0</v>
      </c>
      <c r="BB495">
        <f>1-AZ495/BA495</f>
        <v>0</v>
      </c>
      <c r="BC495">
        <v>0</v>
      </c>
      <c r="BD495" t="s">
        <v>417</v>
      </c>
      <c r="BE495" t="s">
        <v>417</v>
      </c>
      <c r="BF495">
        <v>0</v>
      </c>
      <c r="BG495">
        <v>0</v>
      </c>
      <c r="BH495">
        <f>1-BF495/BG495</f>
        <v>0</v>
      </c>
      <c r="BI495">
        <v>0.5</v>
      </c>
      <c r="BJ495">
        <f>CS495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417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f>$B$11*DQ495+$C$11*DR495+$F$11*EC495*(1-EF495)</f>
        <v>0</v>
      </c>
      <c r="CS495">
        <f>CR495*CT495</f>
        <v>0</v>
      </c>
      <c r="CT495">
        <f>($B$11*$D$9+$C$11*$D$9+$F$11*((EP495+EH495)/MAX(EP495+EH495+EQ495, 0.1)*$I$9+EQ495/MAX(EP495+EH495+EQ495, 0.1)*$J$9))/($B$11+$C$11+$F$11)</f>
        <v>0</v>
      </c>
      <c r="CU495">
        <f>($B$11*$K$9+$C$11*$K$9+$F$11*((EP495+EH495)/MAX(EP495+EH495+EQ495, 0.1)*$P$9+EQ495/MAX(EP495+EH495+EQ495, 0.1)*$Q$9))/($B$11+$C$11+$F$11)</f>
        <v>0</v>
      </c>
      <c r="CV495">
        <v>6</v>
      </c>
      <c r="CW495">
        <v>0.5</v>
      </c>
      <c r="CX495" t="s">
        <v>418</v>
      </c>
      <c r="CY495">
        <v>2</v>
      </c>
      <c r="CZ495" t="b">
        <v>1</v>
      </c>
      <c r="DA495">
        <v>1659122815.714286</v>
      </c>
      <c r="DB495">
        <v>1483.358571428571</v>
      </c>
      <c r="DC495">
        <v>1544.096428571429</v>
      </c>
      <c r="DD495">
        <v>22.96836428571429</v>
      </c>
      <c r="DE495">
        <v>16.90656071428571</v>
      </c>
      <c r="DF495">
        <v>1487.969285714286</v>
      </c>
      <c r="DG495">
        <v>23.05168571428571</v>
      </c>
      <c r="DH495">
        <v>500.0820714285715</v>
      </c>
      <c r="DI495">
        <v>90.62495714285716</v>
      </c>
      <c r="DJ495">
        <v>0.1000409107142857</v>
      </c>
      <c r="DK495">
        <v>27.21483928571428</v>
      </c>
      <c r="DL495">
        <v>27.15671428571428</v>
      </c>
      <c r="DM495">
        <v>999.9000000000002</v>
      </c>
      <c r="DN495">
        <v>0</v>
      </c>
      <c r="DO495">
        <v>0</v>
      </c>
      <c r="DP495">
        <v>9993.570000000002</v>
      </c>
      <c r="DQ495">
        <v>0</v>
      </c>
      <c r="DR495">
        <v>7.954373214285716</v>
      </c>
      <c r="DS495">
        <v>-60.73716071428572</v>
      </c>
      <c r="DT495">
        <v>1518.230714285714</v>
      </c>
      <c r="DU495">
        <v>1570.652142857143</v>
      </c>
      <c r="DV495">
        <v>6.061788928571427</v>
      </c>
      <c r="DW495">
        <v>1544.096428571429</v>
      </c>
      <c r="DX495">
        <v>16.90656071428571</v>
      </c>
      <c r="DY495">
        <v>2.081506785714286</v>
      </c>
      <c r="DZ495">
        <v>1.532158214285715</v>
      </c>
      <c r="EA495">
        <v>18.07835357142857</v>
      </c>
      <c r="EB495">
        <v>13.29277857142857</v>
      </c>
      <c r="EC495">
        <v>2000.01</v>
      </c>
      <c r="ED495">
        <v>0.9800040714285715</v>
      </c>
      <c r="EE495">
        <v>0.01999632857142857</v>
      </c>
      <c r="EF495">
        <v>0</v>
      </c>
      <c r="EG495">
        <v>736.4617500000001</v>
      </c>
      <c r="EH495">
        <v>5.00097</v>
      </c>
      <c r="EI495">
        <v>14696.33214285714</v>
      </c>
      <c r="EJ495">
        <v>16707.67142857143</v>
      </c>
      <c r="EK495">
        <v>38.8097857142857</v>
      </c>
      <c r="EL495">
        <v>39.25</v>
      </c>
      <c r="EM495">
        <v>38.723</v>
      </c>
      <c r="EN495">
        <v>39.062</v>
      </c>
      <c r="EO495">
        <v>39.43699999999999</v>
      </c>
      <c r="EP495">
        <v>1955.118571428572</v>
      </c>
      <c r="EQ495">
        <v>39.89142857142858</v>
      </c>
      <c r="ER495">
        <v>0</v>
      </c>
      <c r="ES495">
        <v>1659122823.8</v>
      </c>
      <c r="ET495">
        <v>0</v>
      </c>
      <c r="EU495">
        <v>736.43616</v>
      </c>
      <c r="EV495">
        <v>-4.283153850908234</v>
      </c>
      <c r="EW495">
        <v>-102.5769233586774</v>
      </c>
      <c r="EX495">
        <v>14695.156</v>
      </c>
      <c r="EY495">
        <v>15</v>
      </c>
      <c r="EZ495">
        <v>0</v>
      </c>
      <c r="FA495" t="s">
        <v>419</v>
      </c>
      <c r="FB495">
        <v>1658962562</v>
      </c>
      <c r="FC495">
        <v>1658962559</v>
      </c>
      <c r="FD495">
        <v>0</v>
      </c>
      <c r="FE495">
        <v>0.025</v>
      </c>
      <c r="FF495">
        <v>-0.013</v>
      </c>
      <c r="FG495">
        <v>-1.97</v>
      </c>
      <c r="FH495">
        <v>-0.111</v>
      </c>
      <c r="FI495">
        <v>420</v>
      </c>
      <c r="FJ495">
        <v>18</v>
      </c>
      <c r="FK495">
        <v>0.6899999999999999</v>
      </c>
      <c r="FL495">
        <v>0.5</v>
      </c>
      <c r="FM495">
        <v>-60.76217750000001</v>
      </c>
      <c r="FN495">
        <v>2.162918949343331</v>
      </c>
      <c r="FO495">
        <v>0.3514417017710766</v>
      </c>
      <c r="FP495">
        <v>0</v>
      </c>
      <c r="FQ495">
        <v>736.7205</v>
      </c>
      <c r="FR495">
        <v>-5.115034381743277</v>
      </c>
      <c r="FS495">
        <v>0.5521234010617595</v>
      </c>
      <c r="FT495">
        <v>0</v>
      </c>
      <c r="FU495">
        <v>6.081625</v>
      </c>
      <c r="FV495">
        <v>-0.5676896060037685</v>
      </c>
      <c r="FW495">
        <v>0.05838624846656954</v>
      </c>
      <c r="FX495">
        <v>0</v>
      </c>
      <c r="FY495">
        <v>0</v>
      </c>
      <c r="FZ495">
        <v>3</v>
      </c>
      <c r="GA495" t="s">
        <v>462</v>
      </c>
      <c r="GB495">
        <v>2.98355</v>
      </c>
      <c r="GC495">
        <v>2.71564</v>
      </c>
      <c r="GD495">
        <v>0.224108</v>
      </c>
      <c r="GE495">
        <v>0.226758</v>
      </c>
      <c r="GF495">
        <v>0.10464</v>
      </c>
      <c r="GG495">
        <v>0.0831089</v>
      </c>
      <c r="GH495">
        <v>24563</v>
      </c>
      <c r="GI495">
        <v>24597.7</v>
      </c>
      <c r="GJ495">
        <v>29419.6</v>
      </c>
      <c r="GK495">
        <v>29416.7</v>
      </c>
      <c r="GL495">
        <v>34885.2</v>
      </c>
      <c r="GM495">
        <v>35864.3</v>
      </c>
      <c r="GN495">
        <v>41429.9</v>
      </c>
      <c r="GO495">
        <v>41920.5</v>
      </c>
      <c r="GP495">
        <v>1.91728</v>
      </c>
      <c r="GQ495">
        <v>1.88953</v>
      </c>
      <c r="GR495">
        <v>0.110604</v>
      </c>
      <c r="GS495">
        <v>0</v>
      </c>
      <c r="GT495">
        <v>25.3651</v>
      </c>
      <c r="GU495">
        <v>999.9</v>
      </c>
      <c r="GV495">
        <v>36.4</v>
      </c>
      <c r="GW495">
        <v>33.8</v>
      </c>
      <c r="GX495">
        <v>21.2216</v>
      </c>
      <c r="GY495">
        <v>63.7417</v>
      </c>
      <c r="GZ495">
        <v>34.1346</v>
      </c>
      <c r="HA495">
        <v>1</v>
      </c>
      <c r="HB495">
        <v>-0.0809197</v>
      </c>
      <c r="HC495">
        <v>0.343777</v>
      </c>
      <c r="HD495">
        <v>20.3306</v>
      </c>
      <c r="HE495">
        <v>5.21654</v>
      </c>
      <c r="HF495">
        <v>12.0099</v>
      </c>
      <c r="HG495">
        <v>4.98915</v>
      </c>
      <c r="HH495">
        <v>3.2886</v>
      </c>
      <c r="HI495">
        <v>9999</v>
      </c>
      <c r="HJ495">
        <v>9999</v>
      </c>
      <c r="HK495">
        <v>9999</v>
      </c>
      <c r="HL495">
        <v>175.2</v>
      </c>
      <c r="HM495">
        <v>1.86785</v>
      </c>
      <c r="HN495">
        <v>1.86691</v>
      </c>
      <c r="HO495">
        <v>1.8663</v>
      </c>
      <c r="HP495">
        <v>1.86621</v>
      </c>
      <c r="HQ495">
        <v>1.86806</v>
      </c>
      <c r="HR495">
        <v>1.87053</v>
      </c>
      <c r="HS495">
        <v>1.8692</v>
      </c>
      <c r="HT495">
        <v>1.87059</v>
      </c>
      <c r="HU495">
        <v>0</v>
      </c>
      <c r="HV495">
        <v>0</v>
      </c>
      <c r="HW495">
        <v>0</v>
      </c>
      <c r="HX495">
        <v>0</v>
      </c>
      <c r="HY495" t="s">
        <v>421</v>
      </c>
      <c r="HZ495" t="s">
        <v>422</v>
      </c>
      <c r="IA495" t="s">
        <v>423</v>
      </c>
      <c r="IB495" t="s">
        <v>423</v>
      </c>
      <c r="IC495" t="s">
        <v>423</v>
      </c>
      <c r="ID495" t="s">
        <v>423</v>
      </c>
      <c r="IE495">
        <v>0</v>
      </c>
      <c r="IF495">
        <v>100</v>
      </c>
      <c r="IG495">
        <v>100</v>
      </c>
      <c r="IH495">
        <v>-4.66</v>
      </c>
      <c r="II495">
        <v>-0.0829</v>
      </c>
      <c r="IJ495">
        <v>-1.577111384215205</v>
      </c>
      <c r="IK495">
        <v>-0.002609718516926934</v>
      </c>
      <c r="IL495">
        <v>7.477057286243006E-07</v>
      </c>
      <c r="IM495">
        <v>-2.446628426827821E-10</v>
      </c>
      <c r="IN495">
        <v>-0.2036813970316619</v>
      </c>
      <c r="IO495">
        <v>-0.007460779758470672</v>
      </c>
      <c r="IP495">
        <v>0.0009378809001863145</v>
      </c>
      <c r="IQ495">
        <v>-1.681860573090938E-05</v>
      </c>
      <c r="IR495">
        <v>18</v>
      </c>
      <c r="IS495">
        <v>2242</v>
      </c>
      <c r="IT495">
        <v>1</v>
      </c>
      <c r="IU495">
        <v>24</v>
      </c>
      <c r="IV495">
        <v>2671</v>
      </c>
      <c r="IW495">
        <v>2671.1</v>
      </c>
      <c r="IX495">
        <v>3.0188</v>
      </c>
      <c r="IY495">
        <v>2.20459</v>
      </c>
      <c r="IZ495">
        <v>1.39648</v>
      </c>
      <c r="JA495">
        <v>2.33276</v>
      </c>
      <c r="JB495">
        <v>1.49536</v>
      </c>
      <c r="JC495">
        <v>2.41455</v>
      </c>
      <c r="JD495">
        <v>39.4166</v>
      </c>
      <c r="JE495">
        <v>23.9649</v>
      </c>
      <c r="JF495">
        <v>18</v>
      </c>
      <c r="JG495">
        <v>491.469</v>
      </c>
      <c r="JH495">
        <v>430.491</v>
      </c>
      <c r="JI495">
        <v>25.0002</v>
      </c>
      <c r="JJ495">
        <v>26.3331</v>
      </c>
      <c r="JK495">
        <v>30.0001</v>
      </c>
      <c r="JL495">
        <v>26.2879</v>
      </c>
      <c r="JM495">
        <v>26.2277</v>
      </c>
      <c r="JN495">
        <v>60.3894</v>
      </c>
      <c r="JO495">
        <v>18.0631</v>
      </c>
      <c r="JP495">
        <v>23.3287</v>
      </c>
      <c r="JQ495">
        <v>25</v>
      </c>
      <c r="JR495">
        <v>1591.15</v>
      </c>
      <c r="JS495">
        <v>17.1881</v>
      </c>
      <c r="JT495">
        <v>100.591</v>
      </c>
      <c r="JU495">
        <v>100.678</v>
      </c>
    </row>
    <row r="496" spans="1:281">
      <c r="A496">
        <v>480</v>
      </c>
      <c r="B496">
        <v>1659122828.5</v>
      </c>
      <c r="C496">
        <v>10470.40000009537</v>
      </c>
      <c r="D496" t="s">
        <v>1387</v>
      </c>
      <c r="E496" t="s">
        <v>1388</v>
      </c>
      <c r="F496">
        <v>5</v>
      </c>
      <c r="G496" t="s">
        <v>1198</v>
      </c>
      <c r="H496" t="s">
        <v>416</v>
      </c>
      <c r="I496">
        <v>1659122821</v>
      </c>
      <c r="J496">
        <f>(K496)/1000</f>
        <v>0</v>
      </c>
      <c r="K496">
        <f>IF(CZ496, AN496, AH496)</f>
        <v>0</v>
      </c>
      <c r="L496">
        <f>IF(CZ496, AI496, AG496)</f>
        <v>0</v>
      </c>
      <c r="M496">
        <f>DB496 - IF(AU496&gt;1, L496*CV496*100.0/(AW496*DP496), 0)</f>
        <v>0</v>
      </c>
      <c r="N496">
        <f>((T496-J496/2)*M496-L496)/(T496+J496/2)</f>
        <v>0</v>
      </c>
      <c r="O496">
        <f>N496*(DI496+DJ496)/1000.0</f>
        <v>0</v>
      </c>
      <c r="P496">
        <f>(DB496 - IF(AU496&gt;1, L496*CV496*100.0/(AW496*DP496), 0))*(DI496+DJ496)/1000.0</f>
        <v>0</v>
      </c>
      <c r="Q496">
        <f>2.0/((1/S496-1/R496)+SIGN(S496)*SQRT((1/S496-1/R496)*(1/S496-1/R496) + 4*CW496/((CW496+1)*(CW496+1))*(2*1/S496*1/R496-1/R496*1/R496)))</f>
        <v>0</v>
      </c>
      <c r="R496">
        <f>IF(LEFT(CX496,1)&lt;&gt;"0",IF(LEFT(CX496,1)="1",3.0,CY496),$D$5+$E$5*(DP496*DI496/($K$5*1000))+$F$5*(DP496*DI496/($K$5*1000))*MAX(MIN(CV496,$J$5),$I$5)*MAX(MIN(CV496,$J$5),$I$5)+$G$5*MAX(MIN(CV496,$J$5),$I$5)*(DP496*DI496/($K$5*1000))+$H$5*(DP496*DI496/($K$5*1000))*(DP496*DI496/($K$5*1000)))</f>
        <v>0</v>
      </c>
      <c r="S496">
        <f>J496*(1000-(1000*0.61365*exp(17.502*W496/(240.97+W496))/(DI496+DJ496)+DD496)/2)/(1000*0.61365*exp(17.502*W496/(240.97+W496))/(DI496+DJ496)-DD496)</f>
        <v>0</v>
      </c>
      <c r="T496">
        <f>1/((CW496+1)/(Q496/1.6)+1/(R496/1.37)) + CW496/((CW496+1)/(Q496/1.6) + CW496/(R496/1.37))</f>
        <v>0</v>
      </c>
      <c r="U496">
        <f>(CR496*CU496)</f>
        <v>0</v>
      </c>
      <c r="V496">
        <f>(DK496+(U496+2*0.95*5.67E-8*(((DK496+$B$7)+273)^4-(DK496+273)^4)-44100*J496)/(1.84*29.3*R496+8*0.95*5.67E-8*(DK496+273)^3))</f>
        <v>0</v>
      </c>
      <c r="W496">
        <f>($C$7*DL496+$D$7*DM496+$E$7*V496)</f>
        <v>0</v>
      </c>
      <c r="X496">
        <f>0.61365*exp(17.502*W496/(240.97+W496))</f>
        <v>0</v>
      </c>
      <c r="Y496">
        <f>(Z496/AA496*100)</f>
        <v>0</v>
      </c>
      <c r="Z496">
        <f>DD496*(DI496+DJ496)/1000</f>
        <v>0</v>
      </c>
      <c r="AA496">
        <f>0.61365*exp(17.502*DK496/(240.97+DK496))</f>
        <v>0</v>
      </c>
      <c r="AB496">
        <f>(X496-DD496*(DI496+DJ496)/1000)</f>
        <v>0</v>
      </c>
      <c r="AC496">
        <f>(-J496*44100)</f>
        <v>0</v>
      </c>
      <c r="AD496">
        <f>2*29.3*R496*0.92*(DK496-W496)</f>
        <v>0</v>
      </c>
      <c r="AE496">
        <f>2*0.95*5.67E-8*(((DK496+$B$7)+273)^4-(W496+273)^4)</f>
        <v>0</v>
      </c>
      <c r="AF496">
        <f>U496+AE496+AC496+AD496</f>
        <v>0</v>
      </c>
      <c r="AG496">
        <f>DH496*AU496*(DC496-DB496*(1000-AU496*DE496)/(1000-AU496*DD496))/(100*CV496)</f>
        <v>0</v>
      </c>
      <c r="AH496">
        <f>1000*DH496*AU496*(DD496-DE496)/(100*CV496*(1000-AU496*DD496))</f>
        <v>0</v>
      </c>
      <c r="AI496">
        <f>(AJ496 - AK496 - DI496*1E3/(8.314*(DK496+273.15)) * AM496/DH496 * AL496) * DH496/(100*CV496) * (1000 - DE496)/1000</f>
        <v>0</v>
      </c>
      <c r="AJ496">
        <v>1604.690242449355</v>
      </c>
      <c r="AK496">
        <v>1559.781272727272</v>
      </c>
      <c r="AL496">
        <v>3.365739577868949</v>
      </c>
      <c r="AM496">
        <v>65.16908035105153</v>
      </c>
      <c r="AN496">
        <f>(AP496 - AO496 + DI496*1E3/(8.314*(DK496+273.15)) * AR496/DH496 * AQ496) * DH496/(100*CV496) * 1000/(1000 - AP496)</f>
        <v>0</v>
      </c>
      <c r="AO496">
        <v>17.07065529404706</v>
      </c>
      <c r="AP496">
        <v>23.03742242424243</v>
      </c>
      <c r="AQ496">
        <v>0.007450338452308181</v>
      </c>
      <c r="AR496">
        <v>87.25363279170026</v>
      </c>
      <c r="AS496">
        <v>15</v>
      </c>
      <c r="AT496">
        <v>3</v>
      </c>
      <c r="AU496">
        <f>IF(AS496*$H$13&gt;=AW496,1.0,(AW496/(AW496-AS496*$H$13)))</f>
        <v>0</v>
      </c>
      <c r="AV496">
        <f>(AU496-1)*100</f>
        <v>0</v>
      </c>
      <c r="AW496">
        <f>MAX(0,($B$13+$C$13*DP496)/(1+$D$13*DP496)*DI496/(DK496+273)*$E$13)</f>
        <v>0</v>
      </c>
      <c r="AX496" t="s">
        <v>417</v>
      </c>
      <c r="AY496" t="s">
        <v>417</v>
      </c>
      <c r="AZ496">
        <v>0</v>
      </c>
      <c r="BA496">
        <v>0</v>
      </c>
      <c r="BB496">
        <f>1-AZ496/BA496</f>
        <v>0</v>
      </c>
      <c r="BC496">
        <v>0</v>
      </c>
      <c r="BD496" t="s">
        <v>417</v>
      </c>
      <c r="BE496" t="s">
        <v>417</v>
      </c>
      <c r="BF496">
        <v>0</v>
      </c>
      <c r="BG496">
        <v>0</v>
      </c>
      <c r="BH496">
        <f>1-BF496/BG496</f>
        <v>0</v>
      </c>
      <c r="BI496">
        <v>0.5</v>
      </c>
      <c r="BJ496">
        <f>CS496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417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f>$B$11*DQ496+$C$11*DR496+$F$11*EC496*(1-EF496)</f>
        <v>0</v>
      </c>
      <c r="CS496">
        <f>CR496*CT496</f>
        <v>0</v>
      </c>
      <c r="CT496">
        <f>($B$11*$D$9+$C$11*$D$9+$F$11*((EP496+EH496)/MAX(EP496+EH496+EQ496, 0.1)*$I$9+EQ496/MAX(EP496+EH496+EQ496, 0.1)*$J$9))/($B$11+$C$11+$F$11)</f>
        <v>0</v>
      </c>
      <c r="CU496">
        <f>($B$11*$K$9+$C$11*$K$9+$F$11*((EP496+EH496)/MAX(EP496+EH496+EQ496, 0.1)*$P$9+EQ496/MAX(EP496+EH496+EQ496, 0.1)*$Q$9))/($B$11+$C$11+$F$11)</f>
        <v>0</v>
      </c>
      <c r="CV496">
        <v>6</v>
      </c>
      <c r="CW496">
        <v>0.5</v>
      </c>
      <c r="CX496" t="s">
        <v>418</v>
      </c>
      <c r="CY496">
        <v>2</v>
      </c>
      <c r="CZ496" t="b">
        <v>1</v>
      </c>
      <c r="DA496">
        <v>1659122821</v>
      </c>
      <c r="DB496">
        <v>1500.881111111111</v>
      </c>
      <c r="DC496">
        <v>1561.435555555556</v>
      </c>
      <c r="DD496">
        <v>22.99445185185186</v>
      </c>
      <c r="DE496">
        <v>16.98833703703704</v>
      </c>
      <c r="DF496">
        <v>1505.528518518519</v>
      </c>
      <c r="DG496">
        <v>23.07753703703704</v>
      </c>
      <c r="DH496">
        <v>500.0765925925926</v>
      </c>
      <c r="DI496">
        <v>90.62415185185185</v>
      </c>
      <c r="DJ496">
        <v>0.09997673703703705</v>
      </c>
      <c r="DK496">
        <v>27.21643703703704</v>
      </c>
      <c r="DL496">
        <v>27.17267407407408</v>
      </c>
      <c r="DM496">
        <v>999.9000000000001</v>
      </c>
      <c r="DN496">
        <v>0</v>
      </c>
      <c r="DO496">
        <v>0</v>
      </c>
      <c r="DP496">
        <v>9996.927407407407</v>
      </c>
      <c r="DQ496">
        <v>0</v>
      </c>
      <c r="DR496">
        <v>7.95337</v>
      </c>
      <c r="DS496">
        <v>-60.55361851851852</v>
      </c>
      <c r="DT496">
        <v>1536.206666666666</v>
      </c>
      <c r="DU496">
        <v>1588.422592592593</v>
      </c>
      <c r="DV496">
        <v>6.006103703703705</v>
      </c>
      <c r="DW496">
        <v>1561.435555555556</v>
      </c>
      <c r="DX496">
        <v>16.98833703703704</v>
      </c>
      <c r="DY496">
        <v>2.083852962962963</v>
      </c>
      <c r="DZ496">
        <v>1.539554814814815</v>
      </c>
      <c r="EA496">
        <v>18.09627777777778</v>
      </c>
      <c r="EB496">
        <v>13.36660740740741</v>
      </c>
      <c r="EC496">
        <v>2000.005555555556</v>
      </c>
      <c r="ED496">
        <v>0.9800038888888888</v>
      </c>
      <c r="EE496">
        <v>0.01999651111111111</v>
      </c>
      <c r="EF496">
        <v>0</v>
      </c>
      <c r="EG496">
        <v>736.067888888889</v>
      </c>
      <c r="EH496">
        <v>5.00097</v>
      </c>
      <c r="EI496">
        <v>14687.4</v>
      </c>
      <c r="EJ496">
        <v>16707.62962962964</v>
      </c>
      <c r="EK496">
        <v>38.80281481481481</v>
      </c>
      <c r="EL496">
        <v>39.25</v>
      </c>
      <c r="EM496">
        <v>38.70333333333333</v>
      </c>
      <c r="EN496">
        <v>39.062</v>
      </c>
      <c r="EO496">
        <v>39.43699999999999</v>
      </c>
      <c r="EP496">
        <v>1955.113703703704</v>
      </c>
      <c r="EQ496">
        <v>39.89185185185186</v>
      </c>
      <c r="ER496">
        <v>0</v>
      </c>
      <c r="ES496">
        <v>1659122828.6</v>
      </c>
      <c r="ET496">
        <v>0</v>
      </c>
      <c r="EU496">
        <v>736.0714400000001</v>
      </c>
      <c r="EV496">
        <v>-4.221461559065611</v>
      </c>
      <c r="EW496">
        <v>-99.27692338831226</v>
      </c>
      <c r="EX496">
        <v>14687.1</v>
      </c>
      <c r="EY496">
        <v>15</v>
      </c>
      <c r="EZ496">
        <v>0</v>
      </c>
      <c r="FA496" t="s">
        <v>419</v>
      </c>
      <c r="FB496">
        <v>1658962562</v>
      </c>
      <c r="FC496">
        <v>1658962559</v>
      </c>
      <c r="FD496">
        <v>0</v>
      </c>
      <c r="FE496">
        <v>0.025</v>
      </c>
      <c r="FF496">
        <v>-0.013</v>
      </c>
      <c r="FG496">
        <v>-1.97</v>
      </c>
      <c r="FH496">
        <v>-0.111</v>
      </c>
      <c r="FI496">
        <v>420</v>
      </c>
      <c r="FJ496">
        <v>18</v>
      </c>
      <c r="FK496">
        <v>0.6899999999999999</v>
      </c>
      <c r="FL496">
        <v>0.5</v>
      </c>
      <c r="FM496">
        <v>-60.68624</v>
      </c>
      <c r="FN496">
        <v>2.794890056285207</v>
      </c>
      <c r="FO496">
        <v>0.3785616064790516</v>
      </c>
      <c r="FP496">
        <v>0</v>
      </c>
      <c r="FQ496">
        <v>736.3610294117648</v>
      </c>
      <c r="FR496">
        <v>-4.615935830724542</v>
      </c>
      <c r="FS496">
        <v>0.5116244880593667</v>
      </c>
      <c r="FT496">
        <v>0</v>
      </c>
      <c r="FU496">
        <v>6.04343975</v>
      </c>
      <c r="FV496">
        <v>-0.6679944090056327</v>
      </c>
      <c r="FW496">
        <v>0.06690406656128987</v>
      </c>
      <c r="FX496">
        <v>0</v>
      </c>
      <c r="FY496">
        <v>0</v>
      </c>
      <c r="FZ496">
        <v>3</v>
      </c>
      <c r="GA496" t="s">
        <v>462</v>
      </c>
      <c r="GB496">
        <v>2.98345</v>
      </c>
      <c r="GC496">
        <v>2.71587</v>
      </c>
      <c r="GD496">
        <v>0.22556</v>
      </c>
      <c r="GE496">
        <v>0.228187</v>
      </c>
      <c r="GF496">
        <v>0.104734</v>
      </c>
      <c r="GG496">
        <v>0.083283</v>
      </c>
      <c r="GH496">
        <v>24516.5</v>
      </c>
      <c r="GI496">
        <v>24552.3</v>
      </c>
      <c r="GJ496">
        <v>29418.9</v>
      </c>
      <c r="GK496">
        <v>29416.7</v>
      </c>
      <c r="GL496">
        <v>34880.6</v>
      </c>
      <c r="GM496">
        <v>35857.7</v>
      </c>
      <c r="GN496">
        <v>41429</v>
      </c>
      <c r="GO496">
        <v>41920.9</v>
      </c>
      <c r="GP496">
        <v>1.91725</v>
      </c>
      <c r="GQ496">
        <v>1.8899</v>
      </c>
      <c r="GR496">
        <v>0.111461</v>
      </c>
      <c r="GS496">
        <v>0</v>
      </c>
      <c r="GT496">
        <v>25.3678</v>
      </c>
      <c r="GU496">
        <v>999.9</v>
      </c>
      <c r="GV496">
        <v>36.3</v>
      </c>
      <c r="GW496">
        <v>33.8</v>
      </c>
      <c r="GX496">
        <v>21.1643</v>
      </c>
      <c r="GY496">
        <v>63.4216</v>
      </c>
      <c r="GZ496">
        <v>33.722</v>
      </c>
      <c r="HA496">
        <v>1</v>
      </c>
      <c r="HB496">
        <v>-0.0808841</v>
      </c>
      <c r="HC496">
        <v>0.346326</v>
      </c>
      <c r="HD496">
        <v>20.3305</v>
      </c>
      <c r="HE496">
        <v>5.21669</v>
      </c>
      <c r="HF496">
        <v>12.0099</v>
      </c>
      <c r="HG496">
        <v>4.9892</v>
      </c>
      <c r="HH496">
        <v>3.28863</v>
      </c>
      <c r="HI496">
        <v>9999</v>
      </c>
      <c r="HJ496">
        <v>9999</v>
      </c>
      <c r="HK496">
        <v>9999</v>
      </c>
      <c r="HL496">
        <v>175.2</v>
      </c>
      <c r="HM496">
        <v>1.86785</v>
      </c>
      <c r="HN496">
        <v>1.8669</v>
      </c>
      <c r="HO496">
        <v>1.8663</v>
      </c>
      <c r="HP496">
        <v>1.8662</v>
      </c>
      <c r="HQ496">
        <v>1.86803</v>
      </c>
      <c r="HR496">
        <v>1.87051</v>
      </c>
      <c r="HS496">
        <v>1.86919</v>
      </c>
      <c r="HT496">
        <v>1.8706</v>
      </c>
      <c r="HU496">
        <v>0</v>
      </c>
      <c r="HV496">
        <v>0</v>
      </c>
      <c r="HW496">
        <v>0</v>
      </c>
      <c r="HX496">
        <v>0</v>
      </c>
      <c r="HY496" t="s">
        <v>421</v>
      </c>
      <c r="HZ496" t="s">
        <v>422</v>
      </c>
      <c r="IA496" t="s">
        <v>423</v>
      </c>
      <c r="IB496" t="s">
        <v>423</v>
      </c>
      <c r="IC496" t="s">
        <v>423</v>
      </c>
      <c r="ID496" t="s">
        <v>423</v>
      </c>
      <c r="IE496">
        <v>0</v>
      </c>
      <c r="IF496">
        <v>100</v>
      </c>
      <c r="IG496">
        <v>100</v>
      </c>
      <c r="IH496">
        <v>-4.69</v>
      </c>
      <c r="II496">
        <v>-0.0827</v>
      </c>
      <c r="IJ496">
        <v>-1.577111384215205</v>
      </c>
      <c r="IK496">
        <v>-0.002609718516926934</v>
      </c>
      <c r="IL496">
        <v>7.477057286243006E-07</v>
      </c>
      <c r="IM496">
        <v>-2.446628426827821E-10</v>
      </c>
      <c r="IN496">
        <v>-0.2036813970316619</v>
      </c>
      <c r="IO496">
        <v>-0.007460779758470672</v>
      </c>
      <c r="IP496">
        <v>0.0009378809001863145</v>
      </c>
      <c r="IQ496">
        <v>-1.681860573090938E-05</v>
      </c>
      <c r="IR496">
        <v>18</v>
      </c>
      <c r="IS496">
        <v>2242</v>
      </c>
      <c r="IT496">
        <v>1</v>
      </c>
      <c r="IU496">
        <v>24</v>
      </c>
      <c r="IV496">
        <v>2671.1</v>
      </c>
      <c r="IW496">
        <v>2671.2</v>
      </c>
      <c r="IX496">
        <v>3.04443</v>
      </c>
      <c r="IY496">
        <v>2.20093</v>
      </c>
      <c r="IZ496">
        <v>1.39648</v>
      </c>
      <c r="JA496">
        <v>2.33398</v>
      </c>
      <c r="JB496">
        <v>1.49536</v>
      </c>
      <c r="JC496">
        <v>2.41943</v>
      </c>
      <c r="JD496">
        <v>39.4416</v>
      </c>
      <c r="JE496">
        <v>23.9649</v>
      </c>
      <c r="JF496">
        <v>18</v>
      </c>
      <c r="JG496">
        <v>491.459</v>
      </c>
      <c r="JH496">
        <v>430.728</v>
      </c>
      <c r="JI496">
        <v>25.0004</v>
      </c>
      <c r="JJ496">
        <v>26.3336</v>
      </c>
      <c r="JK496">
        <v>30.0002</v>
      </c>
      <c r="JL496">
        <v>26.2886</v>
      </c>
      <c r="JM496">
        <v>26.2297</v>
      </c>
      <c r="JN496">
        <v>60.9213</v>
      </c>
      <c r="JO496">
        <v>17.4852</v>
      </c>
      <c r="JP496">
        <v>23.3287</v>
      </c>
      <c r="JQ496">
        <v>25</v>
      </c>
      <c r="JR496">
        <v>1604.53</v>
      </c>
      <c r="JS496">
        <v>17.2498</v>
      </c>
      <c r="JT496">
        <v>100.589</v>
      </c>
      <c r="JU496">
        <v>100.678</v>
      </c>
    </row>
    <row r="497" spans="1:281">
      <c r="A497">
        <v>481</v>
      </c>
      <c r="B497">
        <v>1659124337.1</v>
      </c>
      <c r="C497">
        <v>11979</v>
      </c>
      <c r="D497" t="s">
        <v>1389</v>
      </c>
      <c r="E497" t="s">
        <v>1390</v>
      </c>
      <c r="F497">
        <v>5</v>
      </c>
      <c r="G497" t="s">
        <v>1391</v>
      </c>
      <c r="H497" t="s">
        <v>416</v>
      </c>
      <c r="I497">
        <v>1659124329.099999</v>
      </c>
      <c r="J497">
        <f>(K497)/1000</f>
        <v>0</v>
      </c>
      <c r="K497">
        <f>IF(CZ497, AN497, AH497)</f>
        <v>0</v>
      </c>
      <c r="L497">
        <f>IF(CZ497, AI497, AG497)</f>
        <v>0</v>
      </c>
      <c r="M497">
        <f>DB497 - IF(AU497&gt;1, L497*CV497*100.0/(AW497*DP497), 0)</f>
        <v>0</v>
      </c>
      <c r="N497">
        <f>((T497-J497/2)*M497-L497)/(T497+J497/2)</f>
        <v>0</v>
      </c>
      <c r="O497">
        <f>N497*(DI497+DJ497)/1000.0</f>
        <v>0</v>
      </c>
      <c r="P497">
        <f>(DB497 - IF(AU497&gt;1, L497*CV497*100.0/(AW497*DP497), 0))*(DI497+DJ497)/1000.0</f>
        <v>0</v>
      </c>
      <c r="Q497">
        <f>2.0/((1/S497-1/R497)+SIGN(S497)*SQRT((1/S497-1/R497)*(1/S497-1/R497) + 4*CW497/((CW497+1)*(CW497+1))*(2*1/S497*1/R497-1/R497*1/R497)))</f>
        <v>0</v>
      </c>
      <c r="R497">
        <f>IF(LEFT(CX497,1)&lt;&gt;"0",IF(LEFT(CX497,1)="1",3.0,CY497),$D$5+$E$5*(DP497*DI497/($K$5*1000))+$F$5*(DP497*DI497/($K$5*1000))*MAX(MIN(CV497,$J$5),$I$5)*MAX(MIN(CV497,$J$5),$I$5)+$G$5*MAX(MIN(CV497,$J$5),$I$5)*(DP497*DI497/($K$5*1000))+$H$5*(DP497*DI497/($K$5*1000))*(DP497*DI497/($K$5*1000)))</f>
        <v>0</v>
      </c>
      <c r="S497">
        <f>J497*(1000-(1000*0.61365*exp(17.502*W497/(240.97+W497))/(DI497+DJ497)+DD497)/2)/(1000*0.61365*exp(17.502*W497/(240.97+W497))/(DI497+DJ497)-DD497)</f>
        <v>0</v>
      </c>
      <c r="T497">
        <f>1/((CW497+1)/(Q497/1.6)+1/(R497/1.37)) + CW497/((CW497+1)/(Q497/1.6) + CW497/(R497/1.37))</f>
        <v>0</v>
      </c>
      <c r="U497">
        <f>(CR497*CU497)</f>
        <v>0</v>
      </c>
      <c r="V497">
        <f>(DK497+(U497+2*0.95*5.67E-8*(((DK497+$B$7)+273)^4-(DK497+273)^4)-44100*J497)/(1.84*29.3*R497+8*0.95*5.67E-8*(DK497+273)^3))</f>
        <v>0</v>
      </c>
      <c r="W497">
        <f>($C$7*DL497+$D$7*DM497+$E$7*V497)</f>
        <v>0</v>
      </c>
      <c r="X497">
        <f>0.61365*exp(17.502*W497/(240.97+W497))</f>
        <v>0</v>
      </c>
      <c r="Y497">
        <f>(Z497/AA497*100)</f>
        <v>0</v>
      </c>
      <c r="Z497">
        <f>DD497*(DI497+DJ497)/1000</f>
        <v>0</v>
      </c>
      <c r="AA497">
        <f>0.61365*exp(17.502*DK497/(240.97+DK497))</f>
        <v>0</v>
      </c>
      <c r="AB497">
        <f>(X497-DD497*(DI497+DJ497)/1000)</f>
        <v>0</v>
      </c>
      <c r="AC497">
        <f>(-J497*44100)</f>
        <v>0</v>
      </c>
      <c r="AD497">
        <f>2*29.3*R497*0.92*(DK497-W497)</f>
        <v>0</v>
      </c>
      <c r="AE497">
        <f>2*0.95*5.67E-8*(((DK497+$B$7)+273)^4-(W497+273)^4)</f>
        <v>0</v>
      </c>
      <c r="AF497">
        <f>U497+AE497+AC497+AD497</f>
        <v>0</v>
      </c>
      <c r="AG497">
        <f>DH497*AU497*(DC497-DB497*(1000-AU497*DE497)/(1000-AU497*DD497))/(100*CV497)</f>
        <v>0</v>
      </c>
      <c r="AH497">
        <f>1000*DH497*AU497*(DD497-DE497)/(100*CV497*(1000-AU497*DD497))</f>
        <v>0</v>
      </c>
      <c r="AI497">
        <f>(AJ497 - AK497 - DI497*1E3/(8.314*(DK497+273.15)) * AM497/DH497 * AL497) * DH497/(100*CV497) * (1000 - DE497)/1000</f>
        <v>0</v>
      </c>
      <c r="AJ497">
        <v>427.0227973509632</v>
      </c>
      <c r="AK497">
        <v>396.9757939393939</v>
      </c>
      <c r="AL497">
        <v>0.0008414311327814968</v>
      </c>
      <c r="AM497">
        <v>65.1672793416683</v>
      </c>
      <c r="AN497">
        <f>(AP497 - AO497 + DI497*1E3/(8.314*(DK497+273.15)) * AR497/DH497 * AQ497) * DH497/(100*CV497) * 1000/(1000 - AP497)</f>
        <v>0</v>
      </c>
      <c r="AO497">
        <v>16.41721886815636</v>
      </c>
      <c r="AP497">
        <v>23.60037939393939</v>
      </c>
      <c r="AQ497">
        <v>-1.636670888269098E-05</v>
      </c>
      <c r="AR497">
        <v>86.91919753813283</v>
      </c>
      <c r="AS497">
        <v>2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MAX(0,($B$13+$C$13*DP497)/(1+$D$13*DP497)*DI497/(DK497+273)*$E$13)</f>
        <v>0</v>
      </c>
      <c r="AX497" t="s">
        <v>1392</v>
      </c>
      <c r="AY497">
        <v>10497.9</v>
      </c>
      <c r="AZ497">
        <v>881.8200000000001</v>
      </c>
      <c r="BA497">
        <v>2629.32</v>
      </c>
      <c r="BB497">
        <f>1-AZ497/BA497</f>
        <v>0</v>
      </c>
      <c r="BC497">
        <v>-2.039817619194042</v>
      </c>
      <c r="BD497" t="s">
        <v>1393</v>
      </c>
      <c r="BE497">
        <v>10417.3</v>
      </c>
      <c r="BF497">
        <v>806.47364</v>
      </c>
      <c r="BG497">
        <v>1086.27</v>
      </c>
      <c r="BH497">
        <f>1-BF497/BG497</f>
        <v>0</v>
      </c>
      <c r="BI497">
        <v>0.5</v>
      </c>
      <c r="BJ497">
        <f>CS497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417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BZ497">
        <v>1420</v>
      </c>
      <c r="CA497">
        <v>300</v>
      </c>
      <c r="CB497">
        <v>300</v>
      </c>
      <c r="CC497">
        <v>300</v>
      </c>
      <c r="CD497">
        <v>10417.3</v>
      </c>
      <c r="CE497">
        <v>1010.69</v>
      </c>
      <c r="CF497">
        <v>-0.00690555</v>
      </c>
      <c r="CG497">
        <v>-3.93</v>
      </c>
      <c r="CH497" t="s">
        <v>417</v>
      </c>
      <c r="CI497" t="s">
        <v>417</v>
      </c>
      <c r="CJ497" t="s">
        <v>417</v>
      </c>
      <c r="CK497" t="s">
        <v>417</v>
      </c>
      <c r="CL497" t="s">
        <v>417</v>
      </c>
      <c r="CM497" t="s">
        <v>417</v>
      </c>
      <c r="CN497" t="s">
        <v>417</v>
      </c>
      <c r="CO497" t="s">
        <v>417</v>
      </c>
      <c r="CP497" t="s">
        <v>417</v>
      </c>
      <c r="CQ497" t="s">
        <v>417</v>
      </c>
      <c r="CR497">
        <f>$B$11*DQ497+$C$11*DR497+$F$11*EC497*(1-EF497)</f>
        <v>0</v>
      </c>
      <c r="CS497">
        <f>CR497*CT497</f>
        <v>0</v>
      </c>
      <c r="CT497">
        <f>($B$11*$D$9+$C$11*$D$9+$F$11*((EP497+EH497)/MAX(EP497+EH497+EQ497, 0.1)*$I$9+EQ497/MAX(EP497+EH497+EQ497, 0.1)*$J$9))/($B$11+$C$11+$F$11)</f>
        <v>0</v>
      </c>
      <c r="CU497">
        <f>($B$11*$K$9+$C$11*$K$9+$F$11*((EP497+EH497)/MAX(EP497+EH497+EQ497, 0.1)*$P$9+EQ497/MAX(EP497+EH497+EQ497, 0.1)*$Q$9))/($B$11+$C$11+$F$11)</f>
        <v>0</v>
      </c>
      <c r="CV497">
        <v>6</v>
      </c>
      <c r="CW497">
        <v>0.5</v>
      </c>
      <c r="CX497" t="s">
        <v>418</v>
      </c>
      <c r="CY497">
        <v>2</v>
      </c>
      <c r="CZ497" t="b">
        <v>1</v>
      </c>
      <c r="DA497">
        <v>1659124329.099999</v>
      </c>
      <c r="DB497">
        <v>388.5298064516128</v>
      </c>
      <c r="DC497">
        <v>420.0072580645161</v>
      </c>
      <c r="DD497">
        <v>23.54185161290322</v>
      </c>
      <c r="DE497">
        <v>16.41974193548387</v>
      </c>
      <c r="DF497">
        <v>390.0968064516128</v>
      </c>
      <c r="DG497">
        <v>23.68685161290322</v>
      </c>
      <c r="DH497">
        <v>500.0613870967741</v>
      </c>
      <c r="DI497">
        <v>90.5771</v>
      </c>
      <c r="DJ497">
        <v>0.0999983193548387</v>
      </c>
      <c r="DK497">
        <v>27.32722258064517</v>
      </c>
      <c r="DL497">
        <v>27.33131612903226</v>
      </c>
      <c r="DM497">
        <v>999.9000000000003</v>
      </c>
      <c r="DN497">
        <v>0</v>
      </c>
      <c r="DO497">
        <v>0</v>
      </c>
      <c r="DP497">
        <v>9996.772903225805</v>
      </c>
      <c r="DQ497">
        <v>0</v>
      </c>
      <c r="DR497">
        <v>7.644229999999999</v>
      </c>
      <c r="DS497">
        <v>-32.40637419354839</v>
      </c>
      <c r="DT497">
        <v>396.9730645161291</v>
      </c>
      <c r="DU497">
        <v>427.0189032258065</v>
      </c>
      <c r="DV497">
        <v>7.18938322580645</v>
      </c>
      <c r="DW497">
        <v>420.0072580645161</v>
      </c>
      <c r="DX497">
        <v>16.41974193548387</v>
      </c>
      <c r="DY497">
        <v>2.138446451612904</v>
      </c>
      <c r="DZ497">
        <v>1.487253548387097</v>
      </c>
      <c r="EA497">
        <v>18.50848064516129</v>
      </c>
      <c r="EB497">
        <v>12.83774838709678</v>
      </c>
      <c r="EC497">
        <v>2000.000322580646</v>
      </c>
      <c r="ED497">
        <v>0.9799938387096773</v>
      </c>
      <c r="EE497">
        <v>0.02000601612903226</v>
      </c>
      <c r="EF497">
        <v>0</v>
      </c>
      <c r="EG497">
        <v>806.4520000000001</v>
      </c>
      <c r="EH497">
        <v>5.000969999999999</v>
      </c>
      <c r="EI497">
        <v>16105.35806451613</v>
      </c>
      <c r="EJ497">
        <v>16707.54516129032</v>
      </c>
      <c r="EK497">
        <v>39.07012903225805</v>
      </c>
      <c r="EL497">
        <v>39.5</v>
      </c>
      <c r="EM497">
        <v>39</v>
      </c>
      <c r="EN497">
        <v>39.31199999999998</v>
      </c>
      <c r="EO497">
        <v>39.68699999999998</v>
      </c>
      <c r="EP497">
        <v>1955.084193548387</v>
      </c>
      <c r="EQ497">
        <v>39.91193548387098</v>
      </c>
      <c r="ER497">
        <v>0</v>
      </c>
      <c r="ES497">
        <v>1659124337</v>
      </c>
      <c r="ET497">
        <v>0</v>
      </c>
      <c r="EU497">
        <v>806.47364</v>
      </c>
      <c r="EV497">
        <v>-1.503230773088343</v>
      </c>
      <c r="EW497">
        <v>-15.81538455242984</v>
      </c>
      <c r="EX497">
        <v>16105.172</v>
      </c>
      <c r="EY497">
        <v>15</v>
      </c>
      <c r="EZ497">
        <v>1659124377.6</v>
      </c>
      <c r="FA497" t="s">
        <v>1394</v>
      </c>
      <c r="FB497">
        <v>1659124367.1</v>
      </c>
      <c r="FC497">
        <v>1659124377.6</v>
      </c>
      <c r="FD497">
        <v>1</v>
      </c>
      <c r="FE497">
        <v>0.996</v>
      </c>
      <c r="FF497">
        <v>0.001</v>
      </c>
      <c r="FG497">
        <v>-1.567</v>
      </c>
      <c r="FH497">
        <v>-0.145</v>
      </c>
      <c r="FI497">
        <v>420</v>
      </c>
      <c r="FJ497">
        <v>16</v>
      </c>
      <c r="FK497">
        <v>0.03</v>
      </c>
      <c r="FL497">
        <v>0.02</v>
      </c>
      <c r="FM497">
        <v>-32.40152</v>
      </c>
      <c r="FN497">
        <v>-0.1235527204502444</v>
      </c>
      <c r="FO497">
        <v>0.02805591916156024</v>
      </c>
      <c r="FP497">
        <v>1</v>
      </c>
      <c r="FQ497">
        <v>806.463294117647</v>
      </c>
      <c r="FR497">
        <v>-0.5674560738079466</v>
      </c>
      <c r="FS497">
        <v>0.2404605298920883</v>
      </c>
      <c r="FT497">
        <v>1</v>
      </c>
      <c r="FU497">
        <v>7.18184825</v>
      </c>
      <c r="FV497">
        <v>0.09531748592870462</v>
      </c>
      <c r="FW497">
        <v>0.01460549654881683</v>
      </c>
      <c r="FX497">
        <v>1</v>
      </c>
      <c r="FY497">
        <v>3</v>
      </c>
      <c r="FZ497">
        <v>3</v>
      </c>
      <c r="GA497" t="s">
        <v>420</v>
      </c>
      <c r="GB497">
        <v>2.98295</v>
      </c>
      <c r="GC497">
        <v>2.71594</v>
      </c>
      <c r="GD497">
        <v>0.0893082</v>
      </c>
      <c r="GE497">
        <v>0.0935493</v>
      </c>
      <c r="GF497">
        <v>0.1063</v>
      </c>
      <c r="GG497">
        <v>0.0807354</v>
      </c>
      <c r="GH497">
        <v>28795.9</v>
      </c>
      <c r="GI497">
        <v>28802.2</v>
      </c>
      <c r="GJ497">
        <v>29389.8</v>
      </c>
      <c r="GK497">
        <v>29387.5</v>
      </c>
      <c r="GL497">
        <v>34782.8</v>
      </c>
      <c r="GM497">
        <v>35920.4</v>
      </c>
      <c r="GN497">
        <v>41387.3</v>
      </c>
      <c r="GO497">
        <v>41879.3</v>
      </c>
      <c r="GP497">
        <v>1.93677</v>
      </c>
      <c r="GQ497">
        <v>1.8757</v>
      </c>
      <c r="GR497">
        <v>0.109617</v>
      </c>
      <c r="GS497">
        <v>0</v>
      </c>
      <c r="GT497">
        <v>25.5325</v>
      </c>
      <c r="GU497">
        <v>999.9</v>
      </c>
      <c r="GV497">
        <v>36.9</v>
      </c>
      <c r="GW497">
        <v>34.1</v>
      </c>
      <c r="GX497">
        <v>21.889</v>
      </c>
      <c r="GY497">
        <v>63.7328</v>
      </c>
      <c r="GZ497">
        <v>33.4736</v>
      </c>
      <c r="HA497">
        <v>1</v>
      </c>
      <c r="HB497">
        <v>-0.0309883</v>
      </c>
      <c r="HC497">
        <v>0.564107</v>
      </c>
      <c r="HD497">
        <v>20.3306</v>
      </c>
      <c r="HE497">
        <v>5.22313</v>
      </c>
      <c r="HF497">
        <v>12.0099</v>
      </c>
      <c r="HG497">
        <v>4.99015</v>
      </c>
      <c r="HH497">
        <v>3.28982</v>
      </c>
      <c r="HI497">
        <v>9999</v>
      </c>
      <c r="HJ497">
        <v>9999</v>
      </c>
      <c r="HK497">
        <v>9999</v>
      </c>
      <c r="HL497">
        <v>175.6</v>
      </c>
      <c r="HM497">
        <v>1.86783</v>
      </c>
      <c r="HN497">
        <v>1.86684</v>
      </c>
      <c r="HO497">
        <v>1.86627</v>
      </c>
      <c r="HP497">
        <v>1.86615</v>
      </c>
      <c r="HQ497">
        <v>1.86799</v>
      </c>
      <c r="HR497">
        <v>1.87042</v>
      </c>
      <c r="HS497">
        <v>1.86915</v>
      </c>
      <c r="HT497">
        <v>1.87056</v>
      </c>
      <c r="HU497">
        <v>0</v>
      </c>
      <c r="HV497">
        <v>0</v>
      </c>
      <c r="HW497">
        <v>0</v>
      </c>
      <c r="HX497">
        <v>0</v>
      </c>
      <c r="HY497" t="s">
        <v>421</v>
      </c>
      <c r="HZ497" t="s">
        <v>422</v>
      </c>
      <c r="IA497" t="s">
        <v>423</v>
      </c>
      <c r="IB497" t="s">
        <v>423</v>
      </c>
      <c r="IC497" t="s">
        <v>423</v>
      </c>
      <c r="ID497" t="s">
        <v>423</v>
      </c>
      <c r="IE497">
        <v>0</v>
      </c>
      <c r="IF497">
        <v>100</v>
      </c>
      <c r="IG497">
        <v>100</v>
      </c>
      <c r="IH497">
        <v>-1.567</v>
      </c>
      <c r="II497">
        <v>-0.145</v>
      </c>
      <c r="IJ497">
        <v>-1.577111384215205</v>
      </c>
      <c r="IK497">
        <v>-0.002609718516926934</v>
      </c>
      <c r="IL497">
        <v>7.477057286243006E-07</v>
      </c>
      <c r="IM497">
        <v>-2.446628426827821E-10</v>
      </c>
      <c r="IN497">
        <v>-0.2036813970316619</v>
      </c>
      <c r="IO497">
        <v>-0.007460779758470672</v>
      </c>
      <c r="IP497">
        <v>0.0009378809001863145</v>
      </c>
      <c r="IQ497">
        <v>-1.681860573090938E-05</v>
      </c>
      <c r="IR497">
        <v>18</v>
      </c>
      <c r="IS497">
        <v>2242</v>
      </c>
      <c r="IT497">
        <v>1</v>
      </c>
      <c r="IU497">
        <v>24</v>
      </c>
      <c r="IV497">
        <v>2696.3</v>
      </c>
      <c r="IW497">
        <v>2696.3</v>
      </c>
      <c r="IX497">
        <v>1.04614</v>
      </c>
      <c r="IY497">
        <v>2.22778</v>
      </c>
      <c r="IZ497">
        <v>1.39648</v>
      </c>
      <c r="JA497">
        <v>2.33398</v>
      </c>
      <c r="JB497">
        <v>1.49536</v>
      </c>
      <c r="JC497">
        <v>2.29004</v>
      </c>
      <c r="JD497">
        <v>39.5666</v>
      </c>
      <c r="JE497">
        <v>23.9912</v>
      </c>
      <c r="JF497">
        <v>18</v>
      </c>
      <c r="JG497">
        <v>508.717</v>
      </c>
      <c r="JH497">
        <v>426.589</v>
      </c>
      <c r="JI497">
        <v>24.9998</v>
      </c>
      <c r="JJ497">
        <v>26.9088</v>
      </c>
      <c r="JK497">
        <v>30.0003</v>
      </c>
      <c r="JL497">
        <v>26.8552</v>
      </c>
      <c r="JM497">
        <v>26.7955</v>
      </c>
      <c r="JN497">
        <v>20.9559</v>
      </c>
      <c r="JO497">
        <v>24.3271</v>
      </c>
      <c r="JP497">
        <v>28.8514</v>
      </c>
      <c r="JQ497">
        <v>25</v>
      </c>
      <c r="JR497">
        <v>420</v>
      </c>
      <c r="JS497">
        <v>16.4502</v>
      </c>
      <c r="JT497">
        <v>100.489</v>
      </c>
      <c r="JU497">
        <v>100.578</v>
      </c>
    </row>
    <row r="498" spans="1:281">
      <c r="A498">
        <v>482</v>
      </c>
      <c r="B498">
        <v>1659124468.6</v>
      </c>
      <c r="C498">
        <v>12110.5</v>
      </c>
      <c r="D498" t="s">
        <v>1395</v>
      </c>
      <c r="E498" t="s">
        <v>1396</v>
      </c>
      <c r="F498">
        <v>5</v>
      </c>
      <c r="G498" t="s">
        <v>1391</v>
      </c>
      <c r="H498" t="s">
        <v>416</v>
      </c>
      <c r="I498">
        <v>1659124460.599999</v>
      </c>
      <c r="J498">
        <f>(K498)/1000</f>
        <v>0</v>
      </c>
      <c r="K498">
        <f>IF(CZ498, AN498, AH498)</f>
        <v>0</v>
      </c>
      <c r="L498">
        <f>IF(CZ498, AI498, AG498)</f>
        <v>0</v>
      </c>
      <c r="M498">
        <f>DB498 - IF(AU498&gt;1, L498*CV498*100.0/(AW498*DP498), 0)</f>
        <v>0</v>
      </c>
      <c r="N498">
        <f>((T498-J498/2)*M498-L498)/(T498+J498/2)</f>
        <v>0</v>
      </c>
      <c r="O498">
        <f>N498*(DI498+DJ498)/1000.0</f>
        <v>0</v>
      </c>
      <c r="P498">
        <f>(DB498 - IF(AU498&gt;1, L498*CV498*100.0/(AW498*DP498), 0))*(DI498+DJ498)/1000.0</f>
        <v>0</v>
      </c>
      <c r="Q498">
        <f>2.0/((1/S498-1/R498)+SIGN(S498)*SQRT((1/S498-1/R498)*(1/S498-1/R498) + 4*CW498/((CW498+1)*(CW498+1))*(2*1/S498*1/R498-1/R498*1/R498)))</f>
        <v>0</v>
      </c>
      <c r="R498">
        <f>IF(LEFT(CX498,1)&lt;&gt;"0",IF(LEFT(CX498,1)="1",3.0,CY498),$D$5+$E$5*(DP498*DI498/($K$5*1000))+$F$5*(DP498*DI498/($K$5*1000))*MAX(MIN(CV498,$J$5),$I$5)*MAX(MIN(CV498,$J$5),$I$5)+$G$5*MAX(MIN(CV498,$J$5),$I$5)*(DP498*DI498/($K$5*1000))+$H$5*(DP498*DI498/($K$5*1000))*(DP498*DI498/($K$5*1000)))</f>
        <v>0</v>
      </c>
      <c r="S498">
        <f>J498*(1000-(1000*0.61365*exp(17.502*W498/(240.97+W498))/(DI498+DJ498)+DD498)/2)/(1000*0.61365*exp(17.502*W498/(240.97+W498))/(DI498+DJ498)-DD498)</f>
        <v>0</v>
      </c>
      <c r="T498">
        <f>1/((CW498+1)/(Q498/1.6)+1/(R498/1.37)) + CW498/((CW498+1)/(Q498/1.6) + CW498/(R498/1.37))</f>
        <v>0</v>
      </c>
      <c r="U498">
        <f>(CR498*CU498)</f>
        <v>0</v>
      </c>
      <c r="V498">
        <f>(DK498+(U498+2*0.95*5.67E-8*(((DK498+$B$7)+273)^4-(DK498+273)^4)-44100*J498)/(1.84*29.3*R498+8*0.95*5.67E-8*(DK498+273)^3))</f>
        <v>0</v>
      </c>
      <c r="W498">
        <f>($C$7*DL498+$D$7*DM498+$E$7*V498)</f>
        <v>0</v>
      </c>
      <c r="X498">
        <f>0.61365*exp(17.502*W498/(240.97+W498))</f>
        <v>0</v>
      </c>
      <c r="Y498">
        <f>(Z498/AA498*100)</f>
        <v>0</v>
      </c>
      <c r="Z498">
        <f>DD498*(DI498+DJ498)/1000</f>
        <v>0</v>
      </c>
      <c r="AA498">
        <f>0.61365*exp(17.502*DK498/(240.97+DK498))</f>
        <v>0</v>
      </c>
      <c r="AB498">
        <f>(X498-DD498*(DI498+DJ498)/1000)</f>
        <v>0</v>
      </c>
      <c r="AC498">
        <f>(-J498*44100)</f>
        <v>0</v>
      </c>
      <c r="AD498">
        <f>2*29.3*R498*0.92*(DK498-W498)</f>
        <v>0</v>
      </c>
      <c r="AE498">
        <f>2*0.95*5.67E-8*(((DK498+$B$7)+273)^4-(W498+273)^4)</f>
        <v>0</v>
      </c>
      <c r="AF498">
        <f>U498+AE498+AC498+AD498</f>
        <v>0</v>
      </c>
      <c r="AG498">
        <f>DH498*AU498*(DC498-DB498*(1000-AU498*DE498)/(1000-AU498*DD498))/(100*CV498)</f>
        <v>0</v>
      </c>
      <c r="AH498">
        <f>1000*DH498*AU498*(DD498-DE498)/(100*CV498*(1000-AU498*DD498))</f>
        <v>0</v>
      </c>
      <c r="AI498">
        <f>(AJ498 - AK498 - DI498*1E3/(8.314*(DK498+273.15)) * AM498/DH498 * AL498) * DH498/(100*CV498) * (1000 - DE498)/1000</f>
        <v>0</v>
      </c>
      <c r="AJ498">
        <v>325.3500315383956</v>
      </c>
      <c r="AK498">
        <v>303.7322242424242</v>
      </c>
      <c r="AL498">
        <v>0.0004066575668644573</v>
      </c>
      <c r="AM498">
        <v>65.12815587873492</v>
      </c>
      <c r="AN498">
        <f>(AP498 - AO498 + DI498*1E3/(8.314*(DK498+273.15)) * AR498/DH498 * AQ498) * DH498/(100*CV498) * 1000/(1000 - AP498)</f>
        <v>0</v>
      </c>
      <c r="AO498">
        <v>16.55066979245623</v>
      </c>
      <c r="AP498">
        <v>23.69349878787877</v>
      </c>
      <c r="AQ498">
        <v>0.000313894370798175</v>
      </c>
      <c r="AR498">
        <v>85.98418731897799</v>
      </c>
      <c r="AS498">
        <v>2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MAX(0,($B$13+$C$13*DP498)/(1+$D$13*DP498)*DI498/(DK498+273)*$E$13)</f>
        <v>0</v>
      </c>
      <c r="AX498" t="s">
        <v>1392</v>
      </c>
      <c r="AY498">
        <v>10497.9</v>
      </c>
      <c r="AZ498">
        <v>881.8200000000001</v>
      </c>
      <c r="BA498">
        <v>2629.32</v>
      </c>
      <c r="BB498">
        <f>1-AZ498/BA498</f>
        <v>0</v>
      </c>
      <c r="BC498">
        <v>-2.039817619194042</v>
      </c>
      <c r="BD498" t="s">
        <v>1397</v>
      </c>
      <c r="BE498">
        <v>10416.3</v>
      </c>
      <c r="BF498">
        <v>775.92128</v>
      </c>
      <c r="BG498">
        <v>1005.4</v>
      </c>
      <c r="BH498">
        <f>1-BF498/BG498</f>
        <v>0</v>
      </c>
      <c r="BI498">
        <v>0.5</v>
      </c>
      <c r="BJ498">
        <f>CS498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417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BZ498">
        <v>1421</v>
      </c>
      <c r="CA498">
        <v>300</v>
      </c>
      <c r="CB498">
        <v>300</v>
      </c>
      <c r="CC498">
        <v>300</v>
      </c>
      <c r="CD498">
        <v>10416.3</v>
      </c>
      <c r="CE498">
        <v>947.28</v>
      </c>
      <c r="CF498">
        <v>-0.00690477</v>
      </c>
      <c r="CG498">
        <v>-2.06</v>
      </c>
      <c r="CH498" t="s">
        <v>417</v>
      </c>
      <c r="CI498" t="s">
        <v>417</v>
      </c>
      <c r="CJ498" t="s">
        <v>417</v>
      </c>
      <c r="CK498" t="s">
        <v>417</v>
      </c>
      <c r="CL498" t="s">
        <v>417</v>
      </c>
      <c r="CM498" t="s">
        <v>417</v>
      </c>
      <c r="CN498" t="s">
        <v>417</v>
      </c>
      <c r="CO498" t="s">
        <v>417</v>
      </c>
      <c r="CP498" t="s">
        <v>417</v>
      </c>
      <c r="CQ498" t="s">
        <v>417</v>
      </c>
      <c r="CR498">
        <f>$B$11*DQ498+$C$11*DR498+$F$11*EC498*(1-EF498)</f>
        <v>0</v>
      </c>
      <c r="CS498">
        <f>CR498*CT498</f>
        <v>0</v>
      </c>
      <c r="CT498">
        <f>($B$11*$D$9+$C$11*$D$9+$F$11*((EP498+EH498)/MAX(EP498+EH498+EQ498, 0.1)*$I$9+EQ498/MAX(EP498+EH498+EQ498, 0.1)*$J$9))/($B$11+$C$11+$F$11)</f>
        <v>0</v>
      </c>
      <c r="CU498">
        <f>($B$11*$K$9+$C$11*$K$9+$F$11*((EP498+EH498)/MAX(EP498+EH498+EQ498, 0.1)*$P$9+EQ498/MAX(EP498+EH498+EQ498, 0.1)*$Q$9))/($B$11+$C$11+$F$11)</f>
        <v>0</v>
      </c>
      <c r="CV498">
        <v>6</v>
      </c>
      <c r="CW498">
        <v>0.5</v>
      </c>
      <c r="CX498" t="s">
        <v>418</v>
      </c>
      <c r="CY498">
        <v>2</v>
      </c>
      <c r="CZ498" t="b">
        <v>1</v>
      </c>
      <c r="DA498">
        <v>1659124460.599999</v>
      </c>
      <c r="DB498">
        <v>296.5228709677419</v>
      </c>
      <c r="DC498">
        <v>319.9842903225806</v>
      </c>
      <c r="DD498">
        <v>23.60661935483871</v>
      </c>
      <c r="DE498">
        <v>16.5137064516129</v>
      </c>
      <c r="DF498">
        <v>297.8308709677419</v>
      </c>
      <c r="DG498">
        <v>23.75061935483871</v>
      </c>
      <c r="DH498">
        <v>500.0585161290323</v>
      </c>
      <c r="DI498">
        <v>90.57560000000002</v>
      </c>
      <c r="DJ498">
        <v>0.09998658709677419</v>
      </c>
      <c r="DK498">
        <v>27.34392903225807</v>
      </c>
      <c r="DL498">
        <v>27.36751612903226</v>
      </c>
      <c r="DM498">
        <v>999.9000000000003</v>
      </c>
      <c r="DN498">
        <v>0</v>
      </c>
      <c r="DO498">
        <v>0</v>
      </c>
      <c r="DP498">
        <v>10001.42612903226</v>
      </c>
      <c r="DQ498">
        <v>0</v>
      </c>
      <c r="DR498">
        <v>7.644229999999999</v>
      </c>
      <c r="DS498">
        <v>-23.45160322580645</v>
      </c>
      <c r="DT498">
        <v>303.7232258064516</v>
      </c>
      <c r="DU498">
        <v>325.357064516129</v>
      </c>
      <c r="DV498">
        <v>7.161130322580645</v>
      </c>
      <c r="DW498">
        <v>319.9842903225806</v>
      </c>
      <c r="DX498">
        <v>16.5137064516129</v>
      </c>
      <c r="DY498">
        <v>2.144361935483871</v>
      </c>
      <c r="DZ498">
        <v>1.495739354838709</v>
      </c>
      <c r="EA498">
        <v>18.55259677419355</v>
      </c>
      <c r="EB498">
        <v>12.92465483870967</v>
      </c>
      <c r="EC498">
        <v>1999.948709677419</v>
      </c>
      <c r="ED498">
        <v>0.979993451612903</v>
      </c>
      <c r="EE498">
        <v>0.02000634838709678</v>
      </c>
      <c r="EF498">
        <v>0</v>
      </c>
      <c r="EG498">
        <v>775.9660645161291</v>
      </c>
      <c r="EH498">
        <v>5.000969999999999</v>
      </c>
      <c r="EI498">
        <v>15500.28064516129</v>
      </c>
      <c r="EJ498">
        <v>16707.10967741936</v>
      </c>
      <c r="EK498">
        <v>39.125</v>
      </c>
      <c r="EL498">
        <v>39.53199999999998</v>
      </c>
      <c r="EM498">
        <v>39.02199999999999</v>
      </c>
      <c r="EN498">
        <v>39.32419354838708</v>
      </c>
      <c r="EO498">
        <v>39.74187096774193</v>
      </c>
      <c r="EP498">
        <v>1955.03870967742</v>
      </c>
      <c r="EQ498">
        <v>39.91000000000001</v>
      </c>
      <c r="ER498">
        <v>0</v>
      </c>
      <c r="ES498">
        <v>131</v>
      </c>
      <c r="ET498">
        <v>0</v>
      </c>
      <c r="EU498">
        <v>775.92128</v>
      </c>
      <c r="EV498">
        <v>-3.523461524346802</v>
      </c>
      <c r="EW498">
        <v>-86.60000011858749</v>
      </c>
      <c r="EX498">
        <v>15499.224</v>
      </c>
      <c r="EY498">
        <v>15</v>
      </c>
      <c r="EZ498">
        <v>1659124505.6</v>
      </c>
      <c r="FA498" t="s">
        <v>1398</v>
      </c>
      <c r="FB498">
        <v>1659124486.6</v>
      </c>
      <c r="FC498">
        <v>1659124505.6</v>
      </c>
      <c r="FD498">
        <v>2</v>
      </c>
      <c r="FE498">
        <v>0.042</v>
      </c>
      <c r="FF498">
        <v>-0</v>
      </c>
      <c r="FG498">
        <v>-1.308</v>
      </c>
      <c r="FH498">
        <v>-0.144</v>
      </c>
      <c r="FI498">
        <v>320</v>
      </c>
      <c r="FJ498">
        <v>17</v>
      </c>
      <c r="FK498">
        <v>0.09</v>
      </c>
      <c r="FL498">
        <v>0.01</v>
      </c>
      <c r="FM498">
        <v>-23.4581731707317</v>
      </c>
      <c r="FN498">
        <v>0.1288411149825541</v>
      </c>
      <c r="FO498">
        <v>0.02032890558150131</v>
      </c>
      <c r="FP498">
        <v>1</v>
      </c>
      <c r="FQ498">
        <v>776.1254705882354</v>
      </c>
      <c r="FR498">
        <v>-3.388479751699364</v>
      </c>
      <c r="FS498">
        <v>0.4014978745306119</v>
      </c>
      <c r="FT498">
        <v>0</v>
      </c>
      <c r="FU498">
        <v>7.165484390243902</v>
      </c>
      <c r="FV498">
        <v>-0.1344901045295935</v>
      </c>
      <c r="FW498">
        <v>0.01848767394895398</v>
      </c>
      <c r="FX498">
        <v>0</v>
      </c>
      <c r="FY498">
        <v>1</v>
      </c>
      <c r="FZ498">
        <v>3</v>
      </c>
      <c r="GA498" t="s">
        <v>426</v>
      </c>
      <c r="GB498">
        <v>2.98256</v>
      </c>
      <c r="GC498">
        <v>2.7156</v>
      </c>
      <c r="GD498">
        <v>0.0720113</v>
      </c>
      <c r="GE498">
        <v>0.0755801</v>
      </c>
      <c r="GF498">
        <v>0.10658</v>
      </c>
      <c r="GG498">
        <v>0.0812098</v>
      </c>
      <c r="GH498">
        <v>29340.2</v>
      </c>
      <c r="GI498">
        <v>29371</v>
      </c>
      <c r="GJ498">
        <v>29387.5</v>
      </c>
      <c r="GK498">
        <v>29385.6</v>
      </c>
      <c r="GL498">
        <v>34768.9</v>
      </c>
      <c r="GM498">
        <v>35898.8</v>
      </c>
      <c r="GN498">
        <v>41384.1</v>
      </c>
      <c r="GO498">
        <v>41876.4</v>
      </c>
      <c r="GP498">
        <v>1.93633</v>
      </c>
      <c r="GQ498">
        <v>1.87532</v>
      </c>
      <c r="GR498">
        <v>0.11038</v>
      </c>
      <c r="GS498">
        <v>0</v>
      </c>
      <c r="GT498">
        <v>25.5605</v>
      </c>
      <c r="GU498">
        <v>999.9</v>
      </c>
      <c r="GV498">
        <v>36.5</v>
      </c>
      <c r="GW498">
        <v>34.1</v>
      </c>
      <c r="GX498">
        <v>21.6517</v>
      </c>
      <c r="GY498">
        <v>63.4428</v>
      </c>
      <c r="GZ498">
        <v>33.9503</v>
      </c>
      <c r="HA498">
        <v>1</v>
      </c>
      <c r="HB498">
        <v>-0.0277541</v>
      </c>
      <c r="HC498">
        <v>0.579766</v>
      </c>
      <c r="HD498">
        <v>20.3306</v>
      </c>
      <c r="HE498">
        <v>5.22568</v>
      </c>
      <c r="HF498">
        <v>12.0099</v>
      </c>
      <c r="HG498">
        <v>4.9913</v>
      </c>
      <c r="HH498">
        <v>3.28998</v>
      </c>
      <c r="HI498">
        <v>9999</v>
      </c>
      <c r="HJ498">
        <v>9999</v>
      </c>
      <c r="HK498">
        <v>9999</v>
      </c>
      <c r="HL498">
        <v>175.7</v>
      </c>
      <c r="HM498">
        <v>1.86783</v>
      </c>
      <c r="HN498">
        <v>1.86682</v>
      </c>
      <c r="HO498">
        <v>1.86623</v>
      </c>
      <c r="HP498">
        <v>1.86615</v>
      </c>
      <c r="HQ498">
        <v>1.86798</v>
      </c>
      <c r="HR498">
        <v>1.87042</v>
      </c>
      <c r="HS498">
        <v>1.86907</v>
      </c>
      <c r="HT498">
        <v>1.87053</v>
      </c>
      <c r="HU498">
        <v>0</v>
      </c>
      <c r="HV498">
        <v>0</v>
      </c>
      <c r="HW498">
        <v>0</v>
      </c>
      <c r="HX498">
        <v>0</v>
      </c>
      <c r="HY498" t="s">
        <v>421</v>
      </c>
      <c r="HZ498" t="s">
        <v>422</v>
      </c>
      <c r="IA498" t="s">
        <v>423</v>
      </c>
      <c r="IB498" t="s">
        <v>423</v>
      </c>
      <c r="IC498" t="s">
        <v>423</v>
      </c>
      <c r="ID498" t="s">
        <v>423</v>
      </c>
      <c r="IE498">
        <v>0</v>
      </c>
      <c r="IF498">
        <v>100</v>
      </c>
      <c r="IG498">
        <v>100</v>
      </c>
      <c r="IH498">
        <v>-1.308</v>
      </c>
      <c r="II498">
        <v>-0.144</v>
      </c>
      <c r="IJ498">
        <v>-0.5807931740645627</v>
      </c>
      <c r="IK498">
        <v>-0.002609718516926934</v>
      </c>
      <c r="IL498">
        <v>7.477057286243006E-07</v>
      </c>
      <c r="IM498">
        <v>-2.446628426827821E-10</v>
      </c>
      <c r="IN498">
        <v>-0.2023025934870863</v>
      </c>
      <c r="IO498">
        <v>-0.007460779758470672</v>
      </c>
      <c r="IP498">
        <v>0.0009378809001863145</v>
      </c>
      <c r="IQ498">
        <v>-1.681860573090938E-05</v>
      </c>
      <c r="IR498">
        <v>18</v>
      </c>
      <c r="IS498">
        <v>2242</v>
      </c>
      <c r="IT498">
        <v>1</v>
      </c>
      <c r="IU498">
        <v>24</v>
      </c>
      <c r="IV498">
        <v>1.7</v>
      </c>
      <c r="IW498">
        <v>1.5</v>
      </c>
      <c r="IX498">
        <v>0.845947</v>
      </c>
      <c r="IY498">
        <v>2.23389</v>
      </c>
      <c r="IZ498">
        <v>1.39648</v>
      </c>
      <c r="JA498">
        <v>2.33643</v>
      </c>
      <c r="JB498">
        <v>1.49536</v>
      </c>
      <c r="JC498">
        <v>2.3938</v>
      </c>
      <c r="JD498">
        <v>39.5166</v>
      </c>
      <c r="JE498">
        <v>23.9999</v>
      </c>
      <c r="JF498">
        <v>18</v>
      </c>
      <c r="JG498">
        <v>508.83</v>
      </c>
      <c r="JH498">
        <v>426.703</v>
      </c>
      <c r="JI498">
        <v>25</v>
      </c>
      <c r="JJ498">
        <v>26.9521</v>
      </c>
      <c r="JK498">
        <v>30.0002</v>
      </c>
      <c r="JL498">
        <v>26.9014</v>
      </c>
      <c r="JM498">
        <v>26.8405</v>
      </c>
      <c r="JN498">
        <v>16.9365</v>
      </c>
      <c r="JO498">
        <v>23.1608</v>
      </c>
      <c r="JP498">
        <v>27.6483</v>
      </c>
      <c r="JQ498">
        <v>25</v>
      </c>
      <c r="JR498">
        <v>320</v>
      </c>
      <c r="JS498">
        <v>16.5574</v>
      </c>
      <c r="JT498">
        <v>100.481</v>
      </c>
      <c r="JU498">
        <v>100.572</v>
      </c>
    </row>
    <row r="499" spans="1:281">
      <c r="A499">
        <v>483</v>
      </c>
      <c r="B499">
        <v>1659124597</v>
      </c>
      <c r="C499">
        <v>12238.90000009537</v>
      </c>
      <c r="D499" t="s">
        <v>1399</v>
      </c>
      <c r="E499" t="s">
        <v>1400</v>
      </c>
      <c r="F499">
        <v>5</v>
      </c>
      <c r="G499" t="s">
        <v>1391</v>
      </c>
      <c r="H499" t="s">
        <v>416</v>
      </c>
      <c r="I499">
        <v>1659124589.25</v>
      </c>
      <c r="J499">
        <f>(K499)/1000</f>
        <v>0</v>
      </c>
      <c r="K499">
        <f>IF(CZ499, AN499, AH499)</f>
        <v>0</v>
      </c>
      <c r="L499">
        <f>IF(CZ499, AI499, AG499)</f>
        <v>0</v>
      </c>
      <c r="M499">
        <f>DB499 - IF(AU499&gt;1, L499*CV499*100.0/(AW499*DP499), 0)</f>
        <v>0</v>
      </c>
      <c r="N499">
        <f>((T499-J499/2)*M499-L499)/(T499+J499/2)</f>
        <v>0</v>
      </c>
      <c r="O499">
        <f>N499*(DI499+DJ499)/1000.0</f>
        <v>0</v>
      </c>
      <c r="P499">
        <f>(DB499 - IF(AU499&gt;1, L499*CV499*100.0/(AW499*DP499), 0))*(DI499+DJ499)/1000.0</f>
        <v>0</v>
      </c>
      <c r="Q499">
        <f>2.0/((1/S499-1/R499)+SIGN(S499)*SQRT((1/S499-1/R499)*(1/S499-1/R499) + 4*CW499/((CW499+1)*(CW499+1))*(2*1/S499*1/R499-1/R499*1/R499)))</f>
        <v>0</v>
      </c>
      <c r="R499">
        <f>IF(LEFT(CX499,1)&lt;&gt;"0",IF(LEFT(CX499,1)="1",3.0,CY499),$D$5+$E$5*(DP499*DI499/($K$5*1000))+$F$5*(DP499*DI499/($K$5*1000))*MAX(MIN(CV499,$J$5),$I$5)*MAX(MIN(CV499,$J$5),$I$5)+$G$5*MAX(MIN(CV499,$J$5),$I$5)*(DP499*DI499/($K$5*1000))+$H$5*(DP499*DI499/($K$5*1000))*(DP499*DI499/($K$5*1000)))</f>
        <v>0</v>
      </c>
      <c r="S499">
        <f>J499*(1000-(1000*0.61365*exp(17.502*W499/(240.97+W499))/(DI499+DJ499)+DD499)/2)/(1000*0.61365*exp(17.502*W499/(240.97+W499))/(DI499+DJ499)-DD499)</f>
        <v>0</v>
      </c>
      <c r="T499">
        <f>1/((CW499+1)/(Q499/1.6)+1/(R499/1.37)) + CW499/((CW499+1)/(Q499/1.6) + CW499/(R499/1.37))</f>
        <v>0</v>
      </c>
      <c r="U499">
        <f>(CR499*CU499)</f>
        <v>0</v>
      </c>
      <c r="V499">
        <f>(DK499+(U499+2*0.95*5.67E-8*(((DK499+$B$7)+273)^4-(DK499+273)^4)-44100*J499)/(1.84*29.3*R499+8*0.95*5.67E-8*(DK499+273)^3))</f>
        <v>0</v>
      </c>
      <c r="W499">
        <f>($C$7*DL499+$D$7*DM499+$E$7*V499)</f>
        <v>0</v>
      </c>
      <c r="X499">
        <f>0.61365*exp(17.502*W499/(240.97+W499))</f>
        <v>0</v>
      </c>
      <c r="Y499">
        <f>(Z499/AA499*100)</f>
        <v>0</v>
      </c>
      <c r="Z499">
        <f>DD499*(DI499+DJ499)/1000</f>
        <v>0</v>
      </c>
      <c r="AA499">
        <f>0.61365*exp(17.502*DK499/(240.97+DK499))</f>
        <v>0</v>
      </c>
      <c r="AB499">
        <f>(X499-DD499*(DI499+DJ499)/1000)</f>
        <v>0</v>
      </c>
      <c r="AC499">
        <f>(-J499*44100)</f>
        <v>0</v>
      </c>
      <c r="AD499">
        <f>2*29.3*R499*0.92*(DK499-W499)</f>
        <v>0</v>
      </c>
      <c r="AE499">
        <f>2*0.95*5.67E-8*(((DK499+$B$7)+273)^4-(W499+273)^4)</f>
        <v>0</v>
      </c>
      <c r="AF499">
        <f>U499+AE499+AC499+AD499</f>
        <v>0</v>
      </c>
      <c r="AG499">
        <f>DH499*AU499*(DC499-DB499*(1000-AU499*DE499)/(1000-AU499*DD499))/(100*CV499)</f>
        <v>0</v>
      </c>
      <c r="AH499">
        <f>1000*DH499*AU499*(DD499-DE499)/(100*CV499*(1000-AU499*DD499))</f>
        <v>0</v>
      </c>
      <c r="AI499">
        <f>(AJ499 - AK499 - DI499*1E3/(8.314*(DK499+273.15)) * AM499/DH499 * AL499) * DH499/(100*CV499) * (1000 - DE499)/1000</f>
        <v>0</v>
      </c>
      <c r="AJ499">
        <v>223.7060457193575</v>
      </c>
      <c r="AK499">
        <v>210.2918787878788</v>
      </c>
      <c r="AL499">
        <v>0.0004858150124689688</v>
      </c>
      <c r="AM499">
        <v>65.12893702962387</v>
      </c>
      <c r="AN499">
        <f>(AP499 - AO499 + DI499*1E3/(8.314*(DK499+273.15)) * AR499/DH499 * AQ499) * DH499/(100*CV499) * 1000/(1000 - AP499)</f>
        <v>0</v>
      </c>
      <c r="AO499">
        <v>16.53176836665087</v>
      </c>
      <c r="AP499">
        <v>23.76090848484848</v>
      </c>
      <c r="AQ499">
        <v>-0.005406136864517066</v>
      </c>
      <c r="AR499">
        <v>85.99153079775724</v>
      </c>
      <c r="AS499">
        <v>2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MAX(0,($B$13+$C$13*DP499)/(1+$D$13*DP499)*DI499/(DK499+273)*$E$13)</f>
        <v>0</v>
      </c>
      <c r="AX499" t="s">
        <v>1392</v>
      </c>
      <c r="AY499">
        <v>10497.9</v>
      </c>
      <c r="AZ499">
        <v>881.8200000000001</v>
      </c>
      <c r="BA499">
        <v>2629.32</v>
      </c>
      <c r="BB499">
        <f>1-AZ499/BA499</f>
        <v>0</v>
      </c>
      <c r="BC499">
        <v>-2.039817619194042</v>
      </c>
      <c r="BD499" t="s">
        <v>1401</v>
      </c>
      <c r="BE499">
        <v>10415.7</v>
      </c>
      <c r="BF499">
        <v>760.7911538461539</v>
      </c>
      <c r="BG499">
        <v>944.362</v>
      </c>
      <c r="BH499">
        <f>1-BF499/BG499</f>
        <v>0</v>
      </c>
      <c r="BI499">
        <v>0.5</v>
      </c>
      <c r="BJ499">
        <f>CS499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417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BZ499">
        <v>1422</v>
      </c>
      <c r="CA499">
        <v>300</v>
      </c>
      <c r="CB499">
        <v>300</v>
      </c>
      <c r="CC499">
        <v>300</v>
      </c>
      <c r="CD499">
        <v>10415.7</v>
      </c>
      <c r="CE499">
        <v>900.24</v>
      </c>
      <c r="CF499">
        <v>-0.00690418</v>
      </c>
      <c r="CG499">
        <v>-0.55</v>
      </c>
      <c r="CH499" t="s">
        <v>417</v>
      </c>
      <c r="CI499" t="s">
        <v>417</v>
      </c>
      <c r="CJ499" t="s">
        <v>417</v>
      </c>
      <c r="CK499" t="s">
        <v>417</v>
      </c>
      <c r="CL499" t="s">
        <v>417</v>
      </c>
      <c r="CM499" t="s">
        <v>417</v>
      </c>
      <c r="CN499" t="s">
        <v>417</v>
      </c>
      <c r="CO499" t="s">
        <v>417</v>
      </c>
      <c r="CP499" t="s">
        <v>417</v>
      </c>
      <c r="CQ499" t="s">
        <v>417</v>
      </c>
      <c r="CR499">
        <f>$B$11*DQ499+$C$11*DR499+$F$11*EC499*(1-EF499)</f>
        <v>0</v>
      </c>
      <c r="CS499">
        <f>CR499*CT499</f>
        <v>0</v>
      </c>
      <c r="CT499">
        <f>($B$11*$D$9+$C$11*$D$9+$F$11*((EP499+EH499)/MAX(EP499+EH499+EQ499, 0.1)*$I$9+EQ499/MAX(EP499+EH499+EQ499, 0.1)*$J$9))/($B$11+$C$11+$F$11)</f>
        <v>0</v>
      </c>
      <c r="CU499">
        <f>($B$11*$K$9+$C$11*$K$9+$F$11*((EP499+EH499)/MAX(EP499+EH499+EQ499, 0.1)*$P$9+EQ499/MAX(EP499+EH499+EQ499, 0.1)*$Q$9))/($B$11+$C$11+$F$11)</f>
        <v>0</v>
      </c>
      <c r="CV499">
        <v>6</v>
      </c>
      <c r="CW499">
        <v>0.5</v>
      </c>
      <c r="CX499" t="s">
        <v>418</v>
      </c>
      <c r="CY499">
        <v>2</v>
      </c>
      <c r="CZ499" t="b">
        <v>1</v>
      </c>
      <c r="DA499">
        <v>1659124589.25</v>
      </c>
      <c r="DB499">
        <v>205.1329666666667</v>
      </c>
      <c r="DC499">
        <v>219.9921333333333</v>
      </c>
      <c r="DD499">
        <v>23.7099</v>
      </c>
      <c r="DE499">
        <v>16.56069666666667</v>
      </c>
      <c r="DF499">
        <v>206.3239666666667</v>
      </c>
      <c r="DG499">
        <v>23.8519</v>
      </c>
      <c r="DH499">
        <v>500.0477000000001</v>
      </c>
      <c r="DI499">
        <v>90.57352</v>
      </c>
      <c r="DJ499">
        <v>0.09995941333333334</v>
      </c>
      <c r="DK499">
        <v>27.34711666666667</v>
      </c>
      <c r="DL499">
        <v>27.35052</v>
      </c>
      <c r="DM499">
        <v>999.9000000000002</v>
      </c>
      <c r="DN499">
        <v>0</v>
      </c>
      <c r="DO499">
        <v>0</v>
      </c>
      <c r="DP499">
        <v>9999.040666666668</v>
      </c>
      <c r="DQ499">
        <v>0</v>
      </c>
      <c r="DR499">
        <v>7.644229999999999</v>
      </c>
      <c r="DS499">
        <v>-14.71548333333334</v>
      </c>
      <c r="DT499">
        <v>210.2763333333333</v>
      </c>
      <c r="DU499">
        <v>223.6967</v>
      </c>
      <c r="DV499">
        <v>7.216147000000001</v>
      </c>
      <c r="DW499">
        <v>219.9921333333333</v>
      </c>
      <c r="DX499">
        <v>16.56069666666667</v>
      </c>
      <c r="DY499">
        <v>2.153551666666666</v>
      </c>
      <c r="DZ499">
        <v>1.499960333333333</v>
      </c>
      <c r="EA499">
        <v>18.62090333333333</v>
      </c>
      <c r="EB499">
        <v>12.96775</v>
      </c>
      <c r="EC499">
        <v>2000.005</v>
      </c>
      <c r="ED499">
        <v>0.9799945999999998</v>
      </c>
      <c r="EE499">
        <v>0.02000520000000001</v>
      </c>
      <c r="EF499">
        <v>0</v>
      </c>
      <c r="EG499">
        <v>760.7706000000001</v>
      </c>
      <c r="EH499">
        <v>5.000969999999999</v>
      </c>
      <c r="EI499">
        <v>15202.18</v>
      </c>
      <c r="EJ499">
        <v>16707.59666666667</v>
      </c>
      <c r="EK499">
        <v>39.14773333333333</v>
      </c>
      <c r="EL499">
        <v>39.55373333333332</v>
      </c>
      <c r="EM499">
        <v>39.06199999999999</v>
      </c>
      <c r="EN499">
        <v>39.31619999999999</v>
      </c>
      <c r="EO499">
        <v>39.75</v>
      </c>
      <c r="EP499">
        <v>1955.094666666667</v>
      </c>
      <c r="EQ499">
        <v>39.91033333333334</v>
      </c>
      <c r="ER499">
        <v>0</v>
      </c>
      <c r="ES499">
        <v>127.7999999523163</v>
      </c>
      <c r="ET499">
        <v>0</v>
      </c>
      <c r="EU499">
        <v>760.7911538461539</v>
      </c>
      <c r="EV499">
        <v>-3.155965792925741</v>
      </c>
      <c r="EW499">
        <v>-49.6615384830022</v>
      </c>
      <c r="EX499">
        <v>15202.23076923077</v>
      </c>
      <c r="EY499">
        <v>15</v>
      </c>
      <c r="EZ499">
        <v>1659124633.5</v>
      </c>
      <c r="FA499" t="s">
        <v>1402</v>
      </c>
      <c r="FB499">
        <v>1659124618</v>
      </c>
      <c r="FC499">
        <v>1659124633.5</v>
      </c>
      <c r="FD499">
        <v>3</v>
      </c>
      <c r="FE499">
        <v>-0.109</v>
      </c>
      <c r="FF499">
        <v>0.002</v>
      </c>
      <c r="FG499">
        <v>-1.191</v>
      </c>
      <c r="FH499">
        <v>-0.142</v>
      </c>
      <c r="FI499">
        <v>220</v>
      </c>
      <c r="FJ499">
        <v>17</v>
      </c>
      <c r="FK499">
        <v>0.12</v>
      </c>
      <c r="FL499">
        <v>0.02</v>
      </c>
      <c r="FM499">
        <v>-14.72369</v>
      </c>
      <c r="FN499">
        <v>0.1418454033771203</v>
      </c>
      <c r="FO499">
        <v>0.0260804697043593</v>
      </c>
      <c r="FP499">
        <v>1</v>
      </c>
      <c r="FQ499">
        <v>760.931705882353</v>
      </c>
      <c r="FR499">
        <v>-3.28580595542036</v>
      </c>
      <c r="FS499">
        <v>0.3839306409030488</v>
      </c>
      <c r="FT499">
        <v>0</v>
      </c>
      <c r="FU499">
        <v>7.213049749999999</v>
      </c>
      <c r="FV499">
        <v>0.1305276923076699</v>
      </c>
      <c r="FW499">
        <v>0.01565764006603483</v>
      </c>
      <c r="FX499">
        <v>0</v>
      </c>
      <c r="FY499">
        <v>1</v>
      </c>
      <c r="FZ499">
        <v>3</v>
      </c>
      <c r="GA499" t="s">
        <v>426</v>
      </c>
      <c r="GB499">
        <v>2.98264</v>
      </c>
      <c r="GC499">
        <v>2.71549</v>
      </c>
      <c r="GD499">
        <v>0.0526039</v>
      </c>
      <c r="GE499">
        <v>0.0551254</v>
      </c>
      <c r="GF499">
        <v>0.106773</v>
      </c>
      <c r="GG499">
        <v>0.08110439999999999</v>
      </c>
      <c r="GH499">
        <v>29953.4</v>
      </c>
      <c r="GI499">
        <v>30020.8</v>
      </c>
      <c r="GJ499">
        <v>29387.3</v>
      </c>
      <c r="GK499">
        <v>29385.5</v>
      </c>
      <c r="GL499">
        <v>34760.6</v>
      </c>
      <c r="GM499">
        <v>35902.3</v>
      </c>
      <c r="GN499">
        <v>41383.7</v>
      </c>
      <c r="GO499">
        <v>41876.1</v>
      </c>
      <c r="GP499">
        <v>1.93642</v>
      </c>
      <c r="GQ499">
        <v>1.8749</v>
      </c>
      <c r="GR499">
        <v>0.110827</v>
      </c>
      <c r="GS499">
        <v>0</v>
      </c>
      <c r="GT499">
        <v>25.5325</v>
      </c>
      <c r="GU499">
        <v>999.9</v>
      </c>
      <c r="GV499">
        <v>36.2</v>
      </c>
      <c r="GW499">
        <v>34.2</v>
      </c>
      <c r="GX499">
        <v>21.5946</v>
      </c>
      <c r="GY499">
        <v>63.5029</v>
      </c>
      <c r="GZ499">
        <v>33.6458</v>
      </c>
      <c r="HA499">
        <v>1</v>
      </c>
      <c r="HB499">
        <v>-0.0271468</v>
      </c>
      <c r="HC499">
        <v>0.563943</v>
      </c>
      <c r="HD499">
        <v>20.3307</v>
      </c>
      <c r="HE499">
        <v>5.22508</v>
      </c>
      <c r="HF499">
        <v>12.0099</v>
      </c>
      <c r="HG499">
        <v>4.99105</v>
      </c>
      <c r="HH499">
        <v>3.28998</v>
      </c>
      <c r="HI499">
        <v>9999</v>
      </c>
      <c r="HJ499">
        <v>9999</v>
      </c>
      <c r="HK499">
        <v>9999</v>
      </c>
      <c r="HL499">
        <v>175.7</v>
      </c>
      <c r="HM499">
        <v>1.86782</v>
      </c>
      <c r="HN499">
        <v>1.86677</v>
      </c>
      <c r="HO499">
        <v>1.86615</v>
      </c>
      <c r="HP499">
        <v>1.86615</v>
      </c>
      <c r="HQ499">
        <v>1.86798</v>
      </c>
      <c r="HR499">
        <v>1.87042</v>
      </c>
      <c r="HS499">
        <v>1.86905</v>
      </c>
      <c r="HT499">
        <v>1.87047</v>
      </c>
      <c r="HU499">
        <v>0</v>
      </c>
      <c r="HV499">
        <v>0</v>
      </c>
      <c r="HW499">
        <v>0</v>
      </c>
      <c r="HX499">
        <v>0</v>
      </c>
      <c r="HY499" t="s">
        <v>421</v>
      </c>
      <c r="HZ499" t="s">
        <v>422</v>
      </c>
      <c r="IA499" t="s">
        <v>423</v>
      </c>
      <c r="IB499" t="s">
        <v>423</v>
      </c>
      <c r="IC499" t="s">
        <v>423</v>
      </c>
      <c r="ID499" t="s">
        <v>423</v>
      </c>
      <c r="IE499">
        <v>0</v>
      </c>
      <c r="IF499">
        <v>100</v>
      </c>
      <c r="IG499">
        <v>100</v>
      </c>
      <c r="IH499">
        <v>-1.191</v>
      </c>
      <c r="II499">
        <v>-0.142</v>
      </c>
      <c r="IJ499">
        <v>-0.5385661850507493</v>
      </c>
      <c r="IK499">
        <v>-0.002609718516926934</v>
      </c>
      <c r="IL499">
        <v>7.477057286243006E-07</v>
      </c>
      <c r="IM499">
        <v>-2.446628426827821E-10</v>
      </c>
      <c r="IN499">
        <v>-0.2024472353612873</v>
      </c>
      <c r="IO499">
        <v>-0.007460779758470672</v>
      </c>
      <c r="IP499">
        <v>0.0009378809001863145</v>
      </c>
      <c r="IQ499">
        <v>-1.681860573090938E-05</v>
      </c>
      <c r="IR499">
        <v>18</v>
      </c>
      <c r="IS499">
        <v>2242</v>
      </c>
      <c r="IT499">
        <v>1</v>
      </c>
      <c r="IU499">
        <v>24</v>
      </c>
      <c r="IV499">
        <v>1.8</v>
      </c>
      <c r="IW499">
        <v>1.5</v>
      </c>
      <c r="IX499">
        <v>0.6347660000000001</v>
      </c>
      <c r="IY499">
        <v>2.25342</v>
      </c>
      <c r="IZ499">
        <v>1.39648</v>
      </c>
      <c r="JA499">
        <v>2.33643</v>
      </c>
      <c r="JB499">
        <v>1.49536</v>
      </c>
      <c r="JC499">
        <v>2.31323</v>
      </c>
      <c r="JD499">
        <v>39.4666</v>
      </c>
      <c r="JE499">
        <v>24.0087</v>
      </c>
      <c r="JF499">
        <v>18</v>
      </c>
      <c r="JG499">
        <v>509.091</v>
      </c>
      <c r="JH499">
        <v>426.619</v>
      </c>
      <c r="JI499">
        <v>24.9997</v>
      </c>
      <c r="JJ499">
        <v>26.9704</v>
      </c>
      <c r="JK499">
        <v>30</v>
      </c>
      <c r="JL499">
        <v>26.9241</v>
      </c>
      <c r="JM499">
        <v>26.863</v>
      </c>
      <c r="JN499">
        <v>12.7065</v>
      </c>
      <c r="JO499">
        <v>22.8301</v>
      </c>
      <c r="JP499">
        <v>26.8484</v>
      </c>
      <c r="JQ499">
        <v>25</v>
      </c>
      <c r="JR499">
        <v>220</v>
      </c>
      <c r="JS499">
        <v>16.5778</v>
      </c>
      <c r="JT499">
        <v>100.48</v>
      </c>
      <c r="JU499">
        <v>100.571</v>
      </c>
    </row>
    <row r="500" spans="1:281">
      <c r="A500">
        <v>484</v>
      </c>
      <c r="B500">
        <v>1659124703.5</v>
      </c>
      <c r="C500">
        <v>12345.40000009537</v>
      </c>
      <c r="D500" t="s">
        <v>1403</v>
      </c>
      <c r="E500" t="s">
        <v>1404</v>
      </c>
      <c r="F500">
        <v>5</v>
      </c>
      <c r="G500" t="s">
        <v>1391</v>
      </c>
      <c r="H500" t="s">
        <v>416</v>
      </c>
      <c r="I500">
        <v>1659124695.5</v>
      </c>
      <c r="J500">
        <f>(K500)/1000</f>
        <v>0</v>
      </c>
      <c r="K500">
        <f>IF(CZ500, AN500, AH500)</f>
        <v>0</v>
      </c>
      <c r="L500">
        <f>IF(CZ500, AI500, AG500)</f>
        <v>0</v>
      </c>
      <c r="M500">
        <f>DB500 - IF(AU500&gt;1, L500*CV500*100.0/(AW500*DP500), 0)</f>
        <v>0</v>
      </c>
      <c r="N500">
        <f>((T500-J500/2)*M500-L500)/(T500+J500/2)</f>
        <v>0</v>
      </c>
      <c r="O500">
        <f>N500*(DI500+DJ500)/1000.0</f>
        <v>0</v>
      </c>
      <c r="P500">
        <f>(DB500 - IF(AU500&gt;1, L500*CV500*100.0/(AW500*DP500), 0))*(DI500+DJ500)/1000.0</f>
        <v>0</v>
      </c>
      <c r="Q500">
        <f>2.0/((1/S500-1/R500)+SIGN(S500)*SQRT((1/S500-1/R500)*(1/S500-1/R500) + 4*CW500/((CW500+1)*(CW500+1))*(2*1/S500*1/R500-1/R500*1/R500)))</f>
        <v>0</v>
      </c>
      <c r="R500">
        <f>IF(LEFT(CX500,1)&lt;&gt;"0",IF(LEFT(CX500,1)="1",3.0,CY500),$D$5+$E$5*(DP500*DI500/($K$5*1000))+$F$5*(DP500*DI500/($K$5*1000))*MAX(MIN(CV500,$J$5),$I$5)*MAX(MIN(CV500,$J$5),$I$5)+$G$5*MAX(MIN(CV500,$J$5),$I$5)*(DP500*DI500/($K$5*1000))+$H$5*(DP500*DI500/($K$5*1000))*(DP500*DI500/($K$5*1000)))</f>
        <v>0</v>
      </c>
      <c r="S500">
        <f>J500*(1000-(1000*0.61365*exp(17.502*W500/(240.97+W500))/(DI500+DJ500)+DD500)/2)/(1000*0.61365*exp(17.502*W500/(240.97+W500))/(DI500+DJ500)-DD500)</f>
        <v>0</v>
      </c>
      <c r="T500">
        <f>1/((CW500+1)/(Q500/1.6)+1/(R500/1.37)) + CW500/((CW500+1)/(Q500/1.6) + CW500/(R500/1.37))</f>
        <v>0</v>
      </c>
      <c r="U500">
        <f>(CR500*CU500)</f>
        <v>0</v>
      </c>
      <c r="V500">
        <f>(DK500+(U500+2*0.95*5.67E-8*(((DK500+$B$7)+273)^4-(DK500+273)^4)-44100*J500)/(1.84*29.3*R500+8*0.95*5.67E-8*(DK500+273)^3))</f>
        <v>0</v>
      </c>
      <c r="W500">
        <f>($C$7*DL500+$D$7*DM500+$E$7*V500)</f>
        <v>0</v>
      </c>
      <c r="X500">
        <f>0.61365*exp(17.502*W500/(240.97+W500))</f>
        <v>0</v>
      </c>
      <c r="Y500">
        <f>(Z500/AA500*100)</f>
        <v>0</v>
      </c>
      <c r="Z500">
        <f>DD500*(DI500+DJ500)/1000</f>
        <v>0</v>
      </c>
      <c r="AA500">
        <f>0.61365*exp(17.502*DK500/(240.97+DK500))</f>
        <v>0</v>
      </c>
      <c r="AB500">
        <f>(X500-DD500*(DI500+DJ500)/1000)</f>
        <v>0</v>
      </c>
      <c r="AC500">
        <f>(-J500*44100)</f>
        <v>0</v>
      </c>
      <c r="AD500">
        <f>2*29.3*R500*0.92*(DK500-W500)</f>
        <v>0</v>
      </c>
      <c r="AE500">
        <f>2*0.95*5.67E-8*(((DK500+$B$7)+273)^4-(W500+273)^4)</f>
        <v>0</v>
      </c>
      <c r="AF500">
        <f>U500+AE500+AC500+AD500</f>
        <v>0</v>
      </c>
      <c r="AG500">
        <f>DH500*AU500*(DC500-DB500*(1000-AU500*DE500)/(1000-AU500*DD500))/(100*CV500)</f>
        <v>0</v>
      </c>
      <c r="AH500">
        <f>1000*DH500*AU500*(DD500-DE500)/(100*CV500*(1000-AU500*DD500))</f>
        <v>0</v>
      </c>
      <c r="AI500">
        <f>(AJ500 - AK500 - DI500*1E3/(8.314*(DK500+273.15)) * AM500/DH500 * AL500) * DH500/(100*CV500) * (1000 - DE500)/1000</f>
        <v>0</v>
      </c>
      <c r="AJ500">
        <v>122.022557989635</v>
      </c>
      <c r="AK500">
        <v>116.9049515151515</v>
      </c>
      <c r="AL500">
        <v>0.0004192546412859106</v>
      </c>
      <c r="AM500">
        <v>65.12081595938827</v>
      </c>
      <c r="AN500">
        <f>(AP500 - AO500 + DI500*1E3/(8.314*(DK500+273.15)) * AR500/DH500 * AQ500) * DH500/(100*CV500) * 1000/(1000 - AP500)</f>
        <v>0</v>
      </c>
      <c r="AO500">
        <v>16.4564992623422</v>
      </c>
      <c r="AP500">
        <v>23.77654787878786</v>
      </c>
      <c r="AQ500">
        <v>-0.0004351518411285805</v>
      </c>
      <c r="AR500">
        <v>85.92829169604487</v>
      </c>
      <c r="AS500">
        <v>2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MAX(0,($B$13+$C$13*DP500)/(1+$D$13*DP500)*DI500/(DK500+273)*$E$13)</f>
        <v>0</v>
      </c>
      <c r="AX500" t="s">
        <v>1392</v>
      </c>
      <c r="AY500">
        <v>10497.9</v>
      </c>
      <c r="AZ500">
        <v>881.8200000000001</v>
      </c>
      <c r="BA500">
        <v>2629.32</v>
      </c>
      <c r="BB500">
        <f>1-AZ500/BA500</f>
        <v>0</v>
      </c>
      <c r="BC500">
        <v>-2.039817619194042</v>
      </c>
      <c r="BD500" t="s">
        <v>1405</v>
      </c>
      <c r="BE500">
        <v>10415.7</v>
      </c>
      <c r="BF500">
        <v>762.9190800000001</v>
      </c>
      <c r="BG500">
        <v>906.078</v>
      </c>
      <c r="BH500">
        <f>1-BF500/BG500</f>
        <v>0</v>
      </c>
      <c r="BI500">
        <v>0.5</v>
      </c>
      <c r="BJ500">
        <f>CS500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417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BZ500">
        <v>1423</v>
      </c>
      <c r="CA500">
        <v>300</v>
      </c>
      <c r="CB500">
        <v>300</v>
      </c>
      <c r="CC500">
        <v>300</v>
      </c>
      <c r="CD500">
        <v>10415.7</v>
      </c>
      <c r="CE500">
        <v>873.6900000000001</v>
      </c>
      <c r="CF500">
        <v>-0.00690403</v>
      </c>
      <c r="CG500">
        <v>-0.35</v>
      </c>
      <c r="CH500" t="s">
        <v>417</v>
      </c>
      <c r="CI500" t="s">
        <v>417</v>
      </c>
      <c r="CJ500" t="s">
        <v>417</v>
      </c>
      <c r="CK500" t="s">
        <v>417</v>
      </c>
      <c r="CL500" t="s">
        <v>417</v>
      </c>
      <c r="CM500" t="s">
        <v>417</v>
      </c>
      <c r="CN500" t="s">
        <v>417</v>
      </c>
      <c r="CO500" t="s">
        <v>417</v>
      </c>
      <c r="CP500" t="s">
        <v>417</v>
      </c>
      <c r="CQ500" t="s">
        <v>417</v>
      </c>
      <c r="CR500">
        <f>$B$11*DQ500+$C$11*DR500+$F$11*EC500*(1-EF500)</f>
        <v>0</v>
      </c>
      <c r="CS500">
        <f>CR500*CT500</f>
        <v>0</v>
      </c>
      <c r="CT500">
        <f>($B$11*$D$9+$C$11*$D$9+$F$11*((EP500+EH500)/MAX(EP500+EH500+EQ500, 0.1)*$I$9+EQ500/MAX(EP500+EH500+EQ500, 0.1)*$J$9))/($B$11+$C$11+$F$11)</f>
        <v>0</v>
      </c>
      <c r="CU500">
        <f>($B$11*$K$9+$C$11*$K$9+$F$11*((EP500+EH500)/MAX(EP500+EH500+EQ500, 0.1)*$P$9+EQ500/MAX(EP500+EH500+EQ500, 0.1)*$Q$9))/($B$11+$C$11+$F$11)</f>
        <v>0</v>
      </c>
      <c r="CV500">
        <v>6</v>
      </c>
      <c r="CW500">
        <v>0.5</v>
      </c>
      <c r="CX500" t="s">
        <v>418</v>
      </c>
      <c r="CY500">
        <v>2</v>
      </c>
      <c r="CZ500" t="b">
        <v>1</v>
      </c>
      <c r="DA500">
        <v>1659124695.5</v>
      </c>
      <c r="DB500">
        <v>113.9278064516129</v>
      </c>
      <c r="DC500">
        <v>119.988064516129</v>
      </c>
      <c r="DD500">
        <v>23.7237129032258</v>
      </c>
      <c r="DE500">
        <v>16.46078064516129</v>
      </c>
      <c r="DF500">
        <v>115.0258064516129</v>
      </c>
      <c r="DG500">
        <v>23.8677129032258</v>
      </c>
      <c r="DH500">
        <v>500.0777741935485</v>
      </c>
      <c r="DI500">
        <v>90.57438387096775</v>
      </c>
      <c r="DJ500">
        <v>0.1000230935483871</v>
      </c>
      <c r="DK500">
        <v>27.35087096774193</v>
      </c>
      <c r="DL500">
        <v>27.34874193548387</v>
      </c>
      <c r="DM500">
        <v>999.9000000000003</v>
      </c>
      <c r="DN500">
        <v>0</v>
      </c>
      <c r="DO500">
        <v>0</v>
      </c>
      <c r="DP500">
        <v>9993.807741935483</v>
      </c>
      <c r="DQ500">
        <v>0</v>
      </c>
      <c r="DR500">
        <v>7.644229999999999</v>
      </c>
      <c r="DS500">
        <v>-5.900051935483872</v>
      </c>
      <c r="DT500">
        <v>116.8688387096774</v>
      </c>
      <c r="DU500">
        <v>121.9962258064516</v>
      </c>
      <c r="DV500">
        <v>7.333636774193549</v>
      </c>
      <c r="DW500">
        <v>119.988064516129</v>
      </c>
      <c r="DX500">
        <v>16.46078064516129</v>
      </c>
      <c r="DY500">
        <v>2.155164838709677</v>
      </c>
      <c r="DZ500">
        <v>1.490923870967742</v>
      </c>
      <c r="EA500">
        <v>18.63287096774193</v>
      </c>
      <c r="EB500">
        <v>12.87540967741936</v>
      </c>
      <c r="EC500">
        <v>1999.975483870968</v>
      </c>
      <c r="ED500">
        <v>0.9799937419354836</v>
      </c>
      <c r="EE500">
        <v>0.02000605806451614</v>
      </c>
      <c r="EF500">
        <v>0</v>
      </c>
      <c r="EG500">
        <v>762.9240967741933</v>
      </c>
      <c r="EH500">
        <v>5.000969999999999</v>
      </c>
      <c r="EI500">
        <v>15234.08387096774</v>
      </c>
      <c r="EJ500">
        <v>16707.33548387097</v>
      </c>
      <c r="EK500">
        <v>39.125</v>
      </c>
      <c r="EL500">
        <v>39.5</v>
      </c>
      <c r="EM500">
        <v>39.02399999999999</v>
      </c>
      <c r="EN500">
        <v>39.30799999999999</v>
      </c>
      <c r="EO500">
        <v>39.73170967741935</v>
      </c>
      <c r="EP500">
        <v>1955.064838709678</v>
      </c>
      <c r="EQ500">
        <v>39.91064516129033</v>
      </c>
      <c r="ER500">
        <v>0</v>
      </c>
      <c r="ES500">
        <v>106</v>
      </c>
      <c r="ET500">
        <v>0</v>
      </c>
      <c r="EU500">
        <v>762.9190800000001</v>
      </c>
      <c r="EV500">
        <v>-0.7782307659968508</v>
      </c>
      <c r="EW500">
        <v>-10.03846144677719</v>
      </c>
      <c r="EX500">
        <v>15234.18</v>
      </c>
      <c r="EY500">
        <v>15</v>
      </c>
      <c r="EZ500">
        <v>1659124735.5</v>
      </c>
      <c r="FA500" t="s">
        <v>1406</v>
      </c>
      <c r="FB500">
        <v>1659124720.5</v>
      </c>
      <c r="FC500">
        <v>1659124735.5</v>
      </c>
      <c r="FD500">
        <v>4</v>
      </c>
      <c r="FE500">
        <v>-0.146</v>
      </c>
      <c r="FF500">
        <v>-0.001</v>
      </c>
      <c r="FG500">
        <v>-1.098</v>
      </c>
      <c r="FH500">
        <v>-0.144</v>
      </c>
      <c r="FI500">
        <v>120</v>
      </c>
      <c r="FJ500">
        <v>16</v>
      </c>
      <c r="FK500">
        <v>0.38</v>
      </c>
      <c r="FL500">
        <v>0.02</v>
      </c>
      <c r="FM500">
        <v>-5.88886125</v>
      </c>
      <c r="FN500">
        <v>-0.1818888180112535</v>
      </c>
      <c r="FO500">
        <v>0.02528481710310556</v>
      </c>
      <c r="FP500">
        <v>1</v>
      </c>
      <c r="FQ500">
        <v>762.9092058823529</v>
      </c>
      <c r="FR500">
        <v>0.05086325748333552</v>
      </c>
      <c r="FS500">
        <v>0.2912220478292621</v>
      </c>
      <c r="FT500">
        <v>1</v>
      </c>
      <c r="FU500">
        <v>7.32619325</v>
      </c>
      <c r="FV500">
        <v>0.07373482176359607</v>
      </c>
      <c r="FW500">
        <v>0.01578003143018097</v>
      </c>
      <c r="FX500">
        <v>1</v>
      </c>
      <c r="FY500">
        <v>3</v>
      </c>
      <c r="FZ500">
        <v>3</v>
      </c>
      <c r="GA500" t="s">
        <v>420</v>
      </c>
      <c r="GB500">
        <v>2.98281</v>
      </c>
      <c r="GC500">
        <v>2.71574</v>
      </c>
      <c r="GD500">
        <v>0.0305994</v>
      </c>
      <c r="GE500">
        <v>0.0315742</v>
      </c>
      <c r="GF500">
        <v>0.106816</v>
      </c>
      <c r="GG500">
        <v>0.0808511</v>
      </c>
      <c r="GH500">
        <v>30650.7</v>
      </c>
      <c r="GI500">
        <v>30769</v>
      </c>
      <c r="GJ500">
        <v>29388.7</v>
      </c>
      <c r="GK500">
        <v>29385.4</v>
      </c>
      <c r="GL500">
        <v>34759.8</v>
      </c>
      <c r="GM500">
        <v>35911.5</v>
      </c>
      <c r="GN500">
        <v>41385.4</v>
      </c>
      <c r="GO500">
        <v>41875.7</v>
      </c>
      <c r="GP500">
        <v>1.93662</v>
      </c>
      <c r="GQ500">
        <v>1.87423</v>
      </c>
      <c r="GR500">
        <v>0.111051</v>
      </c>
      <c r="GS500">
        <v>0</v>
      </c>
      <c r="GT500">
        <v>25.5325</v>
      </c>
      <c r="GU500">
        <v>999.9</v>
      </c>
      <c r="GV500">
        <v>36.1</v>
      </c>
      <c r="GW500">
        <v>34.2</v>
      </c>
      <c r="GX500">
        <v>21.5353</v>
      </c>
      <c r="GY500">
        <v>63.5829</v>
      </c>
      <c r="GZ500">
        <v>33.3774</v>
      </c>
      <c r="HA500">
        <v>1</v>
      </c>
      <c r="HB500">
        <v>-0.0279421</v>
      </c>
      <c r="HC500">
        <v>0.524477</v>
      </c>
      <c r="HD500">
        <v>20.3309</v>
      </c>
      <c r="HE500">
        <v>5.22538</v>
      </c>
      <c r="HF500">
        <v>12.0099</v>
      </c>
      <c r="HG500">
        <v>4.99155</v>
      </c>
      <c r="HH500">
        <v>3.28998</v>
      </c>
      <c r="HI500">
        <v>9999</v>
      </c>
      <c r="HJ500">
        <v>9999</v>
      </c>
      <c r="HK500">
        <v>9999</v>
      </c>
      <c r="HL500">
        <v>175.7</v>
      </c>
      <c r="HM500">
        <v>1.86782</v>
      </c>
      <c r="HN500">
        <v>1.86676</v>
      </c>
      <c r="HO500">
        <v>1.86619</v>
      </c>
      <c r="HP500">
        <v>1.86614</v>
      </c>
      <c r="HQ500">
        <v>1.86798</v>
      </c>
      <c r="HR500">
        <v>1.87042</v>
      </c>
      <c r="HS500">
        <v>1.86905</v>
      </c>
      <c r="HT500">
        <v>1.87044</v>
      </c>
      <c r="HU500">
        <v>0</v>
      </c>
      <c r="HV500">
        <v>0</v>
      </c>
      <c r="HW500">
        <v>0</v>
      </c>
      <c r="HX500">
        <v>0</v>
      </c>
      <c r="HY500" t="s">
        <v>421</v>
      </c>
      <c r="HZ500" t="s">
        <v>422</v>
      </c>
      <c r="IA500" t="s">
        <v>423</v>
      </c>
      <c r="IB500" t="s">
        <v>423</v>
      </c>
      <c r="IC500" t="s">
        <v>423</v>
      </c>
      <c r="ID500" t="s">
        <v>423</v>
      </c>
      <c r="IE500">
        <v>0</v>
      </c>
      <c r="IF500">
        <v>100</v>
      </c>
      <c r="IG500">
        <v>100</v>
      </c>
      <c r="IH500">
        <v>-1.098</v>
      </c>
      <c r="II500">
        <v>-0.144</v>
      </c>
      <c r="IJ500">
        <v>-0.6472404333014219</v>
      </c>
      <c r="IK500">
        <v>-0.002609718516926934</v>
      </c>
      <c r="IL500">
        <v>7.477057286243006E-07</v>
      </c>
      <c r="IM500">
        <v>-2.446628426827821E-10</v>
      </c>
      <c r="IN500">
        <v>-0.2008206967532066</v>
      </c>
      <c r="IO500">
        <v>-0.007460779758470672</v>
      </c>
      <c r="IP500">
        <v>0.0009378809001863145</v>
      </c>
      <c r="IQ500">
        <v>-1.681860573090938E-05</v>
      </c>
      <c r="IR500">
        <v>18</v>
      </c>
      <c r="IS500">
        <v>2242</v>
      </c>
      <c r="IT500">
        <v>1</v>
      </c>
      <c r="IU500">
        <v>24</v>
      </c>
      <c r="IV500">
        <v>1.4</v>
      </c>
      <c r="IW500">
        <v>1.2</v>
      </c>
      <c r="IX500">
        <v>0.415039</v>
      </c>
      <c r="IY500">
        <v>2.27051</v>
      </c>
      <c r="IZ500">
        <v>1.39648</v>
      </c>
      <c r="JA500">
        <v>2.33521</v>
      </c>
      <c r="JB500">
        <v>1.49536</v>
      </c>
      <c r="JC500">
        <v>2.35474</v>
      </c>
      <c r="JD500">
        <v>39.4416</v>
      </c>
      <c r="JE500">
        <v>24.035</v>
      </c>
      <c r="JF500">
        <v>18</v>
      </c>
      <c r="JG500">
        <v>509.252</v>
      </c>
      <c r="JH500">
        <v>426.237</v>
      </c>
      <c r="JI500">
        <v>24.9993</v>
      </c>
      <c r="JJ500">
        <v>26.9635</v>
      </c>
      <c r="JK500">
        <v>30</v>
      </c>
      <c r="JL500">
        <v>26.9276</v>
      </c>
      <c r="JM500">
        <v>26.8652</v>
      </c>
      <c r="JN500">
        <v>8.290699999999999</v>
      </c>
      <c r="JO500">
        <v>22.9289</v>
      </c>
      <c r="JP500">
        <v>26.3387</v>
      </c>
      <c r="JQ500">
        <v>25</v>
      </c>
      <c r="JR500">
        <v>120</v>
      </c>
      <c r="JS500">
        <v>16.4646</v>
      </c>
      <c r="JT500">
        <v>100.484</v>
      </c>
      <c r="JU500">
        <v>100.57</v>
      </c>
    </row>
    <row r="501" spans="1:281">
      <c r="A501">
        <v>485</v>
      </c>
      <c r="B501">
        <v>1659124797.5</v>
      </c>
      <c r="C501">
        <v>12439.40000009537</v>
      </c>
      <c r="D501" t="s">
        <v>1407</v>
      </c>
      <c r="E501" t="s">
        <v>1408</v>
      </c>
      <c r="F501">
        <v>5</v>
      </c>
      <c r="G501" t="s">
        <v>1391</v>
      </c>
      <c r="H501" t="s">
        <v>416</v>
      </c>
      <c r="I501">
        <v>1659124789.5</v>
      </c>
      <c r="J501">
        <f>(K501)/1000</f>
        <v>0</v>
      </c>
      <c r="K501">
        <f>IF(CZ501, AN501, AH501)</f>
        <v>0</v>
      </c>
      <c r="L501">
        <f>IF(CZ501, AI501, AG501)</f>
        <v>0</v>
      </c>
      <c r="M501">
        <f>DB501 - IF(AU501&gt;1, L501*CV501*100.0/(AW501*DP501), 0)</f>
        <v>0</v>
      </c>
      <c r="N501">
        <f>((T501-J501/2)*M501-L501)/(T501+J501/2)</f>
        <v>0</v>
      </c>
      <c r="O501">
        <f>N501*(DI501+DJ501)/1000.0</f>
        <v>0</v>
      </c>
      <c r="P501">
        <f>(DB501 - IF(AU501&gt;1, L501*CV501*100.0/(AW501*DP501), 0))*(DI501+DJ501)/1000.0</f>
        <v>0</v>
      </c>
      <c r="Q501">
        <f>2.0/((1/S501-1/R501)+SIGN(S501)*SQRT((1/S501-1/R501)*(1/S501-1/R501) + 4*CW501/((CW501+1)*(CW501+1))*(2*1/S501*1/R501-1/R501*1/R501)))</f>
        <v>0</v>
      </c>
      <c r="R501">
        <f>IF(LEFT(CX501,1)&lt;&gt;"0",IF(LEFT(CX501,1)="1",3.0,CY501),$D$5+$E$5*(DP501*DI501/($K$5*1000))+$F$5*(DP501*DI501/($K$5*1000))*MAX(MIN(CV501,$J$5),$I$5)*MAX(MIN(CV501,$J$5),$I$5)+$G$5*MAX(MIN(CV501,$J$5),$I$5)*(DP501*DI501/($K$5*1000))+$H$5*(DP501*DI501/($K$5*1000))*(DP501*DI501/($K$5*1000)))</f>
        <v>0</v>
      </c>
      <c r="S501">
        <f>J501*(1000-(1000*0.61365*exp(17.502*W501/(240.97+W501))/(DI501+DJ501)+DD501)/2)/(1000*0.61365*exp(17.502*W501/(240.97+W501))/(DI501+DJ501)-DD501)</f>
        <v>0</v>
      </c>
      <c r="T501">
        <f>1/((CW501+1)/(Q501/1.6)+1/(R501/1.37)) + CW501/((CW501+1)/(Q501/1.6) + CW501/(R501/1.37))</f>
        <v>0</v>
      </c>
      <c r="U501">
        <f>(CR501*CU501)</f>
        <v>0</v>
      </c>
      <c r="V501">
        <f>(DK501+(U501+2*0.95*5.67E-8*(((DK501+$B$7)+273)^4-(DK501+273)^4)-44100*J501)/(1.84*29.3*R501+8*0.95*5.67E-8*(DK501+273)^3))</f>
        <v>0</v>
      </c>
      <c r="W501">
        <f>($C$7*DL501+$D$7*DM501+$E$7*V501)</f>
        <v>0</v>
      </c>
      <c r="X501">
        <f>0.61365*exp(17.502*W501/(240.97+W501))</f>
        <v>0</v>
      </c>
      <c r="Y501">
        <f>(Z501/AA501*100)</f>
        <v>0</v>
      </c>
      <c r="Z501">
        <f>DD501*(DI501+DJ501)/1000</f>
        <v>0</v>
      </c>
      <c r="AA501">
        <f>0.61365*exp(17.502*DK501/(240.97+DK501))</f>
        <v>0</v>
      </c>
      <c r="AB501">
        <f>(X501-DD501*(DI501+DJ501)/1000)</f>
        <v>0</v>
      </c>
      <c r="AC501">
        <f>(-J501*44100)</f>
        <v>0</v>
      </c>
      <c r="AD501">
        <f>2*29.3*R501*0.92*(DK501-W501)</f>
        <v>0</v>
      </c>
      <c r="AE501">
        <f>2*0.95*5.67E-8*(((DK501+$B$7)+273)^4-(W501+273)^4)</f>
        <v>0</v>
      </c>
      <c r="AF501">
        <f>U501+AE501+AC501+AD501</f>
        <v>0</v>
      </c>
      <c r="AG501">
        <f>DH501*AU501*(DC501-DB501*(1000-AU501*DE501)/(1000-AU501*DD501))/(100*CV501)</f>
        <v>0</v>
      </c>
      <c r="AH501">
        <f>1000*DH501*AU501*(DD501-DE501)/(100*CV501*(1000-AU501*DD501))</f>
        <v>0</v>
      </c>
      <c r="AI501">
        <f>(AJ501 - AK501 - DI501*1E3/(8.314*(DK501+273.15)) * AM501/DH501 * AL501) * DH501/(100*CV501) * (1000 - DE501)/1000</f>
        <v>0</v>
      </c>
      <c r="AJ501">
        <v>71.15687376064913</v>
      </c>
      <c r="AK501">
        <v>70.36054121212121</v>
      </c>
      <c r="AL501">
        <v>0.000128422475767168</v>
      </c>
      <c r="AM501">
        <v>65.12916868726001</v>
      </c>
      <c r="AN501">
        <f>(AP501 - AO501 + DI501*1E3/(8.314*(DK501+273.15)) * AR501/DH501 * AQ501) * DH501/(100*CV501) * 1000/(1000 - AP501)</f>
        <v>0</v>
      </c>
      <c r="AO501">
        <v>16.3567520084819</v>
      </c>
      <c r="AP501">
        <v>23.79186363636364</v>
      </c>
      <c r="AQ501">
        <v>-0.0008384230781059364</v>
      </c>
      <c r="AR501">
        <v>85.99303407903162</v>
      </c>
      <c r="AS501">
        <v>1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MAX(0,($B$13+$C$13*DP501)/(1+$D$13*DP501)*DI501/(DK501+273)*$E$13)</f>
        <v>0</v>
      </c>
      <c r="AX501" t="s">
        <v>1392</v>
      </c>
      <c r="AY501">
        <v>10497.9</v>
      </c>
      <c r="AZ501">
        <v>881.8200000000001</v>
      </c>
      <c r="BA501">
        <v>2629.32</v>
      </c>
      <c r="BB501">
        <f>1-AZ501/BA501</f>
        <v>0</v>
      </c>
      <c r="BC501">
        <v>-2.039817619194042</v>
      </c>
      <c r="BD501" t="s">
        <v>1409</v>
      </c>
      <c r="BE501">
        <v>10415.9</v>
      </c>
      <c r="BF501">
        <v>767.4196400000001</v>
      </c>
      <c r="BG501">
        <v>892.617</v>
      </c>
      <c r="BH501">
        <f>1-BF501/BG501</f>
        <v>0</v>
      </c>
      <c r="BI501">
        <v>0.5</v>
      </c>
      <c r="BJ501">
        <f>CS501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417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BZ501">
        <v>1424</v>
      </c>
      <c r="CA501">
        <v>300</v>
      </c>
      <c r="CB501">
        <v>300</v>
      </c>
      <c r="CC501">
        <v>300</v>
      </c>
      <c r="CD501">
        <v>10415.9</v>
      </c>
      <c r="CE501">
        <v>862.66</v>
      </c>
      <c r="CF501">
        <v>-0.00690411</v>
      </c>
      <c r="CG501">
        <v>-0.87</v>
      </c>
      <c r="CH501" t="s">
        <v>417</v>
      </c>
      <c r="CI501" t="s">
        <v>417</v>
      </c>
      <c r="CJ501" t="s">
        <v>417</v>
      </c>
      <c r="CK501" t="s">
        <v>417</v>
      </c>
      <c r="CL501" t="s">
        <v>417</v>
      </c>
      <c r="CM501" t="s">
        <v>417</v>
      </c>
      <c r="CN501" t="s">
        <v>417</v>
      </c>
      <c r="CO501" t="s">
        <v>417</v>
      </c>
      <c r="CP501" t="s">
        <v>417</v>
      </c>
      <c r="CQ501" t="s">
        <v>417</v>
      </c>
      <c r="CR501">
        <f>$B$11*DQ501+$C$11*DR501+$F$11*EC501*(1-EF501)</f>
        <v>0</v>
      </c>
      <c r="CS501">
        <f>CR501*CT501</f>
        <v>0</v>
      </c>
      <c r="CT501">
        <f>($B$11*$D$9+$C$11*$D$9+$F$11*((EP501+EH501)/MAX(EP501+EH501+EQ501, 0.1)*$I$9+EQ501/MAX(EP501+EH501+EQ501, 0.1)*$J$9))/($B$11+$C$11+$F$11)</f>
        <v>0</v>
      </c>
      <c r="CU501">
        <f>($B$11*$K$9+$C$11*$K$9+$F$11*((EP501+EH501)/MAX(EP501+EH501+EQ501, 0.1)*$P$9+EQ501/MAX(EP501+EH501+EQ501, 0.1)*$Q$9))/($B$11+$C$11+$F$11)</f>
        <v>0</v>
      </c>
      <c r="CV501">
        <v>6</v>
      </c>
      <c r="CW501">
        <v>0.5</v>
      </c>
      <c r="CX501" t="s">
        <v>418</v>
      </c>
      <c r="CY501">
        <v>2</v>
      </c>
      <c r="CZ501" t="b">
        <v>1</v>
      </c>
      <c r="DA501">
        <v>1659124789.5</v>
      </c>
      <c r="DB501">
        <v>68.55646129032257</v>
      </c>
      <c r="DC501">
        <v>69.99561612903226</v>
      </c>
      <c r="DD501">
        <v>23.74607419354839</v>
      </c>
      <c r="DE501">
        <v>16.37524838709678</v>
      </c>
      <c r="DF501">
        <v>69.67346129032258</v>
      </c>
      <c r="DG501">
        <v>23.89107419354839</v>
      </c>
      <c r="DH501">
        <v>500.0656774193549</v>
      </c>
      <c r="DI501">
        <v>90.57104838709675</v>
      </c>
      <c r="DJ501">
        <v>0.09999102903225807</v>
      </c>
      <c r="DK501">
        <v>27.33715806451612</v>
      </c>
      <c r="DL501">
        <v>27.30775806451613</v>
      </c>
      <c r="DM501">
        <v>999.9000000000003</v>
      </c>
      <c r="DN501">
        <v>0</v>
      </c>
      <c r="DO501">
        <v>0</v>
      </c>
      <c r="DP501">
        <v>9997.355161290321</v>
      </c>
      <c r="DQ501">
        <v>0</v>
      </c>
      <c r="DR501">
        <v>7.644229999999999</v>
      </c>
      <c r="DS501">
        <v>-1.293356451612903</v>
      </c>
      <c r="DT501">
        <v>70.37845161290322</v>
      </c>
      <c r="DU501">
        <v>71.16089354838708</v>
      </c>
      <c r="DV501">
        <v>7.441500322580644</v>
      </c>
      <c r="DW501">
        <v>69.99561612903226</v>
      </c>
      <c r="DX501">
        <v>16.37524838709678</v>
      </c>
      <c r="DY501">
        <v>2.157108709677419</v>
      </c>
      <c r="DZ501">
        <v>1.483122903225806</v>
      </c>
      <c r="EA501">
        <v>18.64726129032258</v>
      </c>
      <c r="EB501">
        <v>12.79526774193548</v>
      </c>
      <c r="EC501">
        <v>1999.996129032259</v>
      </c>
      <c r="ED501">
        <v>0.9799931612903224</v>
      </c>
      <c r="EE501">
        <v>0.02000663870967742</v>
      </c>
      <c r="EF501">
        <v>0</v>
      </c>
      <c r="EG501">
        <v>767.4013548387096</v>
      </c>
      <c r="EH501">
        <v>5.000969999999999</v>
      </c>
      <c r="EI501">
        <v>15314.57419354839</v>
      </c>
      <c r="EJ501">
        <v>16707.5064516129</v>
      </c>
      <c r="EK501">
        <v>39.06199999999998</v>
      </c>
      <c r="EL501">
        <v>39.5</v>
      </c>
      <c r="EM501">
        <v>38.98170967741935</v>
      </c>
      <c r="EN501">
        <v>39.25</v>
      </c>
      <c r="EO501">
        <v>39.68699999999998</v>
      </c>
      <c r="EP501">
        <v>1955.084838709677</v>
      </c>
      <c r="EQ501">
        <v>39.91129032258065</v>
      </c>
      <c r="ER501">
        <v>0</v>
      </c>
      <c r="ES501">
        <v>93.5</v>
      </c>
      <c r="ET501">
        <v>0</v>
      </c>
      <c r="EU501">
        <v>767.4196400000001</v>
      </c>
      <c r="EV501">
        <v>1.329000023952802</v>
      </c>
      <c r="EW501">
        <v>12.89999989147817</v>
      </c>
      <c r="EX501">
        <v>15314.816</v>
      </c>
      <c r="EY501">
        <v>15</v>
      </c>
      <c r="EZ501">
        <v>1659124834.5</v>
      </c>
      <c r="FA501" t="s">
        <v>1410</v>
      </c>
      <c r="FB501">
        <v>1659124816</v>
      </c>
      <c r="FC501">
        <v>1659124834.5</v>
      </c>
      <c r="FD501">
        <v>5</v>
      </c>
      <c r="FE501">
        <v>-0.142</v>
      </c>
      <c r="FF501">
        <v>0.001</v>
      </c>
      <c r="FG501">
        <v>-1.117</v>
      </c>
      <c r="FH501">
        <v>-0.145</v>
      </c>
      <c r="FI501">
        <v>70</v>
      </c>
      <c r="FJ501">
        <v>16</v>
      </c>
      <c r="FK501">
        <v>0.49</v>
      </c>
      <c r="FL501">
        <v>0.02</v>
      </c>
      <c r="FM501">
        <v>-1.271371</v>
      </c>
      <c r="FN501">
        <v>-0.4090041275797331</v>
      </c>
      <c r="FO501">
        <v>0.04724636032542612</v>
      </c>
      <c r="FP501">
        <v>1</v>
      </c>
      <c r="FQ501">
        <v>767.3387647058822</v>
      </c>
      <c r="FR501">
        <v>0.822429344406487</v>
      </c>
      <c r="FS501">
        <v>0.2225102851322138</v>
      </c>
      <c r="FT501">
        <v>1</v>
      </c>
      <c r="FU501">
        <v>7.4369905</v>
      </c>
      <c r="FV501">
        <v>0.0751803377110791</v>
      </c>
      <c r="FW501">
        <v>0.0121252076167792</v>
      </c>
      <c r="FX501">
        <v>1</v>
      </c>
      <c r="FY501">
        <v>3</v>
      </c>
      <c r="FZ501">
        <v>3</v>
      </c>
      <c r="GA501" t="s">
        <v>420</v>
      </c>
      <c r="GB501">
        <v>2.98253</v>
      </c>
      <c r="GC501">
        <v>2.71564</v>
      </c>
      <c r="GD501">
        <v>0.018732</v>
      </c>
      <c r="GE501">
        <v>0.0186492</v>
      </c>
      <c r="GF501">
        <v>0.106863</v>
      </c>
      <c r="GG501">
        <v>0.08049770000000001</v>
      </c>
      <c r="GH501">
        <v>31026.8</v>
      </c>
      <c r="GI501">
        <v>31182.2</v>
      </c>
      <c r="GJ501">
        <v>29389.4</v>
      </c>
      <c r="GK501">
        <v>29387.8</v>
      </c>
      <c r="GL501">
        <v>34758.5</v>
      </c>
      <c r="GM501">
        <v>35928.4</v>
      </c>
      <c r="GN501">
        <v>41386.3</v>
      </c>
      <c r="GO501">
        <v>41879.3</v>
      </c>
      <c r="GP501">
        <v>1.9367</v>
      </c>
      <c r="GQ501">
        <v>1.87398</v>
      </c>
      <c r="GR501">
        <v>0.110727</v>
      </c>
      <c r="GS501">
        <v>0</v>
      </c>
      <c r="GT501">
        <v>25.5015</v>
      </c>
      <c r="GU501">
        <v>999.9</v>
      </c>
      <c r="GV501">
        <v>36</v>
      </c>
      <c r="GW501">
        <v>34.2</v>
      </c>
      <c r="GX501">
        <v>21.474</v>
      </c>
      <c r="GY501">
        <v>63.5429</v>
      </c>
      <c r="GZ501">
        <v>33.6058</v>
      </c>
      <c r="HA501">
        <v>1</v>
      </c>
      <c r="HB501">
        <v>-0.0303887</v>
      </c>
      <c r="HC501">
        <v>0.491114</v>
      </c>
      <c r="HD501">
        <v>20.3309</v>
      </c>
      <c r="HE501">
        <v>5.22373</v>
      </c>
      <c r="HF501">
        <v>12.0099</v>
      </c>
      <c r="HG501">
        <v>4.99155</v>
      </c>
      <c r="HH501">
        <v>3.29</v>
      </c>
      <c r="HI501">
        <v>9999</v>
      </c>
      <c r="HJ501">
        <v>9999</v>
      </c>
      <c r="HK501">
        <v>9999</v>
      </c>
      <c r="HL501">
        <v>175.7</v>
      </c>
      <c r="HM501">
        <v>1.8678</v>
      </c>
      <c r="HN501">
        <v>1.86677</v>
      </c>
      <c r="HO501">
        <v>1.86616</v>
      </c>
      <c r="HP501">
        <v>1.86614</v>
      </c>
      <c r="HQ501">
        <v>1.86798</v>
      </c>
      <c r="HR501">
        <v>1.87041</v>
      </c>
      <c r="HS501">
        <v>1.86905</v>
      </c>
      <c r="HT501">
        <v>1.87045</v>
      </c>
      <c r="HU501">
        <v>0</v>
      </c>
      <c r="HV501">
        <v>0</v>
      </c>
      <c r="HW501">
        <v>0</v>
      </c>
      <c r="HX501">
        <v>0</v>
      </c>
      <c r="HY501" t="s">
        <v>421</v>
      </c>
      <c r="HZ501" t="s">
        <v>422</v>
      </c>
      <c r="IA501" t="s">
        <v>423</v>
      </c>
      <c r="IB501" t="s">
        <v>423</v>
      </c>
      <c r="IC501" t="s">
        <v>423</v>
      </c>
      <c r="ID501" t="s">
        <v>423</v>
      </c>
      <c r="IE501">
        <v>0</v>
      </c>
      <c r="IF501">
        <v>100</v>
      </c>
      <c r="IG501">
        <v>100</v>
      </c>
      <c r="IH501">
        <v>-1.117</v>
      </c>
      <c r="II501">
        <v>-0.145</v>
      </c>
      <c r="IJ501">
        <v>-0.7929137359831806</v>
      </c>
      <c r="IK501">
        <v>-0.002609718516926934</v>
      </c>
      <c r="IL501">
        <v>7.477057286243006E-07</v>
      </c>
      <c r="IM501">
        <v>-2.446628426827821E-10</v>
      </c>
      <c r="IN501">
        <v>-0.2020658272338804</v>
      </c>
      <c r="IO501">
        <v>-0.007460779758470672</v>
      </c>
      <c r="IP501">
        <v>0.0009378809001863145</v>
      </c>
      <c r="IQ501">
        <v>-1.681860573090938E-05</v>
      </c>
      <c r="IR501">
        <v>18</v>
      </c>
      <c r="IS501">
        <v>2242</v>
      </c>
      <c r="IT501">
        <v>1</v>
      </c>
      <c r="IU501">
        <v>24</v>
      </c>
      <c r="IV501">
        <v>1.3</v>
      </c>
      <c r="IW501">
        <v>1</v>
      </c>
      <c r="IX501">
        <v>0.303955</v>
      </c>
      <c r="IY501">
        <v>2.2998</v>
      </c>
      <c r="IZ501">
        <v>1.39648</v>
      </c>
      <c r="JA501">
        <v>2.33521</v>
      </c>
      <c r="JB501">
        <v>1.49536</v>
      </c>
      <c r="JC501">
        <v>2.30591</v>
      </c>
      <c r="JD501">
        <v>39.4166</v>
      </c>
      <c r="JE501">
        <v>24.035</v>
      </c>
      <c r="JF501">
        <v>18</v>
      </c>
      <c r="JG501">
        <v>509.182</v>
      </c>
      <c r="JH501">
        <v>426.004</v>
      </c>
      <c r="JI501">
        <v>24.9998</v>
      </c>
      <c r="JJ501">
        <v>26.9385</v>
      </c>
      <c r="JK501">
        <v>30</v>
      </c>
      <c r="JL501">
        <v>26.9141</v>
      </c>
      <c r="JM501">
        <v>26.8537</v>
      </c>
      <c r="JN501">
        <v>6.08241</v>
      </c>
      <c r="JO501">
        <v>23.3218</v>
      </c>
      <c r="JP501">
        <v>25.8141</v>
      </c>
      <c r="JQ501">
        <v>25</v>
      </c>
      <c r="JR501">
        <v>70</v>
      </c>
      <c r="JS501">
        <v>16.3867</v>
      </c>
      <c r="JT501">
        <v>100.487</v>
      </c>
      <c r="JU501">
        <v>100.579</v>
      </c>
    </row>
    <row r="502" spans="1:281">
      <c r="A502">
        <v>486</v>
      </c>
      <c r="B502">
        <v>1659124925.5</v>
      </c>
      <c r="C502">
        <v>12567.40000009537</v>
      </c>
      <c r="D502" t="s">
        <v>1411</v>
      </c>
      <c r="E502" t="s">
        <v>1412</v>
      </c>
      <c r="F502">
        <v>5</v>
      </c>
      <c r="G502" t="s">
        <v>1391</v>
      </c>
      <c r="H502" t="s">
        <v>416</v>
      </c>
      <c r="I502">
        <v>1659124917.5</v>
      </c>
      <c r="J502">
        <f>(K502)/1000</f>
        <v>0</v>
      </c>
      <c r="K502">
        <f>IF(CZ502, AN502, AH502)</f>
        <v>0</v>
      </c>
      <c r="L502">
        <f>IF(CZ502, AI502, AG502)</f>
        <v>0</v>
      </c>
      <c r="M502">
        <f>DB502 - IF(AU502&gt;1, L502*CV502*100.0/(AW502*DP502), 0)</f>
        <v>0</v>
      </c>
      <c r="N502">
        <f>((T502-J502/2)*M502-L502)/(T502+J502/2)</f>
        <v>0</v>
      </c>
      <c r="O502">
        <f>N502*(DI502+DJ502)/1000.0</f>
        <v>0</v>
      </c>
      <c r="P502">
        <f>(DB502 - IF(AU502&gt;1, L502*CV502*100.0/(AW502*DP502), 0))*(DI502+DJ502)/1000.0</f>
        <v>0</v>
      </c>
      <c r="Q502">
        <f>2.0/((1/S502-1/R502)+SIGN(S502)*SQRT((1/S502-1/R502)*(1/S502-1/R502) + 4*CW502/((CW502+1)*(CW502+1))*(2*1/S502*1/R502-1/R502*1/R502)))</f>
        <v>0</v>
      </c>
      <c r="R502">
        <f>IF(LEFT(CX502,1)&lt;&gt;"0",IF(LEFT(CX502,1)="1",3.0,CY502),$D$5+$E$5*(DP502*DI502/($K$5*1000))+$F$5*(DP502*DI502/($K$5*1000))*MAX(MIN(CV502,$J$5),$I$5)*MAX(MIN(CV502,$J$5),$I$5)+$G$5*MAX(MIN(CV502,$J$5),$I$5)*(DP502*DI502/($K$5*1000))+$H$5*(DP502*DI502/($K$5*1000))*(DP502*DI502/($K$5*1000)))</f>
        <v>0</v>
      </c>
      <c r="S502">
        <f>J502*(1000-(1000*0.61365*exp(17.502*W502/(240.97+W502))/(DI502+DJ502)+DD502)/2)/(1000*0.61365*exp(17.502*W502/(240.97+W502))/(DI502+DJ502)-DD502)</f>
        <v>0</v>
      </c>
      <c r="T502">
        <f>1/((CW502+1)/(Q502/1.6)+1/(R502/1.37)) + CW502/((CW502+1)/(Q502/1.6) + CW502/(R502/1.37))</f>
        <v>0</v>
      </c>
      <c r="U502">
        <f>(CR502*CU502)</f>
        <v>0</v>
      </c>
      <c r="V502">
        <f>(DK502+(U502+2*0.95*5.67E-8*(((DK502+$B$7)+273)^4-(DK502+273)^4)-44100*J502)/(1.84*29.3*R502+8*0.95*5.67E-8*(DK502+273)^3))</f>
        <v>0</v>
      </c>
      <c r="W502">
        <f>($C$7*DL502+$D$7*DM502+$E$7*V502)</f>
        <v>0</v>
      </c>
      <c r="X502">
        <f>0.61365*exp(17.502*W502/(240.97+W502))</f>
        <v>0</v>
      </c>
      <c r="Y502">
        <f>(Z502/AA502*100)</f>
        <v>0</v>
      </c>
      <c r="Z502">
        <f>DD502*(DI502+DJ502)/1000</f>
        <v>0</v>
      </c>
      <c r="AA502">
        <f>0.61365*exp(17.502*DK502/(240.97+DK502))</f>
        <v>0</v>
      </c>
      <c r="AB502">
        <f>(X502-DD502*(DI502+DJ502)/1000)</f>
        <v>0</v>
      </c>
      <c r="AC502">
        <f>(-J502*44100)</f>
        <v>0</v>
      </c>
      <c r="AD502">
        <f>2*29.3*R502*0.92*(DK502-W502)</f>
        <v>0</v>
      </c>
      <c r="AE502">
        <f>2*0.95*5.67E-8*(((DK502+$B$7)+273)^4-(W502+273)^4)</f>
        <v>0</v>
      </c>
      <c r="AF502">
        <f>U502+AE502+AC502+AD502</f>
        <v>0</v>
      </c>
      <c r="AG502">
        <f>DH502*AU502*(DC502-DB502*(1000-AU502*DE502)/(1000-AU502*DD502))/(100*CV502)</f>
        <v>0</v>
      </c>
      <c r="AH502">
        <f>1000*DH502*AU502*(DD502-DE502)/(100*CV502*(1000-AU502*DD502))</f>
        <v>0</v>
      </c>
      <c r="AI502">
        <f>(AJ502 - AK502 - DI502*1E3/(8.314*(DK502+273.15)) * AM502/DH502 * AL502) * DH502/(100*CV502) * (1000 - DE502)/1000</f>
        <v>0</v>
      </c>
      <c r="AJ502">
        <v>426.809462409177</v>
      </c>
      <c r="AK502">
        <v>398.5896545454546</v>
      </c>
      <c r="AL502">
        <v>0.001035719198681864</v>
      </c>
      <c r="AM502">
        <v>65.12650198582017</v>
      </c>
      <c r="AN502">
        <f>(AP502 - AO502 + DI502*1E3/(8.314*(DK502+273.15)) * AR502/DH502 * AQ502) * DH502/(100*CV502) * 1000/(1000 - AP502)</f>
        <v>0</v>
      </c>
      <c r="AO502">
        <v>15.89331479010068</v>
      </c>
      <c r="AP502">
        <v>23.52247212121213</v>
      </c>
      <c r="AQ502">
        <v>-0.0001900933507711654</v>
      </c>
      <c r="AR502">
        <v>85.97113141724805</v>
      </c>
      <c r="AS502">
        <v>1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MAX(0,($B$13+$C$13*DP502)/(1+$D$13*DP502)*DI502/(DK502+273)*$E$13)</f>
        <v>0</v>
      </c>
      <c r="AX502" t="s">
        <v>1392</v>
      </c>
      <c r="AY502">
        <v>10497.9</v>
      </c>
      <c r="AZ502">
        <v>881.8200000000001</v>
      </c>
      <c r="BA502">
        <v>2629.32</v>
      </c>
      <c r="BB502">
        <f>1-AZ502/BA502</f>
        <v>0</v>
      </c>
      <c r="BC502">
        <v>-2.039817619194042</v>
      </c>
      <c r="BD502" t="s">
        <v>1413</v>
      </c>
      <c r="BE502">
        <v>10417</v>
      </c>
      <c r="BF502">
        <v>779.2746923076922</v>
      </c>
      <c r="BG502">
        <v>1009.59</v>
      </c>
      <c r="BH502">
        <f>1-BF502/BG502</f>
        <v>0</v>
      </c>
      <c r="BI502">
        <v>0.5</v>
      </c>
      <c r="BJ502">
        <f>CS502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417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BZ502">
        <v>1425</v>
      </c>
      <c r="CA502">
        <v>300</v>
      </c>
      <c r="CB502">
        <v>300</v>
      </c>
      <c r="CC502">
        <v>300</v>
      </c>
      <c r="CD502">
        <v>10417</v>
      </c>
      <c r="CE502">
        <v>952.3</v>
      </c>
      <c r="CF502">
        <v>-0.00690522</v>
      </c>
      <c r="CG502">
        <v>-1.06</v>
      </c>
      <c r="CH502" t="s">
        <v>417</v>
      </c>
      <c r="CI502" t="s">
        <v>417</v>
      </c>
      <c r="CJ502" t="s">
        <v>417</v>
      </c>
      <c r="CK502" t="s">
        <v>417</v>
      </c>
      <c r="CL502" t="s">
        <v>417</v>
      </c>
      <c r="CM502" t="s">
        <v>417</v>
      </c>
      <c r="CN502" t="s">
        <v>417</v>
      </c>
      <c r="CO502" t="s">
        <v>417</v>
      </c>
      <c r="CP502" t="s">
        <v>417</v>
      </c>
      <c r="CQ502" t="s">
        <v>417</v>
      </c>
      <c r="CR502">
        <f>$B$11*DQ502+$C$11*DR502+$F$11*EC502*(1-EF502)</f>
        <v>0</v>
      </c>
      <c r="CS502">
        <f>CR502*CT502</f>
        <v>0</v>
      </c>
      <c r="CT502">
        <f>($B$11*$D$9+$C$11*$D$9+$F$11*((EP502+EH502)/MAX(EP502+EH502+EQ502, 0.1)*$I$9+EQ502/MAX(EP502+EH502+EQ502, 0.1)*$J$9))/($B$11+$C$11+$F$11)</f>
        <v>0</v>
      </c>
      <c r="CU502">
        <f>($B$11*$K$9+$C$11*$K$9+$F$11*((EP502+EH502)/MAX(EP502+EH502+EQ502, 0.1)*$P$9+EQ502/MAX(EP502+EH502+EQ502, 0.1)*$Q$9))/($B$11+$C$11+$F$11)</f>
        <v>0</v>
      </c>
      <c r="CV502">
        <v>6</v>
      </c>
      <c r="CW502">
        <v>0.5</v>
      </c>
      <c r="CX502" t="s">
        <v>418</v>
      </c>
      <c r="CY502">
        <v>2</v>
      </c>
      <c r="CZ502" t="b">
        <v>1</v>
      </c>
      <c r="DA502">
        <v>1659124917.5</v>
      </c>
      <c r="DB502">
        <v>389.564193548387</v>
      </c>
      <c r="DC502">
        <v>420.0255483870968</v>
      </c>
      <c r="DD502">
        <v>23.45413548387097</v>
      </c>
      <c r="DE502">
        <v>15.89592258064516</v>
      </c>
      <c r="DF502">
        <v>391.016193548387</v>
      </c>
      <c r="DG502">
        <v>23.60613548387098</v>
      </c>
      <c r="DH502">
        <v>500.0612580645161</v>
      </c>
      <c r="DI502">
        <v>90.57313548387096</v>
      </c>
      <c r="DJ502">
        <v>0.09997797419354837</v>
      </c>
      <c r="DK502">
        <v>27.3068</v>
      </c>
      <c r="DL502">
        <v>27.18537419354838</v>
      </c>
      <c r="DM502">
        <v>999.9000000000003</v>
      </c>
      <c r="DN502">
        <v>0</v>
      </c>
      <c r="DO502">
        <v>0</v>
      </c>
      <c r="DP502">
        <v>9996.873548387097</v>
      </c>
      <c r="DQ502">
        <v>0</v>
      </c>
      <c r="DR502">
        <v>7.644229999999999</v>
      </c>
      <c r="DS502">
        <v>-30.86501290322581</v>
      </c>
      <c r="DT502">
        <v>398.5382258064516</v>
      </c>
      <c r="DU502">
        <v>426.8100967741935</v>
      </c>
      <c r="DV502">
        <v>7.634164193548389</v>
      </c>
      <c r="DW502">
        <v>420.0255483870968</v>
      </c>
      <c r="DX502">
        <v>15.89592258064516</v>
      </c>
      <c r="DY502">
        <v>2.131194516129032</v>
      </c>
      <c r="DZ502">
        <v>1.439743225806452</v>
      </c>
      <c r="EA502">
        <v>18.45426129032258</v>
      </c>
      <c r="EB502">
        <v>12.34282258064516</v>
      </c>
      <c r="EC502">
        <v>1999.987741935484</v>
      </c>
      <c r="ED502">
        <v>0.9799923870967739</v>
      </c>
      <c r="EE502">
        <v>0.02000741290322581</v>
      </c>
      <c r="EF502">
        <v>0</v>
      </c>
      <c r="EG502">
        <v>779.2233225806451</v>
      </c>
      <c r="EH502">
        <v>5.000969999999999</v>
      </c>
      <c r="EI502">
        <v>15568.83870967742</v>
      </c>
      <c r="EJ502">
        <v>16707.42903225806</v>
      </c>
      <c r="EK502">
        <v>39</v>
      </c>
      <c r="EL502">
        <v>39.43699999999998</v>
      </c>
      <c r="EM502">
        <v>38.92099999999999</v>
      </c>
      <c r="EN502">
        <v>39.137</v>
      </c>
      <c r="EO502">
        <v>39.61890322580645</v>
      </c>
      <c r="EP502">
        <v>1955.067741935483</v>
      </c>
      <c r="EQ502">
        <v>39.91032258064517</v>
      </c>
      <c r="ER502">
        <v>0</v>
      </c>
      <c r="ES502">
        <v>127.7999999523163</v>
      </c>
      <c r="ET502">
        <v>0</v>
      </c>
      <c r="EU502">
        <v>779.2746923076922</v>
      </c>
      <c r="EV502">
        <v>3.883897428366708</v>
      </c>
      <c r="EW502">
        <v>79.04615371513358</v>
      </c>
      <c r="EX502">
        <v>15570.00384615385</v>
      </c>
      <c r="EY502">
        <v>15</v>
      </c>
      <c r="EZ502">
        <v>1659124960.5</v>
      </c>
      <c r="FA502" t="s">
        <v>1414</v>
      </c>
      <c r="FB502">
        <v>1659124944.5</v>
      </c>
      <c r="FC502">
        <v>1659124960.5</v>
      </c>
      <c r="FD502">
        <v>6</v>
      </c>
      <c r="FE502">
        <v>0.468</v>
      </c>
      <c r="FF502">
        <v>-0.002</v>
      </c>
      <c r="FG502">
        <v>-1.452</v>
      </c>
      <c r="FH502">
        <v>-0.152</v>
      </c>
      <c r="FI502">
        <v>420</v>
      </c>
      <c r="FJ502">
        <v>16</v>
      </c>
      <c r="FK502">
        <v>0.05</v>
      </c>
      <c r="FL502">
        <v>0.01</v>
      </c>
      <c r="FM502">
        <v>-30.926995</v>
      </c>
      <c r="FN502">
        <v>1.151612757973734</v>
      </c>
      <c r="FO502">
        <v>0.1188441268006121</v>
      </c>
      <c r="FP502">
        <v>0</v>
      </c>
      <c r="FQ502">
        <v>778.9352352941177</v>
      </c>
      <c r="FR502">
        <v>5.473032850391749</v>
      </c>
      <c r="FS502">
        <v>0.6012356912238208</v>
      </c>
      <c r="FT502">
        <v>0</v>
      </c>
      <c r="FU502">
        <v>7.63609025</v>
      </c>
      <c r="FV502">
        <v>-0.0460123452157806</v>
      </c>
      <c r="FW502">
        <v>0.007850291232654984</v>
      </c>
      <c r="FX502">
        <v>1</v>
      </c>
      <c r="FY502">
        <v>1</v>
      </c>
      <c r="FZ502">
        <v>3</v>
      </c>
      <c r="GA502" t="s">
        <v>426</v>
      </c>
      <c r="GB502">
        <v>2.98268</v>
      </c>
      <c r="GC502">
        <v>2.71566</v>
      </c>
      <c r="GD502">
        <v>0.08946999999999999</v>
      </c>
      <c r="GE502">
        <v>0.09352100000000001</v>
      </c>
      <c r="GF502">
        <v>0.106039</v>
      </c>
      <c r="GG502">
        <v>0.07881349999999999</v>
      </c>
      <c r="GH502">
        <v>28792.4</v>
      </c>
      <c r="GI502">
        <v>28805.8</v>
      </c>
      <c r="GJ502">
        <v>29391.4</v>
      </c>
      <c r="GK502">
        <v>29390.2</v>
      </c>
      <c r="GL502">
        <v>34794.9</v>
      </c>
      <c r="GM502">
        <v>35999.6</v>
      </c>
      <c r="GN502">
        <v>41389.6</v>
      </c>
      <c r="GO502">
        <v>41883.1</v>
      </c>
      <c r="GP502">
        <v>1.93757</v>
      </c>
      <c r="GQ502">
        <v>1.87455</v>
      </c>
      <c r="GR502">
        <v>0.104304</v>
      </c>
      <c r="GS502">
        <v>0</v>
      </c>
      <c r="GT502">
        <v>25.4745</v>
      </c>
      <c r="GU502">
        <v>999.9</v>
      </c>
      <c r="GV502">
        <v>35.7</v>
      </c>
      <c r="GW502">
        <v>34.2</v>
      </c>
      <c r="GX502">
        <v>21.2965</v>
      </c>
      <c r="GY502">
        <v>63.6129</v>
      </c>
      <c r="GZ502">
        <v>33.9984</v>
      </c>
      <c r="HA502">
        <v>1</v>
      </c>
      <c r="HB502">
        <v>-0.034502</v>
      </c>
      <c r="HC502">
        <v>0.46412</v>
      </c>
      <c r="HD502">
        <v>20.3308</v>
      </c>
      <c r="HE502">
        <v>5.22553</v>
      </c>
      <c r="HF502">
        <v>12.0099</v>
      </c>
      <c r="HG502">
        <v>4.99175</v>
      </c>
      <c r="HH502">
        <v>3.29</v>
      </c>
      <c r="HI502">
        <v>9999</v>
      </c>
      <c r="HJ502">
        <v>9999</v>
      </c>
      <c r="HK502">
        <v>9999</v>
      </c>
      <c r="HL502">
        <v>175.8</v>
      </c>
      <c r="HM502">
        <v>1.86776</v>
      </c>
      <c r="HN502">
        <v>1.86676</v>
      </c>
      <c r="HO502">
        <v>1.86616</v>
      </c>
      <c r="HP502">
        <v>1.86613</v>
      </c>
      <c r="HQ502">
        <v>1.86798</v>
      </c>
      <c r="HR502">
        <v>1.87042</v>
      </c>
      <c r="HS502">
        <v>1.86905</v>
      </c>
      <c r="HT502">
        <v>1.87046</v>
      </c>
      <c r="HU502">
        <v>0</v>
      </c>
      <c r="HV502">
        <v>0</v>
      </c>
      <c r="HW502">
        <v>0</v>
      </c>
      <c r="HX502">
        <v>0</v>
      </c>
      <c r="HY502" t="s">
        <v>421</v>
      </c>
      <c r="HZ502" t="s">
        <v>422</v>
      </c>
      <c r="IA502" t="s">
        <v>423</v>
      </c>
      <c r="IB502" t="s">
        <v>423</v>
      </c>
      <c r="IC502" t="s">
        <v>423</v>
      </c>
      <c r="ID502" t="s">
        <v>423</v>
      </c>
      <c r="IE502">
        <v>0</v>
      </c>
      <c r="IF502">
        <v>100</v>
      </c>
      <c r="IG502">
        <v>100</v>
      </c>
      <c r="IH502">
        <v>-1.452</v>
      </c>
      <c r="II502">
        <v>-0.152</v>
      </c>
      <c r="IJ502">
        <v>-0.9349062049471144</v>
      </c>
      <c r="IK502">
        <v>-0.002609718516926934</v>
      </c>
      <c r="IL502">
        <v>7.477057286243006E-07</v>
      </c>
      <c r="IM502">
        <v>-2.446628426827821E-10</v>
      </c>
      <c r="IN502">
        <v>-0.2013219021723525</v>
      </c>
      <c r="IO502">
        <v>-0.007460779758470672</v>
      </c>
      <c r="IP502">
        <v>0.0009378809001863145</v>
      </c>
      <c r="IQ502">
        <v>-1.681860573090938E-05</v>
      </c>
      <c r="IR502">
        <v>18</v>
      </c>
      <c r="IS502">
        <v>2242</v>
      </c>
      <c r="IT502">
        <v>1</v>
      </c>
      <c r="IU502">
        <v>24</v>
      </c>
      <c r="IV502">
        <v>1.8</v>
      </c>
      <c r="IW502">
        <v>1.5</v>
      </c>
      <c r="IX502">
        <v>1.04614</v>
      </c>
      <c r="IY502">
        <v>2.24976</v>
      </c>
      <c r="IZ502">
        <v>1.39648</v>
      </c>
      <c r="JA502">
        <v>2.33398</v>
      </c>
      <c r="JB502">
        <v>1.49536</v>
      </c>
      <c r="JC502">
        <v>2.37305</v>
      </c>
      <c r="JD502">
        <v>39.3917</v>
      </c>
      <c r="JE502">
        <v>24.0437</v>
      </c>
      <c r="JF502">
        <v>18</v>
      </c>
      <c r="JG502">
        <v>509.451</v>
      </c>
      <c r="JH502">
        <v>426.104</v>
      </c>
      <c r="JI502">
        <v>24.9996</v>
      </c>
      <c r="JJ502">
        <v>26.8941</v>
      </c>
      <c r="JK502">
        <v>29.9999</v>
      </c>
      <c r="JL502">
        <v>26.8801</v>
      </c>
      <c r="JM502">
        <v>26.8216</v>
      </c>
      <c r="JN502">
        <v>20.9539</v>
      </c>
      <c r="JO502">
        <v>25.1349</v>
      </c>
      <c r="JP502">
        <v>24.462</v>
      </c>
      <c r="JQ502">
        <v>25</v>
      </c>
      <c r="JR502">
        <v>420</v>
      </c>
      <c r="JS502">
        <v>15.8572</v>
      </c>
      <c r="JT502">
        <v>100.494</v>
      </c>
      <c r="JU502">
        <v>100.588</v>
      </c>
    </row>
    <row r="503" spans="1:281">
      <c r="A503">
        <v>487</v>
      </c>
      <c r="B503">
        <v>1659125051.5</v>
      </c>
      <c r="C503">
        <v>12693.40000009537</v>
      </c>
      <c r="D503" t="s">
        <v>1415</v>
      </c>
      <c r="E503" t="s">
        <v>1416</v>
      </c>
      <c r="F503">
        <v>5</v>
      </c>
      <c r="G503" t="s">
        <v>1391</v>
      </c>
      <c r="H503" t="s">
        <v>416</v>
      </c>
      <c r="I503">
        <v>1659125043.5</v>
      </c>
      <c r="J503">
        <f>(K503)/1000</f>
        <v>0</v>
      </c>
      <c r="K503">
        <f>IF(CZ503, AN503, AH503)</f>
        <v>0</v>
      </c>
      <c r="L503">
        <f>IF(CZ503, AI503, AG503)</f>
        <v>0</v>
      </c>
      <c r="M503">
        <f>DB503 - IF(AU503&gt;1, L503*CV503*100.0/(AW503*DP503), 0)</f>
        <v>0</v>
      </c>
      <c r="N503">
        <f>((T503-J503/2)*M503-L503)/(T503+J503/2)</f>
        <v>0</v>
      </c>
      <c r="O503">
        <f>N503*(DI503+DJ503)/1000.0</f>
        <v>0</v>
      </c>
      <c r="P503">
        <f>(DB503 - IF(AU503&gt;1, L503*CV503*100.0/(AW503*DP503), 0))*(DI503+DJ503)/1000.0</f>
        <v>0</v>
      </c>
      <c r="Q503">
        <f>2.0/((1/S503-1/R503)+SIGN(S503)*SQRT((1/S503-1/R503)*(1/S503-1/R503) + 4*CW503/((CW503+1)*(CW503+1))*(2*1/S503*1/R503-1/R503*1/R503)))</f>
        <v>0</v>
      </c>
      <c r="R503">
        <f>IF(LEFT(CX503,1)&lt;&gt;"0",IF(LEFT(CX503,1)="1",3.0,CY503),$D$5+$E$5*(DP503*DI503/($K$5*1000))+$F$5*(DP503*DI503/($K$5*1000))*MAX(MIN(CV503,$J$5),$I$5)*MAX(MIN(CV503,$J$5),$I$5)+$G$5*MAX(MIN(CV503,$J$5),$I$5)*(DP503*DI503/($K$5*1000))+$H$5*(DP503*DI503/($K$5*1000))*(DP503*DI503/($K$5*1000)))</f>
        <v>0</v>
      </c>
      <c r="S503">
        <f>J503*(1000-(1000*0.61365*exp(17.502*W503/(240.97+W503))/(DI503+DJ503)+DD503)/2)/(1000*0.61365*exp(17.502*W503/(240.97+W503))/(DI503+DJ503)-DD503)</f>
        <v>0</v>
      </c>
      <c r="T503">
        <f>1/((CW503+1)/(Q503/1.6)+1/(R503/1.37)) + CW503/((CW503+1)/(Q503/1.6) + CW503/(R503/1.37))</f>
        <v>0</v>
      </c>
      <c r="U503">
        <f>(CR503*CU503)</f>
        <v>0</v>
      </c>
      <c r="V503">
        <f>(DK503+(U503+2*0.95*5.67E-8*(((DK503+$B$7)+273)^4-(DK503+273)^4)-44100*J503)/(1.84*29.3*R503+8*0.95*5.67E-8*(DK503+273)^3))</f>
        <v>0</v>
      </c>
      <c r="W503">
        <f>($C$7*DL503+$D$7*DM503+$E$7*V503)</f>
        <v>0</v>
      </c>
      <c r="X503">
        <f>0.61365*exp(17.502*W503/(240.97+W503))</f>
        <v>0</v>
      </c>
      <c r="Y503">
        <f>(Z503/AA503*100)</f>
        <v>0</v>
      </c>
      <c r="Z503">
        <f>DD503*(DI503+DJ503)/1000</f>
        <v>0</v>
      </c>
      <c r="AA503">
        <f>0.61365*exp(17.502*DK503/(240.97+DK503))</f>
        <v>0</v>
      </c>
      <c r="AB503">
        <f>(X503-DD503*(DI503+DJ503)/1000)</f>
        <v>0</v>
      </c>
      <c r="AC503">
        <f>(-J503*44100)</f>
        <v>0</v>
      </c>
      <c r="AD503">
        <f>2*29.3*R503*0.92*(DK503-W503)</f>
        <v>0</v>
      </c>
      <c r="AE503">
        <f>2*0.95*5.67E-8*(((DK503+$B$7)+273)^4-(W503+273)^4)</f>
        <v>0</v>
      </c>
      <c r="AF503">
        <f>U503+AE503+AC503+AD503</f>
        <v>0</v>
      </c>
      <c r="AG503">
        <f>DH503*AU503*(DC503-DB503*(1000-AU503*DE503)/(1000-AU503*DD503))/(100*CV503)</f>
        <v>0</v>
      </c>
      <c r="AH503">
        <f>1000*DH503*AU503*(DD503-DE503)/(100*CV503*(1000-AU503*DD503))</f>
        <v>0</v>
      </c>
      <c r="AI503">
        <f>(AJ503 - AK503 - DI503*1E3/(8.314*(DK503+273.15)) * AM503/DH503 * AL503) * DH503/(100*CV503) * (1000 - DE503)/1000</f>
        <v>0</v>
      </c>
      <c r="AJ503">
        <v>426.5393470291403</v>
      </c>
      <c r="AK503">
        <v>398.4684484848485</v>
      </c>
      <c r="AL503">
        <v>-0.001520660483269307</v>
      </c>
      <c r="AM503">
        <v>65.12487951530743</v>
      </c>
      <c r="AN503">
        <f>(AP503 - AO503 + DI503*1E3/(8.314*(DK503+273.15)) * AR503/DH503 * AQ503) * DH503/(100*CV503) * 1000/(1000 - AP503)</f>
        <v>0</v>
      </c>
      <c r="AO503">
        <v>15.36825293914871</v>
      </c>
      <c r="AP503">
        <v>23.24959515151515</v>
      </c>
      <c r="AQ503">
        <v>-0.007097362486362299</v>
      </c>
      <c r="AR503">
        <v>85.95820863510718</v>
      </c>
      <c r="AS503">
        <v>1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MAX(0,($B$13+$C$13*DP503)/(1+$D$13*DP503)*DI503/(DK503+273)*$E$13)</f>
        <v>0</v>
      </c>
      <c r="AX503" t="s">
        <v>1392</v>
      </c>
      <c r="AY503">
        <v>10497.9</v>
      </c>
      <c r="AZ503">
        <v>881.8200000000001</v>
      </c>
      <c r="BA503">
        <v>2629.32</v>
      </c>
      <c r="BB503">
        <f>1-AZ503/BA503</f>
        <v>0</v>
      </c>
      <c r="BC503">
        <v>-2.039817619194042</v>
      </c>
      <c r="BD503" t="s">
        <v>1417</v>
      </c>
      <c r="BE503">
        <v>10417.3</v>
      </c>
      <c r="BF503">
        <v>781.8920769230771</v>
      </c>
      <c r="BG503">
        <v>1019.46</v>
      </c>
      <c r="BH503">
        <f>1-BF503/BG503</f>
        <v>0</v>
      </c>
      <c r="BI503">
        <v>0.5</v>
      </c>
      <c r="BJ503">
        <f>CS503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417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BZ503">
        <v>1426</v>
      </c>
      <c r="CA503">
        <v>300</v>
      </c>
      <c r="CB503">
        <v>300</v>
      </c>
      <c r="CC503">
        <v>300</v>
      </c>
      <c r="CD503">
        <v>10417.3</v>
      </c>
      <c r="CE503">
        <v>959.87</v>
      </c>
      <c r="CF503">
        <v>-0.0069056</v>
      </c>
      <c r="CG503">
        <v>-1.47</v>
      </c>
      <c r="CH503" t="s">
        <v>417</v>
      </c>
      <c r="CI503" t="s">
        <v>417</v>
      </c>
      <c r="CJ503" t="s">
        <v>417</v>
      </c>
      <c r="CK503" t="s">
        <v>417</v>
      </c>
      <c r="CL503" t="s">
        <v>417</v>
      </c>
      <c r="CM503" t="s">
        <v>417</v>
      </c>
      <c r="CN503" t="s">
        <v>417</v>
      </c>
      <c r="CO503" t="s">
        <v>417</v>
      </c>
      <c r="CP503" t="s">
        <v>417</v>
      </c>
      <c r="CQ503" t="s">
        <v>417</v>
      </c>
      <c r="CR503">
        <f>$B$11*DQ503+$C$11*DR503+$F$11*EC503*(1-EF503)</f>
        <v>0</v>
      </c>
      <c r="CS503">
        <f>CR503*CT503</f>
        <v>0</v>
      </c>
      <c r="CT503">
        <f>($B$11*$D$9+$C$11*$D$9+$F$11*((EP503+EH503)/MAX(EP503+EH503+EQ503, 0.1)*$I$9+EQ503/MAX(EP503+EH503+EQ503, 0.1)*$J$9))/($B$11+$C$11+$F$11)</f>
        <v>0</v>
      </c>
      <c r="CU503">
        <f>($B$11*$K$9+$C$11*$K$9+$F$11*((EP503+EH503)/MAX(EP503+EH503+EQ503, 0.1)*$P$9+EQ503/MAX(EP503+EH503+EQ503, 0.1)*$Q$9))/($B$11+$C$11+$F$11)</f>
        <v>0</v>
      </c>
      <c r="CV503">
        <v>6</v>
      </c>
      <c r="CW503">
        <v>0.5</v>
      </c>
      <c r="CX503" t="s">
        <v>418</v>
      </c>
      <c r="CY503">
        <v>2</v>
      </c>
      <c r="CZ503" t="b">
        <v>1</v>
      </c>
      <c r="DA503">
        <v>1659125043.5</v>
      </c>
      <c r="DB503">
        <v>389.2106451612903</v>
      </c>
      <c r="DC503">
        <v>419.9990967741936</v>
      </c>
      <c r="DD503">
        <v>23.23190322580645</v>
      </c>
      <c r="DE503">
        <v>15.41714516129032</v>
      </c>
      <c r="DF503">
        <v>390.6726451612903</v>
      </c>
      <c r="DG503">
        <v>23.38490322580645</v>
      </c>
      <c r="DH503">
        <v>500.0633870967741</v>
      </c>
      <c r="DI503">
        <v>90.57108387096777</v>
      </c>
      <c r="DJ503">
        <v>0.0999828935483871</v>
      </c>
      <c r="DK503">
        <v>27.27433548387096</v>
      </c>
      <c r="DL503">
        <v>27.11040967741936</v>
      </c>
      <c r="DM503">
        <v>999.9000000000003</v>
      </c>
      <c r="DN503">
        <v>0</v>
      </c>
      <c r="DO503">
        <v>0</v>
      </c>
      <c r="DP503">
        <v>9995.156129032259</v>
      </c>
      <c r="DQ503">
        <v>0</v>
      </c>
      <c r="DR503">
        <v>7.644229999999999</v>
      </c>
      <c r="DS503">
        <v>-30.71284193548387</v>
      </c>
      <c r="DT503">
        <v>398.574935483871</v>
      </c>
      <c r="DU503">
        <v>426.5757741935483</v>
      </c>
      <c r="DV503">
        <v>7.887493548387097</v>
      </c>
      <c r="DW503">
        <v>419.9990967741936</v>
      </c>
      <c r="DX503">
        <v>15.41714516129032</v>
      </c>
      <c r="DY503">
        <v>2.110726451612903</v>
      </c>
      <c r="DZ503">
        <v>1.396346451612903</v>
      </c>
      <c r="EA503">
        <v>18.30034838709677</v>
      </c>
      <c r="EB503">
        <v>11.87796451612903</v>
      </c>
      <c r="EC503">
        <v>2000.027419354839</v>
      </c>
      <c r="ED503">
        <v>0.9799973225806453</v>
      </c>
      <c r="EE503">
        <v>0.02000273548387096</v>
      </c>
      <c r="EF503">
        <v>0</v>
      </c>
      <c r="EG503">
        <v>781.874064516129</v>
      </c>
      <c r="EH503">
        <v>5.000969999999999</v>
      </c>
      <c r="EI503">
        <v>15620.0870967742</v>
      </c>
      <c r="EJ503">
        <v>16707.80322580645</v>
      </c>
      <c r="EK503">
        <v>38.95935483870966</v>
      </c>
      <c r="EL503">
        <v>39.375</v>
      </c>
      <c r="EM503">
        <v>38.875</v>
      </c>
      <c r="EN503">
        <v>39.125</v>
      </c>
      <c r="EO503">
        <v>39.56199999999998</v>
      </c>
      <c r="EP503">
        <v>1955.12</v>
      </c>
      <c r="EQ503">
        <v>39.90838709677421</v>
      </c>
      <c r="ER503">
        <v>0</v>
      </c>
      <c r="ES503">
        <v>125.5</v>
      </c>
      <c r="ET503">
        <v>0</v>
      </c>
      <c r="EU503">
        <v>781.8920769230771</v>
      </c>
      <c r="EV503">
        <v>2.150427362518883</v>
      </c>
      <c r="EW503">
        <v>39.67521366770856</v>
      </c>
      <c r="EX503">
        <v>15620.41153846154</v>
      </c>
      <c r="EY503">
        <v>15</v>
      </c>
      <c r="EZ503">
        <v>1659125091.5</v>
      </c>
      <c r="FA503" t="s">
        <v>1418</v>
      </c>
      <c r="FB503">
        <v>1659125073.5</v>
      </c>
      <c r="FC503">
        <v>1659125091.5</v>
      </c>
      <c r="FD503">
        <v>7</v>
      </c>
      <c r="FE503">
        <v>-0.01</v>
      </c>
      <c r="FF503">
        <v>0.003</v>
      </c>
      <c r="FG503">
        <v>-1.462</v>
      </c>
      <c r="FH503">
        <v>-0.153</v>
      </c>
      <c r="FI503">
        <v>420</v>
      </c>
      <c r="FJ503">
        <v>15</v>
      </c>
      <c r="FK503">
        <v>0.05</v>
      </c>
      <c r="FL503">
        <v>0.01</v>
      </c>
      <c r="FM503">
        <v>-30.686565</v>
      </c>
      <c r="FN503">
        <v>-0.6521110694183285</v>
      </c>
      <c r="FO503">
        <v>0.0665397383147846</v>
      </c>
      <c r="FP503">
        <v>0</v>
      </c>
      <c r="FQ503">
        <v>781.7351764705882</v>
      </c>
      <c r="FR503">
        <v>2.144721164627689</v>
      </c>
      <c r="FS503">
        <v>0.3449835009344052</v>
      </c>
      <c r="FT503">
        <v>0</v>
      </c>
      <c r="FU503">
        <v>7.88016225</v>
      </c>
      <c r="FV503">
        <v>0.1575686679174223</v>
      </c>
      <c r="FW503">
        <v>0.02262404986817125</v>
      </c>
      <c r="FX503">
        <v>0</v>
      </c>
      <c r="FY503">
        <v>0</v>
      </c>
      <c r="FZ503">
        <v>3</v>
      </c>
      <c r="GA503" t="s">
        <v>462</v>
      </c>
      <c r="GB503">
        <v>2.98271</v>
      </c>
      <c r="GC503">
        <v>2.71532</v>
      </c>
      <c r="GD503">
        <v>0.0893876</v>
      </c>
      <c r="GE503">
        <v>0.0935344</v>
      </c>
      <c r="GF503">
        <v>0.105203</v>
      </c>
      <c r="GG503">
        <v>0.0771357</v>
      </c>
      <c r="GH503">
        <v>28798.1</v>
      </c>
      <c r="GI503">
        <v>28808.4</v>
      </c>
      <c r="GJ503">
        <v>29394.1</v>
      </c>
      <c r="GK503">
        <v>29393.1</v>
      </c>
      <c r="GL503">
        <v>34831</v>
      </c>
      <c r="GM503">
        <v>36069.7</v>
      </c>
      <c r="GN503">
        <v>41393.3</v>
      </c>
      <c r="GO503">
        <v>41887.3</v>
      </c>
      <c r="GP503">
        <v>1.93832</v>
      </c>
      <c r="GQ503">
        <v>1.87445</v>
      </c>
      <c r="GR503">
        <v>0.100635</v>
      </c>
      <c r="GS503">
        <v>0</v>
      </c>
      <c r="GT503">
        <v>25.4452</v>
      </c>
      <c r="GU503">
        <v>999.9</v>
      </c>
      <c r="GV503">
        <v>35.4</v>
      </c>
      <c r="GW503">
        <v>34.3</v>
      </c>
      <c r="GX503">
        <v>21.2348</v>
      </c>
      <c r="GY503">
        <v>63.5529</v>
      </c>
      <c r="GZ503">
        <v>34.0345</v>
      </c>
      <c r="HA503">
        <v>1</v>
      </c>
      <c r="HB503">
        <v>-0.0396443</v>
      </c>
      <c r="HC503">
        <v>0.436898</v>
      </c>
      <c r="HD503">
        <v>20.3303</v>
      </c>
      <c r="HE503">
        <v>5.22014</v>
      </c>
      <c r="HF503">
        <v>12.0099</v>
      </c>
      <c r="HG503">
        <v>4.9906</v>
      </c>
      <c r="HH503">
        <v>3.28925</v>
      </c>
      <c r="HI503">
        <v>9999</v>
      </c>
      <c r="HJ503">
        <v>9999</v>
      </c>
      <c r="HK503">
        <v>9999</v>
      </c>
      <c r="HL503">
        <v>175.8</v>
      </c>
      <c r="HM503">
        <v>1.86772</v>
      </c>
      <c r="HN503">
        <v>1.86676</v>
      </c>
      <c r="HO503">
        <v>1.86615</v>
      </c>
      <c r="HP503">
        <v>1.86609</v>
      </c>
      <c r="HQ503">
        <v>1.86793</v>
      </c>
      <c r="HR503">
        <v>1.87039</v>
      </c>
      <c r="HS503">
        <v>1.86905</v>
      </c>
      <c r="HT503">
        <v>1.87043</v>
      </c>
      <c r="HU503">
        <v>0</v>
      </c>
      <c r="HV503">
        <v>0</v>
      </c>
      <c r="HW503">
        <v>0</v>
      </c>
      <c r="HX503">
        <v>0</v>
      </c>
      <c r="HY503" t="s">
        <v>421</v>
      </c>
      <c r="HZ503" t="s">
        <v>422</v>
      </c>
      <c r="IA503" t="s">
        <v>423</v>
      </c>
      <c r="IB503" t="s">
        <v>423</v>
      </c>
      <c r="IC503" t="s">
        <v>423</v>
      </c>
      <c r="ID503" t="s">
        <v>423</v>
      </c>
      <c r="IE503">
        <v>0</v>
      </c>
      <c r="IF503">
        <v>100</v>
      </c>
      <c r="IG503">
        <v>100</v>
      </c>
      <c r="IH503">
        <v>-1.462</v>
      </c>
      <c r="II503">
        <v>-0.153</v>
      </c>
      <c r="IJ503">
        <v>-0.4663009798752418</v>
      </c>
      <c r="IK503">
        <v>-0.002609718516926934</v>
      </c>
      <c r="IL503">
        <v>7.477057286243006E-07</v>
      </c>
      <c r="IM503">
        <v>-2.446628426827821E-10</v>
      </c>
      <c r="IN503">
        <v>-0.2036009395693983</v>
      </c>
      <c r="IO503">
        <v>-0.007460779758470672</v>
      </c>
      <c r="IP503">
        <v>0.0009378809001863145</v>
      </c>
      <c r="IQ503">
        <v>-1.681860573090938E-05</v>
      </c>
      <c r="IR503">
        <v>18</v>
      </c>
      <c r="IS503">
        <v>2242</v>
      </c>
      <c r="IT503">
        <v>1</v>
      </c>
      <c r="IU503">
        <v>24</v>
      </c>
      <c r="IV503">
        <v>1.8</v>
      </c>
      <c r="IW503">
        <v>1.5</v>
      </c>
      <c r="IX503">
        <v>1.04614</v>
      </c>
      <c r="IY503">
        <v>2.25342</v>
      </c>
      <c r="IZ503">
        <v>1.39648</v>
      </c>
      <c r="JA503">
        <v>2.33398</v>
      </c>
      <c r="JB503">
        <v>1.49536</v>
      </c>
      <c r="JC503">
        <v>2.3584</v>
      </c>
      <c r="JD503">
        <v>39.3418</v>
      </c>
      <c r="JE503">
        <v>24.0437</v>
      </c>
      <c r="JF503">
        <v>18</v>
      </c>
      <c r="JG503">
        <v>509.502</v>
      </c>
      <c r="JH503">
        <v>425.683</v>
      </c>
      <c r="JI503">
        <v>24.9997</v>
      </c>
      <c r="JJ503">
        <v>26.8361</v>
      </c>
      <c r="JK503">
        <v>29.9999</v>
      </c>
      <c r="JL503">
        <v>26.8304</v>
      </c>
      <c r="JM503">
        <v>26.7731</v>
      </c>
      <c r="JN503">
        <v>20.9396</v>
      </c>
      <c r="JO503">
        <v>25.9332</v>
      </c>
      <c r="JP503">
        <v>23.1109</v>
      </c>
      <c r="JQ503">
        <v>25</v>
      </c>
      <c r="JR503">
        <v>420</v>
      </c>
      <c r="JS503">
        <v>15.4813</v>
      </c>
      <c r="JT503">
        <v>100.503</v>
      </c>
      <c r="JU503">
        <v>100.598</v>
      </c>
    </row>
    <row r="504" spans="1:281">
      <c r="A504">
        <v>488</v>
      </c>
      <c r="B504">
        <v>1659125182.5</v>
      </c>
      <c r="C504">
        <v>12824.40000009537</v>
      </c>
      <c r="D504" t="s">
        <v>1419</v>
      </c>
      <c r="E504" t="s">
        <v>1420</v>
      </c>
      <c r="F504">
        <v>5</v>
      </c>
      <c r="G504" t="s">
        <v>1391</v>
      </c>
      <c r="H504" t="s">
        <v>416</v>
      </c>
      <c r="I504">
        <v>1659125174.5</v>
      </c>
      <c r="J504">
        <f>(K504)/1000</f>
        <v>0</v>
      </c>
      <c r="K504">
        <f>IF(CZ504, AN504, AH504)</f>
        <v>0</v>
      </c>
      <c r="L504">
        <f>IF(CZ504, AI504, AG504)</f>
        <v>0</v>
      </c>
      <c r="M504">
        <f>DB504 - IF(AU504&gt;1, L504*CV504*100.0/(AW504*DP504), 0)</f>
        <v>0</v>
      </c>
      <c r="N504">
        <f>((T504-J504/2)*M504-L504)/(T504+J504/2)</f>
        <v>0</v>
      </c>
      <c r="O504">
        <f>N504*(DI504+DJ504)/1000.0</f>
        <v>0</v>
      </c>
      <c r="P504">
        <f>(DB504 - IF(AU504&gt;1, L504*CV504*100.0/(AW504*DP504), 0))*(DI504+DJ504)/1000.0</f>
        <v>0</v>
      </c>
      <c r="Q504">
        <f>2.0/((1/S504-1/R504)+SIGN(S504)*SQRT((1/S504-1/R504)*(1/S504-1/R504) + 4*CW504/((CW504+1)*(CW504+1))*(2*1/S504*1/R504-1/R504*1/R504)))</f>
        <v>0</v>
      </c>
      <c r="R504">
        <f>IF(LEFT(CX504,1)&lt;&gt;"0",IF(LEFT(CX504,1)="1",3.0,CY504),$D$5+$E$5*(DP504*DI504/($K$5*1000))+$F$5*(DP504*DI504/($K$5*1000))*MAX(MIN(CV504,$J$5),$I$5)*MAX(MIN(CV504,$J$5),$I$5)+$G$5*MAX(MIN(CV504,$J$5),$I$5)*(DP504*DI504/($K$5*1000))+$H$5*(DP504*DI504/($K$5*1000))*(DP504*DI504/($K$5*1000)))</f>
        <v>0</v>
      </c>
      <c r="S504">
        <f>J504*(1000-(1000*0.61365*exp(17.502*W504/(240.97+W504))/(DI504+DJ504)+DD504)/2)/(1000*0.61365*exp(17.502*W504/(240.97+W504))/(DI504+DJ504)-DD504)</f>
        <v>0</v>
      </c>
      <c r="T504">
        <f>1/((CW504+1)/(Q504/1.6)+1/(R504/1.37)) + CW504/((CW504+1)/(Q504/1.6) + CW504/(R504/1.37))</f>
        <v>0</v>
      </c>
      <c r="U504">
        <f>(CR504*CU504)</f>
        <v>0</v>
      </c>
      <c r="V504">
        <f>(DK504+(U504+2*0.95*5.67E-8*(((DK504+$B$7)+273)^4-(DK504+273)^4)-44100*J504)/(1.84*29.3*R504+8*0.95*5.67E-8*(DK504+273)^3))</f>
        <v>0</v>
      </c>
      <c r="W504">
        <f>($C$7*DL504+$D$7*DM504+$E$7*V504)</f>
        <v>0</v>
      </c>
      <c r="X504">
        <f>0.61365*exp(17.502*W504/(240.97+W504))</f>
        <v>0</v>
      </c>
      <c r="Y504">
        <f>(Z504/AA504*100)</f>
        <v>0</v>
      </c>
      <c r="Z504">
        <f>DD504*(DI504+DJ504)/1000</f>
        <v>0</v>
      </c>
      <c r="AA504">
        <f>0.61365*exp(17.502*DK504/(240.97+DK504))</f>
        <v>0</v>
      </c>
      <c r="AB504">
        <f>(X504-DD504*(DI504+DJ504)/1000)</f>
        <v>0</v>
      </c>
      <c r="AC504">
        <f>(-J504*44100)</f>
        <v>0</v>
      </c>
      <c r="AD504">
        <f>2*29.3*R504*0.92*(DK504-W504)</f>
        <v>0</v>
      </c>
      <c r="AE504">
        <f>2*0.95*5.67E-8*(((DK504+$B$7)+273)^4-(W504+273)^4)</f>
        <v>0</v>
      </c>
      <c r="AF504">
        <f>U504+AE504+AC504+AD504</f>
        <v>0</v>
      </c>
      <c r="AG504">
        <f>DH504*AU504*(DC504-DB504*(1000-AU504*DE504)/(1000-AU504*DD504))/(100*CV504)</f>
        <v>0</v>
      </c>
      <c r="AH504">
        <f>1000*DH504*AU504*(DD504-DE504)/(100*CV504*(1000-AU504*DD504))</f>
        <v>0</v>
      </c>
      <c r="AI504">
        <f>(AJ504 - AK504 - DI504*1E3/(8.314*(DK504+273.15)) * AM504/DH504 * AL504) * DH504/(100*CV504) * (1000 - DE504)/1000</f>
        <v>0</v>
      </c>
      <c r="AJ504">
        <v>629.622443029161</v>
      </c>
      <c r="AK504">
        <v>591.4256545454542</v>
      </c>
      <c r="AL504">
        <v>0.02607984509474546</v>
      </c>
      <c r="AM504">
        <v>65.12888347290708</v>
      </c>
      <c r="AN504">
        <f>(AP504 - AO504 + DI504*1E3/(8.314*(DK504+273.15)) * AR504/DH504 * AQ504) * DH504/(100*CV504) * 1000/(1000 - AP504)</f>
        <v>0</v>
      </c>
      <c r="AO504">
        <v>15.29280619900312</v>
      </c>
      <c r="AP504">
        <v>23.00185575757575</v>
      </c>
      <c r="AQ504">
        <v>-0.005213533757507384</v>
      </c>
      <c r="AR504">
        <v>85.99005298442107</v>
      </c>
      <c r="AS504">
        <v>1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MAX(0,($B$13+$C$13*DP504)/(1+$D$13*DP504)*DI504/(DK504+273)*$E$13)</f>
        <v>0</v>
      </c>
      <c r="AX504" t="s">
        <v>1392</v>
      </c>
      <c r="AY504">
        <v>10497.9</v>
      </c>
      <c r="AZ504">
        <v>881.8200000000001</v>
      </c>
      <c r="BA504">
        <v>2629.32</v>
      </c>
      <c r="BB504">
        <f>1-AZ504/BA504</f>
        <v>0</v>
      </c>
      <c r="BC504">
        <v>-2.039817619194042</v>
      </c>
      <c r="BD504" t="s">
        <v>1421</v>
      </c>
      <c r="BE504">
        <v>10418.4</v>
      </c>
      <c r="BF504">
        <v>818.4206923076924</v>
      </c>
      <c r="BG504">
        <v>1094.55</v>
      </c>
      <c r="BH504">
        <f>1-BF504/BG504</f>
        <v>0</v>
      </c>
      <c r="BI504">
        <v>0.5</v>
      </c>
      <c r="BJ504">
        <f>CS504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417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BZ504">
        <v>1427</v>
      </c>
      <c r="CA504">
        <v>300</v>
      </c>
      <c r="CB504">
        <v>300</v>
      </c>
      <c r="CC504">
        <v>300</v>
      </c>
      <c r="CD504">
        <v>10418.4</v>
      </c>
      <c r="CE504">
        <v>1028.28</v>
      </c>
      <c r="CF504">
        <v>-0.00690631</v>
      </c>
      <c r="CG504">
        <v>-0.33</v>
      </c>
      <c r="CH504" t="s">
        <v>417</v>
      </c>
      <c r="CI504" t="s">
        <v>417</v>
      </c>
      <c r="CJ504" t="s">
        <v>417</v>
      </c>
      <c r="CK504" t="s">
        <v>417</v>
      </c>
      <c r="CL504" t="s">
        <v>417</v>
      </c>
      <c r="CM504" t="s">
        <v>417</v>
      </c>
      <c r="CN504" t="s">
        <v>417</v>
      </c>
      <c r="CO504" t="s">
        <v>417</v>
      </c>
      <c r="CP504" t="s">
        <v>417</v>
      </c>
      <c r="CQ504" t="s">
        <v>417</v>
      </c>
      <c r="CR504">
        <f>$B$11*DQ504+$C$11*DR504+$F$11*EC504*(1-EF504)</f>
        <v>0</v>
      </c>
      <c r="CS504">
        <f>CR504*CT504</f>
        <v>0</v>
      </c>
      <c r="CT504">
        <f>($B$11*$D$9+$C$11*$D$9+$F$11*((EP504+EH504)/MAX(EP504+EH504+EQ504, 0.1)*$I$9+EQ504/MAX(EP504+EH504+EQ504, 0.1)*$J$9))/($B$11+$C$11+$F$11)</f>
        <v>0</v>
      </c>
      <c r="CU504">
        <f>($B$11*$K$9+$C$11*$K$9+$F$11*((EP504+EH504)/MAX(EP504+EH504+EQ504, 0.1)*$P$9+EQ504/MAX(EP504+EH504+EQ504, 0.1)*$Q$9))/($B$11+$C$11+$F$11)</f>
        <v>0</v>
      </c>
      <c r="CV504">
        <v>6</v>
      </c>
      <c r="CW504">
        <v>0.5</v>
      </c>
      <c r="CX504" t="s">
        <v>418</v>
      </c>
      <c r="CY504">
        <v>2</v>
      </c>
      <c r="CZ504" t="b">
        <v>1</v>
      </c>
      <c r="DA504">
        <v>1659125174.5</v>
      </c>
      <c r="DB504">
        <v>577.6620322580645</v>
      </c>
      <c r="DC504">
        <v>620.0102258064516</v>
      </c>
      <c r="DD504">
        <v>22.96417096774193</v>
      </c>
      <c r="DE504">
        <v>15.30053870967742</v>
      </c>
      <c r="DF504">
        <v>579.3550322580645</v>
      </c>
      <c r="DG504">
        <v>23.11917096774193</v>
      </c>
      <c r="DH504">
        <v>500.0756129032258</v>
      </c>
      <c r="DI504">
        <v>90.57915806451612</v>
      </c>
      <c r="DJ504">
        <v>0.09996215806451614</v>
      </c>
      <c r="DK504">
        <v>27.23841935483872</v>
      </c>
      <c r="DL504">
        <v>27.02352903225806</v>
      </c>
      <c r="DM504">
        <v>999.9000000000003</v>
      </c>
      <c r="DN504">
        <v>0</v>
      </c>
      <c r="DO504">
        <v>0</v>
      </c>
      <c r="DP504">
        <v>10006.79387096774</v>
      </c>
      <c r="DQ504">
        <v>0</v>
      </c>
      <c r="DR504">
        <v>7.58802</v>
      </c>
      <c r="DS504">
        <v>-42.43988387096775</v>
      </c>
      <c r="DT504">
        <v>591.1910645161291</v>
      </c>
      <c r="DU504">
        <v>629.6440322580645</v>
      </c>
      <c r="DV504">
        <v>7.739040322580644</v>
      </c>
      <c r="DW504">
        <v>620.0102258064516</v>
      </c>
      <c r="DX504">
        <v>15.30053870967742</v>
      </c>
      <c r="DY504">
        <v>2.086904838709677</v>
      </c>
      <c r="DZ504">
        <v>1.385909677419355</v>
      </c>
      <c r="EA504">
        <v>18.11957741935484</v>
      </c>
      <c r="EB504">
        <v>11.76432903225806</v>
      </c>
      <c r="EC504">
        <v>2000.012580645162</v>
      </c>
      <c r="ED504">
        <v>0.9800062580645161</v>
      </c>
      <c r="EE504">
        <v>0.01999418387096774</v>
      </c>
      <c r="EF504">
        <v>0</v>
      </c>
      <c r="EG504">
        <v>818.584193548387</v>
      </c>
      <c r="EH504">
        <v>5.000969999999999</v>
      </c>
      <c r="EI504">
        <v>16349.16774193549</v>
      </c>
      <c r="EJ504">
        <v>16707.70322580645</v>
      </c>
      <c r="EK504">
        <v>38.885</v>
      </c>
      <c r="EL504">
        <v>39.30799999999999</v>
      </c>
      <c r="EM504">
        <v>38.81199999999998</v>
      </c>
      <c r="EN504">
        <v>39.06199999999998</v>
      </c>
      <c r="EO504">
        <v>39.5</v>
      </c>
      <c r="EP504">
        <v>1955.122580645161</v>
      </c>
      <c r="EQ504">
        <v>39.89000000000002</v>
      </c>
      <c r="ER504">
        <v>0</v>
      </c>
      <c r="ES504">
        <v>130.7000000476837</v>
      </c>
      <c r="ET504">
        <v>0</v>
      </c>
      <c r="EU504">
        <v>818.4206923076924</v>
      </c>
      <c r="EV504">
        <v>-9.469606799749668</v>
      </c>
      <c r="EW504">
        <v>-184.2085467085557</v>
      </c>
      <c r="EX504">
        <v>16346.76538461538</v>
      </c>
      <c r="EY504">
        <v>15</v>
      </c>
      <c r="EZ504">
        <v>1659125215.5</v>
      </c>
      <c r="FA504" t="s">
        <v>1422</v>
      </c>
      <c r="FB504">
        <v>1659125214.5</v>
      </c>
      <c r="FC504">
        <v>1659125215.5</v>
      </c>
      <c r="FD504">
        <v>8</v>
      </c>
      <c r="FE504">
        <v>0.175</v>
      </c>
      <c r="FF504">
        <v>-0.001</v>
      </c>
      <c r="FG504">
        <v>-1.693</v>
      </c>
      <c r="FH504">
        <v>-0.155</v>
      </c>
      <c r="FI504">
        <v>620</v>
      </c>
      <c r="FJ504">
        <v>15</v>
      </c>
      <c r="FK504">
        <v>0.04</v>
      </c>
      <c r="FL504">
        <v>0.01</v>
      </c>
      <c r="FM504">
        <v>-42.52685365853659</v>
      </c>
      <c r="FN504">
        <v>2.090504529616687</v>
      </c>
      <c r="FO504">
        <v>0.2081901242914004</v>
      </c>
      <c r="FP504">
        <v>0</v>
      </c>
      <c r="FQ504">
        <v>818.9171470588235</v>
      </c>
      <c r="FR504">
        <v>-9.704430843248195</v>
      </c>
      <c r="FS504">
        <v>0.9914606613878273</v>
      </c>
      <c r="FT504">
        <v>0</v>
      </c>
      <c r="FU504">
        <v>7.741792926829269</v>
      </c>
      <c r="FV504">
        <v>-0.08388418118465281</v>
      </c>
      <c r="FW504">
        <v>0.01842439782831744</v>
      </c>
      <c r="FX504">
        <v>1</v>
      </c>
      <c r="FY504">
        <v>1</v>
      </c>
      <c r="FZ504">
        <v>3</v>
      </c>
      <c r="GA504" t="s">
        <v>426</v>
      </c>
      <c r="GB504">
        <v>2.98304</v>
      </c>
      <c r="GC504">
        <v>2.71578</v>
      </c>
      <c r="GD504">
        <v>0.119689</v>
      </c>
      <c r="GE504">
        <v>0.124187</v>
      </c>
      <c r="GF504">
        <v>0.104434</v>
      </c>
      <c r="GG504">
        <v>0.0767495</v>
      </c>
      <c r="GH504">
        <v>27843.6</v>
      </c>
      <c r="GI504">
        <v>27837.5</v>
      </c>
      <c r="GJ504">
        <v>29397.7</v>
      </c>
      <c r="GK504">
        <v>29396</v>
      </c>
      <c r="GL504">
        <v>34865.8</v>
      </c>
      <c r="GM504">
        <v>36089.1</v>
      </c>
      <c r="GN504">
        <v>41398.1</v>
      </c>
      <c r="GO504">
        <v>41891.5</v>
      </c>
      <c r="GP504">
        <v>1.93908</v>
      </c>
      <c r="GQ504">
        <v>1.8753</v>
      </c>
      <c r="GR504">
        <v>0.0994429</v>
      </c>
      <c r="GS504">
        <v>0</v>
      </c>
      <c r="GT504">
        <v>25.382</v>
      </c>
      <c r="GU504">
        <v>999.9</v>
      </c>
      <c r="GV504">
        <v>35</v>
      </c>
      <c r="GW504">
        <v>34.3</v>
      </c>
      <c r="GX504">
        <v>20.9937</v>
      </c>
      <c r="GY504">
        <v>63.4429</v>
      </c>
      <c r="GZ504">
        <v>33.5216</v>
      </c>
      <c r="HA504">
        <v>1</v>
      </c>
      <c r="HB504">
        <v>-0.0456174</v>
      </c>
      <c r="HC504">
        <v>0.399537</v>
      </c>
      <c r="HD504">
        <v>20.3313</v>
      </c>
      <c r="HE504">
        <v>5.22508</v>
      </c>
      <c r="HF504">
        <v>12.0099</v>
      </c>
      <c r="HG504">
        <v>4.9916</v>
      </c>
      <c r="HH504">
        <v>3.28988</v>
      </c>
      <c r="HI504">
        <v>9999</v>
      </c>
      <c r="HJ504">
        <v>9999</v>
      </c>
      <c r="HK504">
        <v>9999</v>
      </c>
      <c r="HL504">
        <v>175.9</v>
      </c>
      <c r="HM504">
        <v>1.86769</v>
      </c>
      <c r="HN504">
        <v>1.86676</v>
      </c>
      <c r="HO504">
        <v>1.86615</v>
      </c>
      <c r="HP504">
        <v>1.86604</v>
      </c>
      <c r="HQ504">
        <v>1.86794</v>
      </c>
      <c r="HR504">
        <v>1.87037</v>
      </c>
      <c r="HS504">
        <v>1.86905</v>
      </c>
      <c r="HT504">
        <v>1.87042</v>
      </c>
      <c r="HU504">
        <v>0</v>
      </c>
      <c r="HV504">
        <v>0</v>
      </c>
      <c r="HW504">
        <v>0</v>
      </c>
      <c r="HX504">
        <v>0</v>
      </c>
      <c r="HY504" t="s">
        <v>421</v>
      </c>
      <c r="HZ504" t="s">
        <v>422</v>
      </c>
      <c r="IA504" t="s">
        <v>423</v>
      </c>
      <c r="IB504" t="s">
        <v>423</v>
      </c>
      <c r="IC504" t="s">
        <v>423</v>
      </c>
      <c r="ID504" t="s">
        <v>423</v>
      </c>
      <c r="IE504">
        <v>0</v>
      </c>
      <c r="IF504">
        <v>100</v>
      </c>
      <c r="IG504">
        <v>100</v>
      </c>
      <c r="IH504">
        <v>-1.693</v>
      </c>
      <c r="II504">
        <v>-0.155</v>
      </c>
      <c r="IJ504">
        <v>-0.4760660722490964</v>
      </c>
      <c r="IK504">
        <v>-0.002609718516926934</v>
      </c>
      <c r="IL504">
        <v>7.477057286243006E-07</v>
      </c>
      <c r="IM504">
        <v>-2.446628426827821E-10</v>
      </c>
      <c r="IN504">
        <v>-0.200569572442178</v>
      </c>
      <c r="IO504">
        <v>-0.007460779758470672</v>
      </c>
      <c r="IP504">
        <v>0.0009378809001863145</v>
      </c>
      <c r="IQ504">
        <v>-1.681860573090938E-05</v>
      </c>
      <c r="IR504">
        <v>18</v>
      </c>
      <c r="IS504">
        <v>2242</v>
      </c>
      <c r="IT504">
        <v>1</v>
      </c>
      <c r="IU504">
        <v>24</v>
      </c>
      <c r="IV504">
        <v>1.8</v>
      </c>
      <c r="IW504">
        <v>1.5</v>
      </c>
      <c r="IX504">
        <v>1.42334</v>
      </c>
      <c r="IY504">
        <v>2.23511</v>
      </c>
      <c r="IZ504">
        <v>1.39648</v>
      </c>
      <c r="JA504">
        <v>2.33276</v>
      </c>
      <c r="JB504">
        <v>1.49536</v>
      </c>
      <c r="JC504">
        <v>2.41455</v>
      </c>
      <c r="JD504">
        <v>39.2671</v>
      </c>
      <c r="JE504">
        <v>24.07</v>
      </c>
      <c r="JF504">
        <v>18</v>
      </c>
      <c r="JG504">
        <v>509.449</v>
      </c>
      <c r="JH504">
        <v>425.74</v>
      </c>
      <c r="JI504">
        <v>24.9996</v>
      </c>
      <c r="JJ504">
        <v>26.7676</v>
      </c>
      <c r="JK504">
        <v>29.9998</v>
      </c>
      <c r="JL504">
        <v>26.7689</v>
      </c>
      <c r="JM504">
        <v>26.7135</v>
      </c>
      <c r="JN504">
        <v>28.4924</v>
      </c>
      <c r="JO504">
        <v>25.7152</v>
      </c>
      <c r="JP504">
        <v>21.594</v>
      </c>
      <c r="JQ504">
        <v>25</v>
      </c>
      <c r="JR504">
        <v>620</v>
      </c>
      <c r="JS504">
        <v>15.3453</v>
      </c>
      <c r="JT504">
        <v>100.515</v>
      </c>
      <c r="JU504">
        <v>100.608</v>
      </c>
    </row>
    <row r="505" spans="1:281">
      <c r="A505">
        <v>489</v>
      </c>
      <c r="B505">
        <v>1659125306.5</v>
      </c>
      <c r="C505">
        <v>12948.40000009537</v>
      </c>
      <c r="D505" t="s">
        <v>1423</v>
      </c>
      <c r="E505" t="s">
        <v>1424</v>
      </c>
      <c r="F505">
        <v>5</v>
      </c>
      <c r="G505" t="s">
        <v>1391</v>
      </c>
      <c r="H505" t="s">
        <v>416</v>
      </c>
      <c r="I505">
        <v>1659125298.5</v>
      </c>
      <c r="J505">
        <f>(K505)/1000</f>
        <v>0</v>
      </c>
      <c r="K505">
        <f>IF(CZ505, AN505, AH505)</f>
        <v>0</v>
      </c>
      <c r="L505">
        <f>IF(CZ505, AI505, AG505)</f>
        <v>0</v>
      </c>
      <c r="M505">
        <f>DB505 - IF(AU505&gt;1, L505*CV505*100.0/(AW505*DP505), 0)</f>
        <v>0</v>
      </c>
      <c r="N505">
        <f>((T505-J505/2)*M505-L505)/(T505+J505/2)</f>
        <v>0</v>
      </c>
      <c r="O505">
        <f>N505*(DI505+DJ505)/1000.0</f>
        <v>0</v>
      </c>
      <c r="P505">
        <f>(DB505 - IF(AU505&gt;1, L505*CV505*100.0/(AW505*DP505), 0))*(DI505+DJ505)/1000.0</f>
        <v>0</v>
      </c>
      <c r="Q505">
        <f>2.0/((1/S505-1/R505)+SIGN(S505)*SQRT((1/S505-1/R505)*(1/S505-1/R505) + 4*CW505/((CW505+1)*(CW505+1))*(2*1/S505*1/R505-1/R505*1/R505)))</f>
        <v>0</v>
      </c>
      <c r="R505">
        <f>IF(LEFT(CX505,1)&lt;&gt;"0",IF(LEFT(CX505,1)="1",3.0,CY505),$D$5+$E$5*(DP505*DI505/($K$5*1000))+$F$5*(DP505*DI505/($K$5*1000))*MAX(MIN(CV505,$J$5),$I$5)*MAX(MIN(CV505,$J$5),$I$5)+$G$5*MAX(MIN(CV505,$J$5),$I$5)*(DP505*DI505/($K$5*1000))+$H$5*(DP505*DI505/($K$5*1000))*(DP505*DI505/($K$5*1000)))</f>
        <v>0</v>
      </c>
      <c r="S505">
        <f>J505*(1000-(1000*0.61365*exp(17.502*W505/(240.97+W505))/(DI505+DJ505)+DD505)/2)/(1000*0.61365*exp(17.502*W505/(240.97+W505))/(DI505+DJ505)-DD505)</f>
        <v>0</v>
      </c>
      <c r="T505">
        <f>1/((CW505+1)/(Q505/1.6)+1/(R505/1.37)) + CW505/((CW505+1)/(Q505/1.6) + CW505/(R505/1.37))</f>
        <v>0</v>
      </c>
      <c r="U505">
        <f>(CR505*CU505)</f>
        <v>0</v>
      </c>
      <c r="V505">
        <f>(DK505+(U505+2*0.95*5.67E-8*(((DK505+$B$7)+273)^4-(DK505+273)^4)-44100*J505)/(1.84*29.3*R505+8*0.95*5.67E-8*(DK505+273)^3))</f>
        <v>0</v>
      </c>
      <c r="W505">
        <f>($C$7*DL505+$D$7*DM505+$E$7*V505)</f>
        <v>0</v>
      </c>
      <c r="X505">
        <f>0.61365*exp(17.502*W505/(240.97+W505))</f>
        <v>0</v>
      </c>
      <c r="Y505">
        <f>(Z505/AA505*100)</f>
        <v>0</v>
      </c>
      <c r="Z505">
        <f>DD505*(DI505+DJ505)/1000</f>
        <v>0</v>
      </c>
      <c r="AA505">
        <f>0.61365*exp(17.502*DK505/(240.97+DK505))</f>
        <v>0</v>
      </c>
      <c r="AB505">
        <f>(X505-DD505*(DI505+DJ505)/1000)</f>
        <v>0</v>
      </c>
      <c r="AC505">
        <f>(-J505*44100)</f>
        <v>0</v>
      </c>
      <c r="AD505">
        <f>2*29.3*R505*0.92*(DK505-W505)</f>
        <v>0</v>
      </c>
      <c r="AE505">
        <f>2*0.95*5.67E-8*(((DK505+$B$7)+273)^4-(W505+273)^4)</f>
        <v>0</v>
      </c>
      <c r="AF505">
        <f>U505+AE505+AC505+AD505</f>
        <v>0</v>
      </c>
      <c r="AG505">
        <f>DH505*AU505*(DC505-DB505*(1000-AU505*DE505)/(1000-AU505*DD505))/(100*CV505)</f>
        <v>0</v>
      </c>
      <c r="AH505">
        <f>1000*DH505*AU505*(DD505-DE505)/(100*CV505*(1000-AU505*DD505))</f>
        <v>0</v>
      </c>
      <c r="AI505">
        <f>(AJ505 - AK505 - DI505*1E3/(8.314*(DK505+273.15)) * AM505/DH505 * AL505) * DH505/(100*CV505) * (1000 - DE505)/1000</f>
        <v>0</v>
      </c>
      <c r="AJ505">
        <v>833.3011026106185</v>
      </c>
      <c r="AK505">
        <v>792.9863636363635</v>
      </c>
      <c r="AL505">
        <v>0.06953259558154777</v>
      </c>
      <c r="AM505">
        <v>65.16302142540133</v>
      </c>
      <c r="AN505">
        <f>(AP505 - AO505 + DI505*1E3/(8.314*(DK505+273.15)) * AR505/DH505 * AQ505) * DH505/(100*CV505) * 1000/(1000 - AP505)</f>
        <v>0</v>
      </c>
      <c r="AO505">
        <v>15.9229798444773</v>
      </c>
      <c r="AP505">
        <v>22.85670363636362</v>
      </c>
      <c r="AQ505">
        <v>0.0003119368626438016</v>
      </c>
      <c r="AR505">
        <v>86.47874685290552</v>
      </c>
      <c r="AS505">
        <v>2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MAX(0,($B$13+$C$13*DP505)/(1+$D$13*DP505)*DI505/(DK505+273)*$E$13)</f>
        <v>0</v>
      </c>
      <c r="AX505" t="s">
        <v>1392</v>
      </c>
      <c r="AY505">
        <v>10497.9</v>
      </c>
      <c r="AZ505">
        <v>881.8200000000001</v>
      </c>
      <c r="BA505">
        <v>2629.32</v>
      </c>
      <c r="BB505">
        <f>1-AZ505/BA505</f>
        <v>0</v>
      </c>
      <c r="BC505">
        <v>-2.039817619194042</v>
      </c>
      <c r="BD505" t="s">
        <v>1425</v>
      </c>
      <c r="BE505">
        <v>10418.5</v>
      </c>
      <c r="BF505">
        <v>814.5828846153846</v>
      </c>
      <c r="BG505">
        <v>1083.23</v>
      </c>
      <c r="BH505">
        <f>1-BF505/BG505</f>
        <v>0</v>
      </c>
      <c r="BI505">
        <v>0.5</v>
      </c>
      <c r="BJ505">
        <f>CS505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417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BZ505">
        <v>1428</v>
      </c>
      <c r="CA505">
        <v>300</v>
      </c>
      <c r="CB505">
        <v>300</v>
      </c>
      <c r="CC505">
        <v>300</v>
      </c>
      <c r="CD505">
        <v>10418.5</v>
      </c>
      <c r="CE505">
        <v>1020.32</v>
      </c>
      <c r="CF505">
        <v>-0.00690641</v>
      </c>
      <c r="CG505">
        <v>-0.11</v>
      </c>
      <c r="CH505" t="s">
        <v>417</v>
      </c>
      <c r="CI505" t="s">
        <v>417</v>
      </c>
      <c r="CJ505" t="s">
        <v>417</v>
      </c>
      <c r="CK505" t="s">
        <v>417</v>
      </c>
      <c r="CL505" t="s">
        <v>417</v>
      </c>
      <c r="CM505" t="s">
        <v>417</v>
      </c>
      <c r="CN505" t="s">
        <v>417</v>
      </c>
      <c r="CO505" t="s">
        <v>417</v>
      </c>
      <c r="CP505" t="s">
        <v>417</v>
      </c>
      <c r="CQ505" t="s">
        <v>417</v>
      </c>
      <c r="CR505">
        <f>$B$11*DQ505+$C$11*DR505+$F$11*EC505*(1-EF505)</f>
        <v>0</v>
      </c>
      <c r="CS505">
        <f>CR505*CT505</f>
        <v>0</v>
      </c>
      <c r="CT505">
        <f>($B$11*$D$9+$C$11*$D$9+$F$11*((EP505+EH505)/MAX(EP505+EH505+EQ505, 0.1)*$I$9+EQ505/MAX(EP505+EH505+EQ505, 0.1)*$J$9))/($B$11+$C$11+$F$11)</f>
        <v>0</v>
      </c>
      <c r="CU505">
        <f>($B$11*$K$9+$C$11*$K$9+$F$11*((EP505+EH505)/MAX(EP505+EH505+EQ505, 0.1)*$P$9+EQ505/MAX(EP505+EH505+EQ505, 0.1)*$Q$9))/($B$11+$C$11+$F$11)</f>
        <v>0</v>
      </c>
      <c r="CV505">
        <v>6</v>
      </c>
      <c r="CW505">
        <v>0.5</v>
      </c>
      <c r="CX505" t="s">
        <v>418</v>
      </c>
      <c r="CY505">
        <v>2</v>
      </c>
      <c r="CZ505" t="b">
        <v>1</v>
      </c>
      <c r="DA505">
        <v>1659125298.5</v>
      </c>
      <c r="DB505">
        <v>774.6452903225806</v>
      </c>
      <c r="DC505">
        <v>819.9597096774193</v>
      </c>
      <c r="DD505">
        <v>22.77446129032258</v>
      </c>
      <c r="DE505">
        <v>15.86446129032258</v>
      </c>
      <c r="DF505">
        <v>776.4202903225806</v>
      </c>
      <c r="DG505">
        <v>22.91946129032258</v>
      </c>
      <c r="DH505">
        <v>500.0659032258065</v>
      </c>
      <c r="DI505">
        <v>90.5729870967742</v>
      </c>
      <c r="DJ505">
        <v>0.09996161612903225</v>
      </c>
      <c r="DK505">
        <v>27.21610322580645</v>
      </c>
      <c r="DL505">
        <v>27.05279032258064</v>
      </c>
      <c r="DM505">
        <v>999.9000000000003</v>
      </c>
      <c r="DN505">
        <v>0</v>
      </c>
      <c r="DO505">
        <v>0</v>
      </c>
      <c r="DP505">
        <v>9998.82516129032</v>
      </c>
      <c r="DQ505">
        <v>0</v>
      </c>
      <c r="DR505">
        <v>7.644229999999999</v>
      </c>
      <c r="DS505">
        <v>-45.52997741935484</v>
      </c>
      <c r="DT505">
        <v>792.5288064516129</v>
      </c>
      <c r="DU505">
        <v>833.1776451612903</v>
      </c>
      <c r="DV505">
        <v>6.97261258064516</v>
      </c>
      <c r="DW505">
        <v>819.9597096774193</v>
      </c>
      <c r="DX505">
        <v>15.86446129032258</v>
      </c>
      <c r="DY505">
        <v>2.06842064516129</v>
      </c>
      <c r="DZ505">
        <v>1.436891612903226</v>
      </c>
      <c r="EA505">
        <v>17.97805483870968</v>
      </c>
      <c r="EB505">
        <v>12.31254193548387</v>
      </c>
      <c r="EC505">
        <v>2000.02064516129</v>
      </c>
      <c r="ED505">
        <v>0.9800059677419355</v>
      </c>
      <c r="EE505">
        <v>0.01999446451612903</v>
      </c>
      <c r="EF505">
        <v>0</v>
      </c>
      <c r="EG505">
        <v>814.7517419354839</v>
      </c>
      <c r="EH505">
        <v>5.000969999999999</v>
      </c>
      <c r="EI505">
        <v>16273.23225806452</v>
      </c>
      <c r="EJ505">
        <v>16707.77741935484</v>
      </c>
      <c r="EK505">
        <v>38.81199999999998</v>
      </c>
      <c r="EL505">
        <v>39.24593548387097</v>
      </c>
      <c r="EM505">
        <v>38.72967741935483</v>
      </c>
      <c r="EN505">
        <v>39.004</v>
      </c>
      <c r="EO505">
        <v>39.43699999999998</v>
      </c>
      <c r="EP505">
        <v>1955.13064516129</v>
      </c>
      <c r="EQ505">
        <v>39.89000000000002</v>
      </c>
      <c r="ER505">
        <v>0</v>
      </c>
      <c r="ES505">
        <v>123.7000000476837</v>
      </c>
      <c r="ET505">
        <v>0</v>
      </c>
      <c r="EU505">
        <v>814.5828846153846</v>
      </c>
      <c r="EV505">
        <v>-12.8236922851955</v>
      </c>
      <c r="EW505">
        <v>-252.3042731425528</v>
      </c>
      <c r="EX505">
        <v>16269.9423076923</v>
      </c>
      <c r="EY505">
        <v>15</v>
      </c>
      <c r="EZ505">
        <v>1659125342</v>
      </c>
      <c r="FA505" t="s">
        <v>1426</v>
      </c>
      <c r="FB505">
        <v>1659125333.5</v>
      </c>
      <c r="FC505">
        <v>1659125342</v>
      </c>
      <c r="FD505">
        <v>9</v>
      </c>
      <c r="FE505">
        <v>0.302</v>
      </c>
      <c r="FF505">
        <v>0.004</v>
      </c>
      <c r="FG505">
        <v>-1.775</v>
      </c>
      <c r="FH505">
        <v>-0.145</v>
      </c>
      <c r="FI505">
        <v>820</v>
      </c>
      <c r="FJ505">
        <v>16</v>
      </c>
      <c r="FK505">
        <v>0.05</v>
      </c>
      <c r="FL505">
        <v>0.01</v>
      </c>
      <c r="FM505">
        <v>-45.67349</v>
      </c>
      <c r="FN505">
        <v>2.790049530956892</v>
      </c>
      <c r="FO505">
        <v>0.2788255303949041</v>
      </c>
      <c r="FP505">
        <v>0</v>
      </c>
      <c r="FQ505">
        <v>815.3343529411765</v>
      </c>
      <c r="FR505">
        <v>-13.15465240907245</v>
      </c>
      <c r="FS505">
        <v>1.323787811376943</v>
      </c>
      <c r="FT505">
        <v>0</v>
      </c>
      <c r="FU505">
        <v>7.011940749999999</v>
      </c>
      <c r="FV505">
        <v>-0.7803432270169023</v>
      </c>
      <c r="FW505">
        <v>0.07712416863044622</v>
      </c>
      <c r="FX505">
        <v>0</v>
      </c>
      <c r="FY505">
        <v>0</v>
      </c>
      <c r="FZ505">
        <v>3</v>
      </c>
      <c r="GA505" t="s">
        <v>462</v>
      </c>
      <c r="GB505">
        <v>2.98296</v>
      </c>
      <c r="GC505">
        <v>2.71571</v>
      </c>
      <c r="GD505">
        <v>0.146419</v>
      </c>
      <c r="GE505">
        <v>0.150216</v>
      </c>
      <c r="GF505">
        <v>0.103992</v>
      </c>
      <c r="GG505">
        <v>0.0790777</v>
      </c>
      <c r="GH505">
        <v>27002.8</v>
      </c>
      <c r="GI505">
        <v>27013.6</v>
      </c>
      <c r="GJ505">
        <v>29402</v>
      </c>
      <c r="GK505">
        <v>29399.2</v>
      </c>
      <c r="GL505">
        <v>34888.9</v>
      </c>
      <c r="GM505">
        <v>36001.5</v>
      </c>
      <c r="GN505">
        <v>41404.4</v>
      </c>
      <c r="GO505">
        <v>41896.1</v>
      </c>
      <c r="GP505">
        <v>1.93915</v>
      </c>
      <c r="GQ505">
        <v>1.87857</v>
      </c>
      <c r="GR505">
        <v>0.105523</v>
      </c>
      <c r="GS505">
        <v>0</v>
      </c>
      <c r="GT505">
        <v>25.3329</v>
      </c>
      <c r="GU505">
        <v>999.9</v>
      </c>
      <c r="GV505">
        <v>34.5</v>
      </c>
      <c r="GW505">
        <v>34.3</v>
      </c>
      <c r="GX505">
        <v>20.6963</v>
      </c>
      <c r="GY505">
        <v>63.493</v>
      </c>
      <c r="GZ505">
        <v>33.6378</v>
      </c>
      <c r="HA505">
        <v>1</v>
      </c>
      <c r="HB505">
        <v>-0.0524975</v>
      </c>
      <c r="HC505">
        <v>0.374567</v>
      </c>
      <c r="HD505">
        <v>20.3314</v>
      </c>
      <c r="HE505">
        <v>5.22328</v>
      </c>
      <c r="HF505">
        <v>12.0099</v>
      </c>
      <c r="HG505">
        <v>4.9913</v>
      </c>
      <c r="HH505">
        <v>3.29</v>
      </c>
      <c r="HI505">
        <v>9999</v>
      </c>
      <c r="HJ505">
        <v>9999</v>
      </c>
      <c r="HK505">
        <v>9999</v>
      </c>
      <c r="HL505">
        <v>175.9</v>
      </c>
      <c r="HM505">
        <v>1.86768</v>
      </c>
      <c r="HN505">
        <v>1.86676</v>
      </c>
      <c r="HO505">
        <v>1.86615</v>
      </c>
      <c r="HP505">
        <v>1.86608</v>
      </c>
      <c r="HQ505">
        <v>1.86794</v>
      </c>
      <c r="HR505">
        <v>1.87039</v>
      </c>
      <c r="HS505">
        <v>1.86904</v>
      </c>
      <c r="HT505">
        <v>1.87042</v>
      </c>
      <c r="HU505">
        <v>0</v>
      </c>
      <c r="HV505">
        <v>0</v>
      </c>
      <c r="HW505">
        <v>0</v>
      </c>
      <c r="HX505">
        <v>0</v>
      </c>
      <c r="HY505" t="s">
        <v>421</v>
      </c>
      <c r="HZ505" t="s">
        <v>422</v>
      </c>
      <c r="IA505" t="s">
        <v>423</v>
      </c>
      <c r="IB505" t="s">
        <v>423</v>
      </c>
      <c r="IC505" t="s">
        <v>423</v>
      </c>
      <c r="ID505" t="s">
        <v>423</v>
      </c>
      <c r="IE505">
        <v>0</v>
      </c>
      <c r="IF505">
        <v>100</v>
      </c>
      <c r="IG505">
        <v>100</v>
      </c>
      <c r="IH505">
        <v>-1.775</v>
      </c>
      <c r="II505">
        <v>-0.145</v>
      </c>
      <c r="IJ505">
        <v>-0.3007340337288262</v>
      </c>
      <c r="IK505">
        <v>-0.002609718516926934</v>
      </c>
      <c r="IL505">
        <v>7.477057286243006E-07</v>
      </c>
      <c r="IM505">
        <v>-2.446628426827821E-10</v>
      </c>
      <c r="IN505">
        <v>-0.2015846761808675</v>
      </c>
      <c r="IO505">
        <v>-0.007460779758470672</v>
      </c>
      <c r="IP505">
        <v>0.0009378809001863145</v>
      </c>
      <c r="IQ505">
        <v>-1.681860573090938E-05</v>
      </c>
      <c r="IR505">
        <v>18</v>
      </c>
      <c r="IS505">
        <v>2242</v>
      </c>
      <c r="IT505">
        <v>1</v>
      </c>
      <c r="IU505">
        <v>24</v>
      </c>
      <c r="IV505">
        <v>1.5</v>
      </c>
      <c r="IW505">
        <v>1.5</v>
      </c>
      <c r="IX505">
        <v>1.78101</v>
      </c>
      <c r="IY505">
        <v>2.23022</v>
      </c>
      <c r="IZ505">
        <v>1.39648</v>
      </c>
      <c r="JA505">
        <v>2.33276</v>
      </c>
      <c r="JB505">
        <v>1.49536</v>
      </c>
      <c r="JC505">
        <v>2.323</v>
      </c>
      <c r="JD505">
        <v>39.2173</v>
      </c>
      <c r="JE505">
        <v>24.0612</v>
      </c>
      <c r="JF505">
        <v>18</v>
      </c>
      <c r="JG505">
        <v>508.888</v>
      </c>
      <c r="JH505">
        <v>427.16</v>
      </c>
      <c r="JI505">
        <v>24.9996</v>
      </c>
      <c r="JJ505">
        <v>26.692</v>
      </c>
      <c r="JK505">
        <v>29.9998</v>
      </c>
      <c r="JL505">
        <v>26.6992</v>
      </c>
      <c r="JM505">
        <v>26.6448</v>
      </c>
      <c r="JN505">
        <v>35.6523</v>
      </c>
      <c r="JO505">
        <v>21.0139</v>
      </c>
      <c r="JP505">
        <v>20.7007</v>
      </c>
      <c r="JQ505">
        <v>25</v>
      </c>
      <c r="JR505">
        <v>820</v>
      </c>
      <c r="JS505">
        <v>16.0683</v>
      </c>
      <c r="JT505">
        <v>100.53</v>
      </c>
      <c r="JU505">
        <v>100.619</v>
      </c>
    </row>
    <row r="506" spans="1:281">
      <c r="A506">
        <v>490</v>
      </c>
      <c r="B506">
        <v>1659125433</v>
      </c>
      <c r="C506">
        <v>13074.90000009537</v>
      </c>
      <c r="D506" t="s">
        <v>1427</v>
      </c>
      <c r="E506" t="s">
        <v>1428</v>
      </c>
      <c r="F506">
        <v>5</v>
      </c>
      <c r="G506" t="s">
        <v>1391</v>
      </c>
      <c r="H506" t="s">
        <v>416</v>
      </c>
      <c r="I506">
        <v>1659125425</v>
      </c>
      <c r="J506">
        <f>(K506)/1000</f>
        <v>0</v>
      </c>
      <c r="K506">
        <f>IF(CZ506, AN506, AH506)</f>
        <v>0</v>
      </c>
      <c r="L506">
        <f>IF(CZ506, AI506, AG506)</f>
        <v>0</v>
      </c>
      <c r="M506">
        <f>DB506 - IF(AU506&gt;1, L506*CV506*100.0/(AW506*DP506), 0)</f>
        <v>0</v>
      </c>
      <c r="N506">
        <f>((T506-J506/2)*M506-L506)/(T506+J506/2)</f>
        <v>0</v>
      </c>
      <c r="O506">
        <f>N506*(DI506+DJ506)/1000.0</f>
        <v>0</v>
      </c>
      <c r="P506">
        <f>(DB506 - IF(AU506&gt;1, L506*CV506*100.0/(AW506*DP506), 0))*(DI506+DJ506)/1000.0</f>
        <v>0</v>
      </c>
      <c r="Q506">
        <f>2.0/((1/S506-1/R506)+SIGN(S506)*SQRT((1/S506-1/R506)*(1/S506-1/R506) + 4*CW506/((CW506+1)*(CW506+1))*(2*1/S506*1/R506-1/R506*1/R506)))</f>
        <v>0</v>
      </c>
      <c r="R506">
        <f>IF(LEFT(CX506,1)&lt;&gt;"0",IF(LEFT(CX506,1)="1",3.0,CY506),$D$5+$E$5*(DP506*DI506/($K$5*1000))+$F$5*(DP506*DI506/($K$5*1000))*MAX(MIN(CV506,$J$5),$I$5)*MAX(MIN(CV506,$J$5),$I$5)+$G$5*MAX(MIN(CV506,$J$5),$I$5)*(DP506*DI506/($K$5*1000))+$H$5*(DP506*DI506/($K$5*1000))*(DP506*DI506/($K$5*1000)))</f>
        <v>0</v>
      </c>
      <c r="S506">
        <f>J506*(1000-(1000*0.61365*exp(17.502*W506/(240.97+W506))/(DI506+DJ506)+DD506)/2)/(1000*0.61365*exp(17.502*W506/(240.97+W506))/(DI506+DJ506)-DD506)</f>
        <v>0</v>
      </c>
      <c r="T506">
        <f>1/((CW506+1)/(Q506/1.6)+1/(R506/1.37)) + CW506/((CW506+1)/(Q506/1.6) + CW506/(R506/1.37))</f>
        <v>0</v>
      </c>
      <c r="U506">
        <f>(CR506*CU506)</f>
        <v>0</v>
      </c>
      <c r="V506">
        <f>(DK506+(U506+2*0.95*5.67E-8*(((DK506+$B$7)+273)^4-(DK506+273)^4)-44100*J506)/(1.84*29.3*R506+8*0.95*5.67E-8*(DK506+273)^3))</f>
        <v>0</v>
      </c>
      <c r="W506">
        <f>($C$7*DL506+$D$7*DM506+$E$7*V506)</f>
        <v>0</v>
      </c>
      <c r="X506">
        <f>0.61365*exp(17.502*W506/(240.97+W506))</f>
        <v>0</v>
      </c>
      <c r="Y506">
        <f>(Z506/AA506*100)</f>
        <v>0</v>
      </c>
      <c r="Z506">
        <f>DD506*(DI506+DJ506)/1000</f>
        <v>0</v>
      </c>
      <c r="AA506">
        <f>0.61365*exp(17.502*DK506/(240.97+DK506))</f>
        <v>0</v>
      </c>
      <c r="AB506">
        <f>(X506-DD506*(DI506+DJ506)/1000)</f>
        <v>0</v>
      </c>
      <c r="AC506">
        <f>(-J506*44100)</f>
        <v>0</v>
      </c>
      <c r="AD506">
        <f>2*29.3*R506*0.92*(DK506-W506)</f>
        <v>0</v>
      </c>
      <c r="AE506">
        <f>2*0.95*5.67E-8*(((DK506+$B$7)+273)^4-(W506+273)^4)</f>
        <v>0</v>
      </c>
      <c r="AF506">
        <f>U506+AE506+AC506+AD506</f>
        <v>0</v>
      </c>
      <c r="AG506">
        <f>DH506*AU506*(DC506-DB506*(1000-AU506*DE506)/(1000-AU506*DD506))/(100*CV506)</f>
        <v>0</v>
      </c>
      <c r="AH506">
        <f>1000*DH506*AU506*(DD506-DE506)/(100*CV506*(1000-AU506*DD506))</f>
        <v>0</v>
      </c>
      <c r="AI506">
        <f>(AJ506 - AK506 - DI506*1E3/(8.314*(DK506+273.15)) * AM506/DH506 * AL506) * DH506/(100*CV506) * (1000 - DE506)/1000</f>
        <v>0</v>
      </c>
      <c r="AJ506">
        <v>1221.588114744294</v>
      </c>
      <c r="AK506">
        <v>1180.548787878788</v>
      </c>
      <c r="AL506">
        <v>0.06508663997812818</v>
      </c>
      <c r="AM506">
        <v>65.14056695123689</v>
      </c>
      <c r="AN506">
        <f>(AP506 - AO506 + DI506*1E3/(8.314*(DK506+273.15)) * AR506/DH506 * AQ506) * DH506/(100*CV506) * 1000/(1000 - AP506)</f>
        <v>0</v>
      </c>
      <c r="AO506">
        <v>17.66885851162337</v>
      </c>
      <c r="AP506">
        <v>23.10741333333334</v>
      </c>
      <c r="AQ506">
        <v>0.01162475743155163</v>
      </c>
      <c r="AR506">
        <v>86.09921302838258</v>
      </c>
      <c r="AS506">
        <v>3</v>
      </c>
      <c r="AT506">
        <v>1</v>
      </c>
      <c r="AU506">
        <f>IF(AS506*$H$13&gt;=AW506,1.0,(AW506/(AW506-AS506*$H$13)))</f>
        <v>0</v>
      </c>
      <c r="AV506">
        <f>(AU506-1)*100</f>
        <v>0</v>
      </c>
      <c r="AW506">
        <f>MAX(0,($B$13+$C$13*DP506)/(1+$D$13*DP506)*DI506/(DK506+273)*$E$13)</f>
        <v>0</v>
      </c>
      <c r="AX506" t="s">
        <v>1392</v>
      </c>
      <c r="AY506">
        <v>10497.9</v>
      </c>
      <c r="AZ506">
        <v>881.8200000000001</v>
      </c>
      <c r="BA506">
        <v>2629.32</v>
      </c>
      <c r="BB506">
        <f>1-AZ506/BA506</f>
        <v>0</v>
      </c>
      <c r="BC506">
        <v>-2.039817619194042</v>
      </c>
      <c r="BD506" t="s">
        <v>1429</v>
      </c>
      <c r="BE506">
        <v>10418.4</v>
      </c>
      <c r="BF506">
        <v>804.91292</v>
      </c>
      <c r="BG506">
        <v>1053.8</v>
      </c>
      <c r="BH506">
        <f>1-BF506/BG506</f>
        <v>0</v>
      </c>
      <c r="BI506">
        <v>0.5</v>
      </c>
      <c r="BJ506">
        <f>CS506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417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BZ506">
        <v>1429</v>
      </c>
      <c r="CA506">
        <v>300</v>
      </c>
      <c r="CB506">
        <v>300</v>
      </c>
      <c r="CC506">
        <v>300</v>
      </c>
      <c r="CD506">
        <v>10418.4</v>
      </c>
      <c r="CE506">
        <v>999.08</v>
      </c>
      <c r="CF506">
        <v>-0.00690625</v>
      </c>
      <c r="CG506">
        <v>0.92</v>
      </c>
      <c r="CH506" t="s">
        <v>417</v>
      </c>
      <c r="CI506" t="s">
        <v>417</v>
      </c>
      <c r="CJ506" t="s">
        <v>417</v>
      </c>
      <c r="CK506" t="s">
        <v>417</v>
      </c>
      <c r="CL506" t="s">
        <v>417</v>
      </c>
      <c r="CM506" t="s">
        <v>417</v>
      </c>
      <c r="CN506" t="s">
        <v>417</v>
      </c>
      <c r="CO506" t="s">
        <v>417</v>
      </c>
      <c r="CP506" t="s">
        <v>417</v>
      </c>
      <c r="CQ506" t="s">
        <v>417</v>
      </c>
      <c r="CR506">
        <f>$B$11*DQ506+$C$11*DR506+$F$11*EC506*(1-EF506)</f>
        <v>0</v>
      </c>
      <c r="CS506">
        <f>CR506*CT506</f>
        <v>0</v>
      </c>
      <c r="CT506">
        <f>($B$11*$D$9+$C$11*$D$9+$F$11*((EP506+EH506)/MAX(EP506+EH506+EQ506, 0.1)*$I$9+EQ506/MAX(EP506+EH506+EQ506, 0.1)*$J$9))/($B$11+$C$11+$F$11)</f>
        <v>0</v>
      </c>
      <c r="CU506">
        <f>($B$11*$K$9+$C$11*$K$9+$F$11*((EP506+EH506)/MAX(EP506+EH506+EQ506, 0.1)*$P$9+EQ506/MAX(EP506+EH506+EQ506, 0.1)*$Q$9))/($B$11+$C$11+$F$11)</f>
        <v>0</v>
      </c>
      <c r="CV506">
        <v>6</v>
      </c>
      <c r="CW506">
        <v>0.5</v>
      </c>
      <c r="CX506" t="s">
        <v>418</v>
      </c>
      <c r="CY506">
        <v>2</v>
      </c>
      <c r="CZ506" t="b">
        <v>1</v>
      </c>
      <c r="DA506">
        <v>1659125425</v>
      </c>
      <c r="DB506">
        <v>1152.850064516129</v>
      </c>
      <c r="DC506">
        <v>1199.938064516129</v>
      </c>
      <c r="DD506">
        <v>22.97853225806452</v>
      </c>
      <c r="DE506">
        <v>17.53718387096774</v>
      </c>
      <c r="DF506">
        <v>1155.178064516129</v>
      </c>
      <c r="DG506">
        <v>23.10053225806452</v>
      </c>
      <c r="DH506">
        <v>500.0609354838709</v>
      </c>
      <c r="DI506">
        <v>90.5700129032258</v>
      </c>
      <c r="DJ506">
        <v>0.1000148322580645</v>
      </c>
      <c r="DK506">
        <v>27.23393225806452</v>
      </c>
      <c r="DL506">
        <v>27.21318064516129</v>
      </c>
      <c r="DM506">
        <v>999.9000000000003</v>
      </c>
      <c r="DN506">
        <v>0</v>
      </c>
      <c r="DO506">
        <v>0</v>
      </c>
      <c r="DP506">
        <v>9996.909354838712</v>
      </c>
      <c r="DQ506">
        <v>0</v>
      </c>
      <c r="DR506">
        <v>7.644229999999999</v>
      </c>
      <c r="DS506">
        <v>-47.1539935483871</v>
      </c>
      <c r="DT506">
        <v>1179.950967741935</v>
      </c>
      <c r="DU506">
        <v>1221.358387096774</v>
      </c>
      <c r="DV506">
        <v>5.486244838709679</v>
      </c>
      <c r="DW506">
        <v>1199.938064516129</v>
      </c>
      <c r="DX506">
        <v>17.53718387096774</v>
      </c>
      <c r="DY506">
        <v>2.085232258064516</v>
      </c>
      <c r="DZ506">
        <v>1.588342258064516</v>
      </c>
      <c r="EA506">
        <v>18.10678064516129</v>
      </c>
      <c r="EB506">
        <v>13.84575806451613</v>
      </c>
      <c r="EC506">
        <v>1999.987419354839</v>
      </c>
      <c r="ED506">
        <v>0.9800059677419355</v>
      </c>
      <c r="EE506">
        <v>0.01999446451612903</v>
      </c>
      <c r="EF506">
        <v>0</v>
      </c>
      <c r="EG506">
        <v>805.0993870967742</v>
      </c>
      <c r="EH506">
        <v>5.000969999999999</v>
      </c>
      <c r="EI506">
        <v>16079.65483870968</v>
      </c>
      <c r="EJ506">
        <v>16707.5064516129</v>
      </c>
      <c r="EK506">
        <v>38.75</v>
      </c>
      <c r="EL506">
        <v>39.125</v>
      </c>
      <c r="EM506">
        <v>38.625</v>
      </c>
      <c r="EN506">
        <v>38.93699999999998</v>
      </c>
      <c r="EO506">
        <v>39.375</v>
      </c>
      <c r="EP506">
        <v>1955.097419354839</v>
      </c>
      <c r="EQ506">
        <v>39.89000000000002</v>
      </c>
      <c r="ER506">
        <v>0</v>
      </c>
      <c r="ES506">
        <v>126.1000001430511</v>
      </c>
      <c r="ET506">
        <v>0</v>
      </c>
      <c r="EU506">
        <v>804.91292</v>
      </c>
      <c r="EV506">
        <v>-12.39946151505484</v>
      </c>
      <c r="EW506">
        <v>-251.5384612109129</v>
      </c>
      <c r="EX506">
        <v>16075.652</v>
      </c>
      <c r="EY506">
        <v>15</v>
      </c>
      <c r="EZ506">
        <v>1659125466</v>
      </c>
      <c r="FA506" t="s">
        <v>1430</v>
      </c>
      <c r="FB506">
        <v>1659125465.5</v>
      </c>
      <c r="FC506">
        <v>1659125466</v>
      </c>
      <c r="FD506">
        <v>10</v>
      </c>
      <c r="FE506">
        <v>0.153</v>
      </c>
      <c r="FF506">
        <v>0.005</v>
      </c>
      <c r="FG506">
        <v>-2.328</v>
      </c>
      <c r="FH506">
        <v>-0.122</v>
      </c>
      <c r="FI506">
        <v>1200</v>
      </c>
      <c r="FJ506">
        <v>18</v>
      </c>
      <c r="FK506">
        <v>0.08</v>
      </c>
      <c r="FL506">
        <v>0.01</v>
      </c>
      <c r="FM506">
        <v>-47.3273925</v>
      </c>
      <c r="FN506">
        <v>3.400416135084438</v>
      </c>
      <c r="FO506">
        <v>0.3345522944081391</v>
      </c>
      <c r="FP506">
        <v>0</v>
      </c>
      <c r="FQ506">
        <v>805.8349117647058</v>
      </c>
      <c r="FR506">
        <v>-12.41966386870056</v>
      </c>
      <c r="FS506">
        <v>1.237362336196661</v>
      </c>
      <c r="FT506">
        <v>0</v>
      </c>
      <c r="FU506">
        <v>5.56099825</v>
      </c>
      <c r="FV506">
        <v>-1.34216476547842</v>
      </c>
      <c r="FW506">
        <v>0.131721769667878</v>
      </c>
      <c r="FX506">
        <v>0</v>
      </c>
      <c r="FY506">
        <v>0</v>
      </c>
      <c r="FZ506">
        <v>3</v>
      </c>
      <c r="GA506" t="s">
        <v>462</v>
      </c>
      <c r="GB506">
        <v>2.98313</v>
      </c>
      <c r="GC506">
        <v>2.71569</v>
      </c>
      <c r="GD506">
        <v>0.189511</v>
      </c>
      <c r="GE506">
        <v>0.192115</v>
      </c>
      <c r="GF506">
        <v>0.104803</v>
      </c>
      <c r="GG506">
        <v>0.0853854</v>
      </c>
      <c r="GH506">
        <v>25643.4</v>
      </c>
      <c r="GI506">
        <v>25686.3</v>
      </c>
      <c r="GJ506">
        <v>29405.3</v>
      </c>
      <c r="GK506">
        <v>29403.5</v>
      </c>
      <c r="GL506">
        <v>34861.5</v>
      </c>
      <c r="GM506">
        <v>35758</v>
      </c>
      <c r="GN506">
        <v>41409.4</v>
      </c>
      <c r="GO506">
        <v>41902.8</v>
      </c>
      <c r="GP506">
        <v>1.9386</v>
      </c>
      <c r="GQ506">
        <v>1.88375</v>
      </c>
      <c r="GR506">
        <v>0.115961</v>
      </c>
      <c r="GS506">
        <v>0</v>
      </c>
      <c r="GT506">
        <v>25.3161</v>
      </c>
      <c r="GU506">
        <v>999.9</v>
      </c>
      <c r="GV506">
        <v>34.3</v>
      </c>
      <c r="GW506">
        <v>34.3</v>
      </c>
      <c r="GX506">
        <v>20.5748</v>
      </c>
      <c r="GY506">
        <v>63.693</v>
      </c>
      <c r="GZ506">
        <v>33.8662</v>
      </c>
      <c r="HA506">
        <v>1</v>
      </c>
      <c r="HB506">
        <v>-0.0598272</v>
      </c>
      <c r="HC506">
        <v>0.356661</v>
      </c>
      <c r="HD506">
        <v>20.3314</v>
      </c>
      <c r="HE506">
        <v>5.22403</v>
      </c>
      <c r="HF506">
        <v>12.0099</v>
      </c>
      <c r="HG506">
        <v>4.9911</v>
      </c>
      <c r="HH506">
        <v>3.29</v>
      </c>
      <c r="HI506">
        <v>9999</v>
      </c>
      <c r="HJ506">
        <v>9999</v>
      </c>
      <c r="HK506">
        <v>9999</v>
      </c>
      <c r="HL506">
        <v>175.9</v>
      </c>
      <c r="HM506">
        <v>1.86768</v>
      </c>
      <c r="HN506">
        <v>1.86674</v>
      </c>
      <c r="HO506">
        <v>1.86613</v>
      </c>
      <c r="HP506">
        <v>1.86602</v>
      </c>
      <c r="HQ506">
        <v>1.86784</v>
      </c>
      <c r="HR506">
        <v>1.8703</v>
      </c>
      <c r="HS506">
        <v>1.86903</v>
      </c>
      <c r="HT506">
        <v>1.87042</v>
      </c>
      <c r="HU506">
        <v>0</v>
      </c>
      <c r="HV506">
        <v>0</v>
      </c>
      <c r="HW506">
        <v>0</v>
      </c>
      <c r="HX506">
        <v>0</v>
      </c>
      <c r="HY506" t="s">
        <v>421</v>
      </c>
      <c r="HZ506" t="s">
        <v>422</v>
      </c>
      <c r="IA506" t="s">
        <v>423</v>
      </c>
      <c r="IB506" t="s">
        <v>423</v>
      </c>
      <c r="IC506" t="s">
        <v>423</v>
      </c>
      <c r="ID506" t="s">
        <v>423</v>
      </c>
      <c r="IE506">
        <v>0</v>
      </c>
      <c r="IF506">
        <v>100</v>
      </c>
      <c r="IG506">
        <v>100</v>
      </c>
      <c r="IH506">
        <v>-2.328</v>
      </c>
      <c r="II506">
        <v>-0.122</v>
      </c>
      <c r="IJ506">
        <v>0.00121344385419464</v>
      </c>
      <c r="IK506">
        <v>-0.002609718516926934</v>
      </c>
      <c r="IL506">
        <v>7.477057286243006E-07</v>
      </c>
      <c r="IM506">
        <v>-2.446628426827821E-10</v>
      </c>
      <c r="IN506">
        <v>-0.1979252843533044</v>
      </c>
      <c r="IO506">
        <v>-0.007460779758470672</v>
      </c>
      <c r="IP506">
        <v>0.0009378809001863145</v>
      </c>
      <c r="IQ506">
        <v>-1.681860573090938E-05</v>
      </c>
      <c r="IR506">
        <v>18</v>
      </c>
      <c r="IS506">
        <v>2242</v>
      </c>
      <c r="IT506">
        <v>1</v>
      </c>
      <c r="IU506">
        <v>24</v>
      </c>
      <c r="IV506">
        <v>1.7</v>
      </c>
      <c r="IW506">
        <v>1.5</v>
      </c>
      <c r="IX506">
        <v>2.42065</v>
      </c>
      <c r="IY506">
        <v>2.2229</v>
      </c>
      <c r="IZ506">
        <v>1.39648</v>
      </c>
      <c r="JA506">
        <v>2.33276</v>
      </c>
      <c r="JB506">
        <v>1.49536</v>
      </c>
      <c r="JC506">
        <v>2.38525</v>
      </c>
      <c r="JD506">
        <v>39.1428</v>
      </c>
      <c r="JE506">
        <v>24.0787</v>
      </c>
      <c r="JF506">
        <v>18</v>
      </c>
      <c r="JG506">
        <v>507.832</v>
      </c>
      <c r="JH506">
        <v>429.638</v>
      </c>
      <c r="JI506">
        <v>24.9996</v>
      </c>
      <c r="JJ506">
        <v>26.6073</v>
      </c>
      <c r="JK506">
        <v>29.9998</v>
      </c>
      <c r="JL506">
        <v>26.6188</v>
      </c>
      <c r="JM506">
        <v>26.5667</v>
      </c>
      <c r="JN506">
        <v>48.4409</v>
      </c>
      <c r="JO506">
        <v>9.49831</v>
      </c>
      <c r="JP506">
        <v>21.7134</v>
      </c>
      <c r="JQ506">
        <v>25</v>
      </c>
      <c r="JR506">
        <v>1200</v>
      </c>
      <c r="JS506">
        <v>17.8335</v>
      </c>
      <c r="JT506">
        <v>100.542</v>
      </c>
      <c r="JU506">
        <v>100.634</v>
      </c>
    </row>
    <row r="507" spans="1:281">
      <c r="A507">
        <v>491</v>
      </c>
      <c r="B507">
        <v>1659125557</v>
      </c>
      <c r="C507">
        <v>13198.90000009537</v>
      </c>
      <c r="D507" t="s">
        <v>1431</v>
      </c>
      <c r="E507" t="s">
        <v>1432</v>
      </c>
      <c r="F507">
        <v>5</v>
      </c>
      <c r="G507" t="s">
        <v>1391</v>
      </c>
      <c r="H507" t="s">
        <v>416</v>
      </c>
      <c r="I507">
        <v>1659125549</v>
      </c>
      <c r="J507">
        <f>(K507)/1000</f>
        <v>0</v>
      </c>
      <c r="K507">
        <f>IF(CZ507, AN507, AH507)</f>
        <v>0</v>
      </c>
      <c r="L507">
        <f>IF(CZ507, AI507, AG507)</f>
        <v>0</v>
      </c>
      <c r="M507">
        <f>DB507 - IF(AU507&gt;1, L507*CV507*100.0/(AW507*DP507), 0)</f>
        <v>0</v>
      </c>
      <c r="N507">
        <f>((T507-J507/2)*M507-L507)/(T507+J507/2)</f>
        <v>0</v>
      </c>
      <c r="O507">
        <f>N507*(DI507+DJ507)/1000.0</f>
        <v>0</v>
      </c>
      <c r="P507">
        <f>(DB507 - IF(AU507&gt;1, L507*CV507*100.0/(AW507*DP507), 0))*(DI507+DJ507)/1000.0</f>
        <v>0</v>
      </c>
      <c r="Q507">
        <f>2.0/((1/S507-1/R507)+SIGN(S507)*SQRT((1/S507-1/R507)*(1/S507-1/R507) + 4*CW507/((CW507+1)*(CW507+1))*(2*1/S507*1/R507-1/R507*1/R507)))</f>
        <v>0</v>
      </c>
      <c r="R507">
        <f>IF(LEFT(CX507,1)&lt;&gt;"0",IF(LEFT(CX507,1)="1",3.0,CY507),$D$5+$E$5*(DP507*DI507/($K$5*1000))+$F$5*(DP507*DI507/($K$5*1000))*MAX(MIN(CV507,$J$5),$I$5)*MAX(MIN(CV507,$J$5),$I$5)+$G$5*MAX(MIN(CV507,$J$5),$I$5)*(DP507*DI507/($K$5*1000))+$H$5*(DP507*DI507/($K$5*1000))*(DP507*DI507/($K$5*1000)))</f>
        <v>0</v>
      </c>
      <c r="S507">
        <f>J507*(1000-(1000*0.61365*exp(17.502*W507/(240.97+W507))/(DI507+DJ507)+DD507)/2)/(1000*0.61365*exp(17.502*W507/(240.97+W507))/(DI507+DJ507)-DD507)</f>
        <v>0</v>
      </c>
      <c r="T507">
        <f>1/((CW507+1)/(Q507/1.6)+1/(R507/1.37)) + CW507/((CW507+1)/(Q507/1.6) + CW507/(R507/1.37))</f>
        <v>0</v>
      </c>
      <c r="U507">
        <f>(CR507*CU507)</f>
        <v>0</v>
      </c>
      <c r="V507">
        <f>(DK507+(U507+2*0.95*5.67E-8*(((DK507+$B$7)+273)^4-(DK507+273)^4)-44100*J507)/(1.84*29.3*R507+8*0.95*5.67E-8*(DK507+273)^3))</f>
        <v>0</v>
      </c>
      <c r="W507">
        <f>($C$7*DL507+$D$7*DM507+$E$7*V507)</f>
        <v>0</v>
      </c>
      <c r="X507">
        <f>0.61365*exp(17.502*W507/(240.97+W507))</f>
        <v>0</v>
      </c>
      <c r="Y507">
        <f>(Z507/AA507*100)</f>
        <v>0</v>
      </c>
      <c r="Z507">
        <f>DD507*(DI507+DJ507)/1000</f>
        <v>0</v>
      </c>
      <c r="AA507">
        <f>0.61365*exp(17.502*DK507/(240.97+DK507))</f>
        <v>0</v>
      </c>
      <c r="AB507">
        <f>(X507-DD507*(DI507+DJ507)/1000)</f>
        <v>0</v>
      </c>
      <c r="AC507">
        <f>(-J507*44100)</f>
        <v>0</v>
      </c>
      <c r="AD507">
        <f>2*29.3*R507*0.92*(DK507-W507)</f>
        <v>0</v>
      </c>
      <c r="AE507">
        <f>2*0.95*5.67E-8*(((DK507+$B$7)+273)^4-(W507+273)^4)</f>
        <v>0</v>
      </c>
      <c r="AF507">
        <f>U507+AE507+AC507+AD507</f>
        <v>0</v>
      </c>
      <c r="AG507">
        <f>DH507*AU507*(DC507-DB507*(1000-AU507*DE507)/(1000-AU507*DD507))/(100*CV507)</f>
        <v>0</v>
      </c>
      <c r="AH507">
        <f>1000*DH507*AU507*(DD507-DE507)/(100*CV507*(1000-AU507*DD507))</f>
        <v>0</v>
      </c>
      <c r="AI507">
        <f>(AJ507 - AK507 - DI507*1E3/(8.314*(DK507+273.15)) * AM507/DH507 * AL507) * DH507/(100*CV507) * (1000 - DE507)/1000</f>
        <v>0</v>
      </c>
      <c r="AJ507">
        <v>1550.331385029369</v>
      </c>
      <c r="AK507">
        <v>1509.386606060606</v>
      </c>
      <c r="AL507">
        <v>0.05583089432370698</v>
      </c>
      <c r="AM507">
        <v>65.14755868214057</v>
      </c>
      <c r="AN507">
        <f>(AP507 - AO507 + DI507*1E3/(8.314*(DK507+273.15)) * AR507/DH507 * AQ507) * DH507/(100*CV507) * 1000/(1000 - AP507)</f>
        <v>0</v>
      </c>
      <c r="AO507">
        <v>19.61624598795525</v>
      </c>
      <c r="AP507">
        <v>23.59735393939393</v>
      </c>
      <c r="AQ507">
        <v>0.005618479772251942</v>
      </c>
      <c r="AR507">
        <v>86.18185550414493</v>
      </c>
      <c r="AS507">
        <v>3</v>
      </c>
      <c r="AT507">
        <v>1</v>
      </c>
      <c r="AU507">
        <f>IF(AS507*$H$13&gt;=AW507,1.0,(AW507/(AW507-AS507*$H$13)))</f>
        <v>0</v>
      </c>
      <c r="AV507">
        <f>(AU507-1)*100</f>
        <v>0</v>
      </c>
      <c r="AW507">
        <f>MAX(0,($B$13+$C$13*DP507)/(1+$D$13*DP507)*DI507/(DK507+273)*$E$13)</f>
        <v>0</v>
      </c>
      <c r="AX507" t="s">
        <v>1392</v>
      </c>
      <c r="AY507">
        <v>10497.9</v>
      </c>
      <c r="AZ507">
        <v>881.8200000000001</v>
      </c>
      <c r="BA507">
        <v>2629.32</v>
      </c>
      <c r="BB507">
        <f>1-AZ507/BA507</f>
        <v>0</v>
      </c>
      <c r="BC507">
        <v>-2.039817619194042</v>
      </c>
      <c r="BD507" t="s">
        <v>1433</v>
      </c>
      <c r="BE507">
        <v>10418.1</v>
      </c>
      <c r="BF507">
        <v>791.5410800000001</v>
      </c>
      <c r="BG507">
        <v>1031.25</v>
      </c>
      <c r="BH507">
        <f>1-BF507/BG507</f>
        <v>0</v>
      </c>
      <c r="BI507">
        <v>0.5</v>
      </c>
      <c r="BJ507">
        <f>CS507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417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BZ507">
        <v>1430</v>
      </c>
      <c r="CA507">
        <v>300</v>
      </c>
      <c r="CB507">
        <v>300</v>
      </c>
      <c r="CC507">
        <v>300</v>
      </c>
      <c r="CD507">
        <v>10418.1</v>
      </c>
      <c r="CE507">
        <v>980.3</v>
      </c>
      <c r="CF507">
        <v>-0.00690609</v>
      </c>
      <c r="CG507">
        <v>1.06</v>
      </c>
      <c r="CH507" t="s">
        <v>417</v>
      </c>
      <c r="CI507" t="s">
        <v>417</v>
      </c>
      <c r="CJ507" t="s">
        <v>417</v>
      </c>
      <c r="CK507" t="s">
        <v>417</v>
      </c>
      <c r="CL507" t="s">
        <v>417</v>
      </c>
      <c r="CM507" t="s">
        <v>417</v>
      </c>
      <c r="CN507" t="s">
        <v>417</v>
      </c>
      <c r="CO507" t="s">
        <v>417</v>
      </c>
      <c r="CP507" t="s">
        <v>417</v>
      </c>
      <c r="CQ507" t="s">
        <v>417</v>
      </c>
      <c r="CR507">
        <f>$B$11*DQ507+$C$11*DR507+$F$11*EC507*(1-EF507)</f>
        <v>0</v>
      </c>
      <c r="CS507">
        <f>CR507*CT507</f>
        <v>0</v>
      </c>
      <c r="CT507">
        <f>($B$11*$D$9+$C$11*$D$9+$F$11*((EP507+EH507)/MAX(EP507+EH507+EQ507, 0.1)*$I$9+EQ507/MAX(EP507+EH507+EQ507, 0.1)*$J$9))/($B$11+$C$11+$F$11)</f>
        <v>0</v>
      </c>
      <c r="CU507">
        <f>($B$11*$K$9+$C$11*$K$9+$F$11*((EP507+EH507)/MAX(EP507+EH507+EQ507, 0.1)*$P$9+EQ507/MAX(EP507+EH507+EQ507, 0.1)*$Q$9))/($B$11+$C$11+$F$11)</f>
        <v>0</v>
      </c>
      <c r="CV507">
        <v>6</v>
      </c>
      <c r="CW507">
        <v>0.5</v>
      </c>
      <c r="CX507" t="s">
        <v>418</v>
      </c>
      <c r="CY507">
        <v>2</v>
      </c>
      <c r="CZ507" t="b">
        <v>1</v>
      </c>
      <c r="DA507">
        <v>1659125549</v>
      </c>
      <c r="DB507">
        <v>1473.555161290322</v>
      </c>
      <c r="DC507">
        <v>1519.876451612903</v>
      </c>
      <c r="DD507">
        <v>23.52443225806451</v>
      </c>
      <c r="DE507">
        <v>19.53432258064516</v>
      </c>
      <c r="DF507">
        <v>1476.235161290322</v>
      </c>
      <c r="DG507">
        <v>23.62543225806451</v>
      </c>
      <c r="DH507">
        <v>500.0650322580645</v>
      </c>
      <c r="DI507">
        <v>90.56693548387096</v>
      </c>
      <c r="DJ507">
        <v>0.09998535483870968</v>
      </c>
      <c r="DK507">
        <v>27.29601935483871</v>
      </c>
      <c r="DL507">
        <v>27.43085483870968</v>
      </c>
      <c r="DM507">
        <v>999.9000000000003</v>
      </c>
      <c r="DN507">
        <v>0</v>
      </c>
      <c r="DO507">
        <v>0</v>
      </c>
      <c r="DP507">
        <v>9996.467741935487</v>
      </c>
      <c r="DQ507">
        <v>0</v>
      </c>
      <c r="DR507">
        <v>7.644229999999999</v>
      </c>
      <c r="DS507">
        <v>-46.49709032258065</v>
      </c>
      <c r="DT507">
        <v>1508.926774193548</v>
      </c>
      <c r="DU507">
        <v>1550.156451612903</v>
      </c>
      <c r="DV507">
        <v>4.023787419354838</v>
      </c>
      <c r="DW507">
        <v>1519.876451612903</v>
      </c>
      <c r="DX507">
        <v>19.53432258064516</v>
      </c>
      <c r="DY507">
        <v>2.133586129032258</v>
      </c>
      <c r="DZ507">
        <v>1.769164193548387</v>
      </c>
      <c r="EA507">
        <v>18.47215806451613</v>
      </c>
      <c r="EB507">
        <v>15.51686451612903</v>
      </c>
      <c r="EC507">
        <v>2000.022580645161</v>
      </c>
      <c r="ED507">
        <v>0.9800065483870967</v>
      </c>
      <c r="EE507">
        <v>0.01999390322580645</v>
      </c>
      <c r="EF507">
        <v>0</v>
      </c>
      <c r="EG507">
        <v>791.6866451612902</v>
      </c>
      <c r="EH507">
        <v>5.000969999999999</v>
      </c>
      <c r="EI507">
        <v>15816.23225806452</v>
      </c>
      <c r="EJ507">
        <v>16707.80967741935</v>
      </c>
      <c r="EK507">
        <v>38.68699999999998</v>
      </c>
      <c r="EL507">
        <v>39.06606451612902</v>
      </c>
      <c r="EM507">
        <v>38.58841935483871</v>
      </c>
      <c r="EN507">
        <v>38.875</v>
      </c>
      <c r="EO507">
        <v>39.31199999999998</v>
      </c>
      <c r="EP507">
        <v>1955.132580645162</v>
      </c>
      <c r="EQ507">
        <v>39.89000000000002</v>
      </c>
      <c r="ER507">
        <v>0</v>
      </c>
      <c r="ES507">
        <v>123.7000000476837</v>
      </c>
      <c r="ET507">
        <v>0</v>
      </c>
      <c r="EU507">
        <v>791.5410800000001</v>
      </c>
      <c r="EV507">
        <v>-6.301307690217654</v>
      </c>
      <c r="EW507">
        <v>-141.3461536067173</v>
      </c>
      <c r="EX507">
        <v>15813.54</v>
      </c>
      <c r="EY507">
        <v>15</v>
      </c>
      <c r="EZ507">
        <v>1659125597.5</v>
      </c>
      <c r="FA507" t="s">
        <v>1434</v>
      </c>
      <c r="FB507">
        <v>1659125597.5</v>
      </c>
      <c r="FC507">
        <v>1659125582</v>
      </c>
      <c r="FD507">
        <v>11</v>
      </c>
      <c r="FE507">
        <v>0.27</v>
      </c>
      <c r="FF507">
        <v>0.001</v>
      </c>
      <c r="FG507">
        <v>-2.68</v>
      </c>
      <c r="FH507">
        <v>-0.101</v>
      </c>
      <c r="FI507">
        <v>1520</v>
      </c>
      <c r="FJ507">
        <v>20</v>
      </c>
      <c r="FK507">
        <v>0.08</v>
      </c>
      <c r="FL507">
        <v>0.03</v>
      </c>
      <c r="FM507">
        <v>-46.5941575</v>
      </c>
      <c r="FN507">
        <v>2.746870919324625</v>
      </c>
      <c r="FO507">
        <v>0.2675458426956958</v>
      </c>
      <c r="FP507">
        <v>0</v>
      </c>
      <c r="FQ507">
        <v>791.9840294117646</v>
      </c>
      <c r="FR507">
        <v>-7.791061872841743</v>
      </c>
      <c r="FS507">
        <v>0.7966299785122062</v>
      </c>
      <c r="FT507">
        <v>0</v>
      </c>
      <c r="FU507">
        <v>4.050513499999999</v>
      </c>
      <c r="FV507">
        <v>-0.7159339587242191</v>
      </c>
      <c r="FW507">
        <v>0.06898010588387057</v>
      </c>
      <c r="FX507">
        <v>0</v>
      </c>
      <c r="FY507">
        <v>0</v>
      </c>
      <c r="FZ507">
        <v>3</v>
      </c>
      <c r="GA507" t="s">
        <v>462</v>
      </c>
      <c r="GB507">
        <v>2.98318</v>
      </c>
      <c r="GC507">
        <v>2.71564</v>
      </c>
      <c r="GD507">
        <v>0.220536</v>
      </c>
      <c r="GE507">
        <v>0.222287</v>
      </c>
      <c r="GF507">
        <v>0.106329</v>
      </c>
      <c r="GG507">
        <v>0.0918708</v>
      </c>
      <c r="GH507">
        <v>24665.3</v>
      </c>
      <c r="GI507">
        <v>24730.6</v>
      </c>
      <c r="GJ507">
        <v>29408.4</v>
      </c>
      <c r="GK507">
        <v>29406.9</v>
      </c>
      <c r="GL507">
        <v>34805.1</v>
      </c>
      <c r="GM507">
        <v>35504.8</v>
      </c>
      <c r="GN507">
        <v>41413.7</v>
      </c>
      <c r="GO507">
        <v>41907.3</v>
      </c>
      <c r="GP507">
        <v>1.93817</v>
      </c>
      <c r="GQ507">
        <v>1.89043</v>
      </c>
      <c r="GR507">
        <v>0.126891</v>
      </c>
      <c r="GS507">
        <v>0</v>
      </c>
      <c r="GT507">
        <v>25.3588</v>
      </c>
      <c r="GU507">
        <v>999.9</v>
      </c>
      <c r="GV507">
        <v>35.6</v>
      </c>
      <c r="GW507">
        <v>34.3</v>
      </c>
      <c r="GX507">
        <v>21.3574</v>
      </c>
      <c r="GY507">
        <v>63.563</v>
      </c>
      <c r="GZ507">
        <v>33.758</v>
      </c>
      <c r="HA507">
        <v>1</v>
      </c>
      <c r="HB507">
        <v>-0.0657698</v>
      </c>
      <c r="HC507">
        <v>0.347535</v>
      </c>
      <c r="HD507">
        <v>20.3318</v>
      </c>
      <c r="HE507">
        <v>5.22493</v>
      </c>
      <c r="HF507">
        <v>12.0099</v>
      </c>
      <c r="HG507">
        <v>4.99135</v>
      </c>
      <c r="HH507">
        <v>3.29</v>
      </c>
      <c r="HI507">
        <v>9999</v>
      </c>
      <c r="HJ507">
        <v>9999</v>
      </c>
      <c r="HK507">
        <v>9999</v>
      </c>
      <c r="HL507">
        <v>176</v>
      </c>
      <c r="HM507">
        <v>1.86768</v>
      </c>
      <c r="HN507">
        <v>1.86673</v>
      </c>
      <c r="HO507">
        <v>1.86615</v>
      </c>
      <c r="HP507">
        <v>1.86603</v>
      </c>
      <c r="HQ507">
        <v>1.86791</v>
      </c>
      <c r="HR507">
        <v>1.87034</v>
      </c>
      <c r="HS507">
        <v>1.86905</v>
      </c>
      <c r="HT507">
        <v>1.87043</v>
      </c>
      <c r="HU507">
        <v>0</v>
      </c>
      <c r="HV507">
        <v>0</v>
      </c>
      <c r="HW507">
        <v>0</v>
      </c>
      <c r="HX507">
        <v>0</v>
      </c>
      <c r="HY507" t="s">
        <v>421</v>
      </c>
      <c r="HZ507" t="s">
        <v>422</v>
      </c>
      <c r="IA507" t="s">
        <v>423</v>
      </c>
      <c r="IB507" t="s">
        <v>423</v>
      </c>
      <c r="IC507" t="s">
        <v>423</v>
      </c>
      <c r="ID507" t="s">
        <v>423</v>
      </c>
      <c r="IE507">
        <v>0</v>
      </c>
      <c r="IF507">
        <v>100</v>
      </c>
      <c r="IG507">
        <v>100</v>
      </c>
      <c r="IH507">
        <v>-2.68</v>
      </c>
      <c r="II507">
        <v>-0.101</v>
      </c>
      <c r="IJ507">
        <v>0.1545050293552341</v>
      </c>
      <c r="IK507">
        <v>-0.002609718516926934</v>
      </c>
      <c r="IL507">
        <v>7.477057286243006E-07</v>
      </c>
      <c r="IM507">
        <v>-2.446628426827821E-10</v>
      </c>
      <c r="IN507">
        <v>-0.1927559118944887</v>
      </c>
      <c r="IO507">
        <v>-0.007460779758470672</v>
      </c>
      <c r="IP507">
        <v>0.0009378809001863145</v>
      </c>
      <c r="IQ507">
        <v>-1.681860573090938E-05</v>
      </c>
      <c r="IR507">
        <v>18</v>
      </c>
      <c r="IS507">
        <v>2242</v>
      </c>
      <c r="IT507">
        <v>1</v>
      </c>
      <c r="IU507">
        <v>24</v>
      </c>
      <c r="IV507">
        <v>1.5</v>
      </c>
      <c r="IW507">
        <v>1.5</v>
      </c>
      <c r="IX507">
        <v>2.92969</v>
      </c>
      <c r="IY507">
        <v>2.21069</v>
      </c>
      <c r="IZ507">
        <v>1.39648</v>
      </c>
      <c r="JA507">
        <v>2.33276</v>
      </c>
      <c r="JB507">
        <v>1.49536</v>
      </c>
      <c r="JC507">
        <v>2.34009</v>
      </c>
      <c r="JD507">
        <v>39.0931</v>
      </c>
      <c r="JE507">
        <v>24.07</v>
      </c>
      <c r="JF507">
        <v>18</v>
      </c>
      <c r="JG507">
        <v>506.925</v>
      </c>
      <c r="JH507">
        <v>433.074</v>
      </c>
      <c r="JI507">
        <v>24.9998</v>
      </c>
      <c r="JJ507">
        <v>26.5327</v>
      </c>
      <c r="JK507">
        <v>30</v>
      </c>
      <c r="JL507">
        <v>26.5462</v>
      </c>
      <c r="JM507">
        <v>26.4956</v>
      </c>
      <c r="JN507">
        <v>58.6096</v>
      </c>
      <c r="JO507">
        <v>0</v>
      </c>
      <c r="JP507">
        <v>31.6038</v>
      </c>
      <c r="JQ507">
        <v>25</v>
      </c>
      <c r="JR507">
        <v>1520</v>
      </c>
      <c r="JS507">
        <v>20.1395</v>
      </c>
      <c r="JT507">
        <v>100.552</v>
      </c>
      <c r="JU507">
        <v>100.645</v>
      </c>
    </row>
    <row r="508" spans="1:281">
      <c r="A508">
        <v>492</v>
      </c>
      <c r="B508">
        <v>1659127156.6</v>
      </c>
      <c r="C508">
        <v>14798.5</v>
      </c>
      <c r="D508" t="s">
        <v>1435</v>
      </c>
      <c r="E508" t="s">
        <v>1436</v>
      </c>
      <c r="F508">
        <v>5</v>
      </c>
      <c r="G508" t="s">
        <v>1437</v>
      </c>
      <c r="H508" t="s">
        <v>416</v>
      </c>
      <c r="I508">
        <v>1659127148.849999</v>
      </c>
      <c r="J508">
        <f>(K508)/1000</f>
        <v>0</v>
      </c>
      <c r="K508">
        <f>IF(CZ508, AN508, AH508)</f>
        <v>0</v>
      </c>
      <c r="L508">
        <f>IF(CZ508, AI508, AG508)</f>
        <v>0</v>
      </c>
      <c r="M508">
        <f>DB508 - IF(AU508&gt;1, L508*CV508*100.0/(AW508*DP508), 0)</f>
        <v>0</v>
      </c>
      <c r="N508">
        <f>((T508-J508/2)*M508-L508)/(T508+J508/2)</f>
        <v>0</v>
      </c>
      <c r="O508">
        <f>N508*(DI508+DJ508)/1000.0</f>
        <v>0</v>
      </c>
      <c r="P508">
        <f>(DB508 - IF(AU508&gt;1, L508*CV508*100.0/(AW508*DP508), 0))*(DI508+DJ508)/1000.0</f>
        <v>0</v>
      </c>
      <c r="Q508">
        <f>2.0/((1/S508-1/R508)+SIGN(S508)*SQRT((1/S508-1/R508)*(1/S508-1/R508) + 4*CW508/((CW508+1)*(CW508+1))*(2*1/S508*1/R508-1/R508*1/R508)))</f>
        <v>0</v>
      </c>
      <c r="R508">
        <f>IF(LEFT(CX508,1)&lt;&gt;"0",IF(LEFT(CX508,1)="1",3.0,CY508),$D$5+$E$5*(DP508*DI508/($K$5*1000))+$F$5*(DP508*DI508/($K$5*1000))*MAX(MIN(CV508,$J$5),$I$5)*MAX(MIN(CV508,$J$5),$I$5)+$G$5*MAX(MIN(CV508,$J$5),$I$5)*(DP508*DI508/($K$5*1000))+$H$5*(DP508*DI508/($K$5*1000))*(DP508*DI508/($K$5*1000)))</f>
        <v>0</v>
      </c>
      <c r="S508">
        <f>J508*(1000-(1000*0.61365*exp(17.502*W508/(240.97+W508))/(DI508+DJ508)+DD508)/2)/(1000*0.61365*exp(17.502*W508/(240.97+W508))/(DI508+DJ508)-DD508)</f>
        <v>0</v>
      </c>
      <c r="T508">
        <f>1/((CW508+1)/(Q508/1.6)+1/(R508/1.37)) + CW508/((CW508+1)/(Q508/1.6) + CW508/(R508/1.37))</f>
        <v>0</v>
      </c>
      <c r="U508">
        <f>(CR508*CU508)</f>
        <v>0</v>
      </c>
      <c r="V508">
        <f>(DK508+(U508+2*0.95*5.67E-8*(((DK508+$B$7)+273)^4-(DK508+273)^4)-44100*J508)/(1.84*29.3*R508+8*0.95*5.67E-8*(DK508+273)^3))</f>
        <v>0</v>
      </c>
      <c r="W508">
        <f>($C$7*DL508+$D$7*DM508+$E$7*V508)</f>
        <v>0</v>
      </c>
      <c r="X508">
        <f>0.61365*exp(17.502*W508/(240.97+W508))</f>
        <v>0</v>
      </c>
      <c r="Y508">
        <f>(Z508/AA508*100)</f>
        <v>0</v>
      </c>
      <c r="Z508">
        <f>DD508*(DI508+DJ508)/1000</f>
        <v>0</v>
      </c>
      <c r="AA508">
        <f>0.61365*exp(17.502*DK508/(240.97+DK508))</f>
        <v>0</v>
      </c>
      <c r="AB508">
        <f>(X508-DD508*(DI508+DJ508)/1000)</f>
        <v>0</v>
      </c>
      <c r="AC508">
        <f>(-J508*44100)</f>
        <v>0</v>
      </c>
      <c r="AD508">
        <f>2*29.3*R508*0.92*(DK508-W508)</f>
        <v>0</v>
      </c>
      <c r="AE508">
        <f>2*0.95*5.67E-8*(((DK508+$B$7)+273)^4-(W508+273)^4)</f>
        <v>0</v>
      </c>
      <c r="AF508">
        <f>U508+AE508+AC508+AD508</f>
        <v>0</v>
      </c>
      <c r="AG508">
        <f>DH508*AU508*(DC508-DB508*(1000-AU508*DE508)/(1000-AU508*DD508))/(100*CV508)</f>
        <v>0</v>
      </c>
      <c r="AH508">
        <f>1000*DH508*AU508*(DD508-DE508)/(100*CV508*(1000-AU508*DD508))</f>
        <v>0</v>
      </c>
      <c r="AI508">
        <f>(AJ508 - AK508 - DI508*1E3/(8.314*(DK508+273.15)) * AM508/DH508 * AL508) * DH508/(100*CV508) * (1000 - DE508)/1000</f>
        <v>0</v>
      </c>
      <c r="AJ508">
        <v>428.4391446532896</v>
      </c>
      <c r="AK508">
        <v>409.1966909090909</v>
      </c>
      <c r="AL508">
        <v>-0.001110611498900482</v>
      </c>
      <c r="AM508">
        <v>65.16727950028279</v>
      </c>
      <c r="AN508">
        <f>(AP508 - AO508 + DI508*1E3/(8.314*(DK508+273.15)) * AR508/DH508 * AQ508) * DH508/(100*CV508) * 1000/(1000 - AP508)</f>
        <v>0</v>
      </c>
      <c r="AO508">
        <v>19.74395117371079</v>
      </c>
      <c r="AP508">
        <v>23.54863757575757</v>
      </c>
      <c r="AQ508">
        <v>-1.812698631984441E-05</v>
      </c>
      <c r="AR508">
        <v>87.67651066130955</v>
      </c>
      <c r="AS508">
        <v>2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MAX(0,($B$13+$C$13*DP508)/(1+$D$13*DP508)*DI508/(DK508+273)*$E$13)</f>
        <v>0</v>
      </c>
      <c r="AX508" t="s">
        <v>1392</v>
      </c>
      <c r="AY508">
        <v>10497.9</v>
      </c>
      <c r="AZ508">
        <v>881.8200000000001</v>
      </c>
      <c r="BA508">
        <v>2629.32</v>
      </c>
      <c r="BB508">
        <f>1-AZ508/BA508</f>
        <v>0</v>
      </c>
      <c r="BC508">
        <v>-2.039817619194042</v>
      </c>
      <c r="BD508" t="s">
        <v>1438</v>
      </c>
      <c r="BE508">
        <v>10377.8</v>
      </c>
      <c r="BF508">
        <v>726.9783461538462</v>
      </c>
      <c r="BG508">
        <v>911.317</v>
      </c>
      <c r="BH508">
        <f>1-BF508/BG508</f>
        <v>0</v>
      </c>
      <c r="BI508">
        <v>0.5</v>
      </c>
      <c r="BJ508">
        <f>CS508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417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BZ508">
        <v>1431</v>
      </c>
      <c r="CA508">
        <v>300</v>
      </c>
      <c r="CB508">
        <v>300</v>
      </c>
      <c r="CC508">
        <v>300</v>
      </c>
      <c r="CD508">
        <v>10377.8</v>
      </c>
      <c r="CE508">
        <v>882.1799999999999</v>
      </c>
      <c r="CF508">
        <v>-0.00687923</v>
      </c>
      <c r="CG508">
        <v>3.59</v>
      </c>
      <c r="CH508" t="s">
        <v>417</v>
      </c>
      <c r="CI508" t="s">
        <v>417</v>
      </c>
      <c r="CJ508" t="s">
        <v>417</v>
      </c>
      <c r="CK508" t="s">
        <v>417</v>
      </c>
      <c r="CL508" t="s">
        <v>417</v>
      </c>
      <c r="CM508" t="s">
        <v>417</v>
      </c>
      <c r="CN508" t="s">
        <v>417</v>
      </c>
      <c r="CO508" t="s">
        <v>417</v>
      </c>
      <c r="CP508" t="s">
        <v>417</v>
      </c>
      <c r="CQ508" t="s">
        <v>417</v>
      </c>
      <c r="CR508">
        <f>$B$11*DQ508+$C$11*DR508+$F$11*EC508*(1-EF508)</f>
        <v>0</v>
      </c>
      <c r="CS508">
        <f>CR508*CT508</f>
        <v>0</v>
      </c>
      <c r="CT508">
        <f>($B$11*$D$9+$C$11*$D$9+$F$11*((EP508+EH508)/MAX(EP508+EH508+EQ508, 0.1)*$I$9+EQ508/MAX(EP508+EH508+EQ508, 0.1)*$J$9))/($B$11+$C$11+$F$11)</f>
        <v>0</v>
      </c>
      <c r="CU508">
        <f>($B$11*$K$9+$C$11*$K$9+$F$11*((EP508+EH508)/MAX(EP508+EH508+EQ508, 0.1)*$P$9+EQ508/MAX(EP508+EH508+EQ508, 0.1)*$Q$9))/($B$11+$C$11+$F$11)</f>
        <v>0</v>
      </c>
      <c r="CV508">
        <v>6</v>
      </c>
      <c r="CW508">
        <v>0.5</v>
      </c>
      <c r="CX508" t="s">
        <v>418</v>
      </c>
      <c r="CY508">
        <v>2</v>
      </c>
      <c r="CZ508" t="b">
        <v>1</v>
      </c>
      <c r="DA508">
        <v>1659127148.849999</v>
      </c>
      <c r="DB508">
        <v>398.5551333333333</v>
      </c>
      <c r="DC508">
        <v>419.9984666666667</v>
      </c>
      <c r="DD508">
        <v>23.51967333333333</v>
      </c>
      <c r="DE508">
        <v>19.74416333333333</v>
      </c>
      <c r="DF508">
        <v>400.0631333333333</v>
      </c>
      <c r="DG508">
        <v>23.62067333333333</v>
      </c>
      <c r="DH508">
        <v>500.0589333333334</v>
      </c>
      <c r="DI508">
        <v>90.52887666666669</v>
      </c>
      <c r="DJ508">
        <v>0.09995532333333333</v>
      </c>
      <c r="DK508">
        <v>27.39253</v>
      </c>
      <c r="DL508">
        <v>27.34311666666666</v>
      </c>
      <c r="DM508">
        <v>999.9000000000002</v>
      </c>
      <c r="DN508">
        <v>0</v>
      </c>
      <c r="DO508">
        <v>0</v>
      </c>
      <c r="DP508">
        <v>10005.01766666666</v>
      </c>
      <c r="DQ508">
        <v>0</v>
      </c>
      <c r="DR508">
        <v>8.318720000000004</v>
      </c>
      <c r="DS508">
        <v>-20.45083333333333</v>
      </c>
      <c r="DT508">
        <v>409.1858333333332</v>
      </c>
      <c r="DU508">
        <v>428.4580333333334</v>
      </c>
      <c r="DV508">
        <v>3.810529</v>
      </c>
      <c r="DW508">
        <v>419.9984666666667</v>
      </c>
      <c r="DX508">
        <v>19.74416333333333</v>
      </c>
      <c r="DY508">
        <v>2.132379999999999</v>
      </c>
      <c r="DZ508">
        <v>1.787416333333333</v>
      </c>
      <c r="EA508">
        <v>18.46313333333334</v>
      </c>
      <c r="EB508">
        <v>15.67718</v>
      </c>
      <c r="EC508">
        <v>1999.972333333334</v>
      </c>
      <c r="ED508">
        <v>0.9800044999999997</v>
      </c>
      <c r="EE508">
        <v>0.0199952</v>
      </c>
      <c r="EF508">
        <v>0</v>
      </c>
      <c r="EG508">
        <v>727.0026666666668</v>
      </c>
      <c r="EH508">
        <v>5.000969999999999</v>
      </c>
      <c r="EI508">
        <v>14541.01666666667</v>
      </c>
      <c r="EJ508">
        <v>16707.37333333333</v>
      </c>
      <c r="EK508">
        <v>39.125</v>
      </c>
      <c r="EL508">
        <v>39.5</v>
      </c>
      <c r="EM508">
        <v>39.00413333333334</v>
      </c>
      <c r="EN508">
        <v>39.25</v>
      </c>
      <c r="EO508">
        <v>39.69119999999998</v>
      </c>
      <c r="EP508">
        <v>1955.082333333334</v>
      </c>
      <c r="EQ508">
        <v>39.89000000000001</v>
      </c>
      <c r="ER508">
        <v>0</v>
      </c>
      <c r="ES508">
        <v>1599.100000143051</v>
      </c>
      <c r="ET508">
        <v>0</v>
      </c>
      <c r="EU508">
        <v>726.9783461538462</v>
      </c>
      <c r="EV508">
        <v>-0.2385982832555445</v>
      </c>
      <c r="EW508">
        <v>-11.94529911218865</v>
      </c>
      <c r="EX508">
        <v>14540.95384615385</v>
      </c>
      <c r="EY508">
        <v>15</v>
      </c>
      <c r="EZ508">
        <v>1659127182.6</v>
      </c>
      <c r="FA508" t="s">
        <v>1439</v>
      </c>
      <c r="FB508">
        <v>1659127174.6</v>
      </c>
      <c r="FC508">
        <v>1659127182.6</v>
      </c>
      <c r="FD508">
        <v>12</v>
      </c>
      <c r="FE508">
        <v>-0.947</v>
      </c>
      <c r="FF508">
        <v>0.001</v>
      </c>
      <c r="FG508">
        <v>-1.508</v>
      </c>
      <c r="FH508">
        <v>-0.101</v>
      </c>
      <c r="FI508">
        <v>420</v>
      </c>
      <c r="FJ508">
        <v>20</v>
      </c>
      <c r="FK508">
        <v>0.09</v>
      </c>
      <c r="FL508">
        <v>0.02</v>
      </c>
      <c r="FM508">
        <v>-20.4701756097561</v>
      </c>
      <c r="FN508">
        <v>0.4606578397212167</v>
      </c>
      <c r="FO508">
        <v>0.06204413370389848</v>
      </c>
      <c r="FP508">
        <v>1</v>
      </c>
      <c r="FQ508">
        <v>727.0055882352942</v>
      </c>
      <c r="FR508">
        <v>-0.09329257905903594</v>
      </c>
      <c r="FS508">
        <v>0.2557290751197236</v>
      </c>
      <c r="FT508">
        <v>1</v>
      </c>
      <c r="FU508">
        <v>3.811545365853659</v>
      </c>
      <c r="FV508">
        <v>-0.02622083623693884</v>
      </c>
      <c r="FW508">
        <v>0.003365049267613818</v>
      </c>
      <c r="FX508">
        <v>1</v>
      </c>
      <c r="FY508">
        <v>3</v>
      </c>
      <c r="FZ508">
        <v>3</v>
      </c>
      <c r="GA508" t="s">
        <v>420</v>
      </c>
      <c r="GB508">
        <v>2.98315</v>
      </c>
      <c r="GC508">
        <v>2.71542</v>
      </c>
      <c r="GD508">
        <v>0.09114029999999999</v>
      </c>
      <c r="GE508">
        <v>0.09365420000000001</v>
      </c>
      <c r="GF508">
        <v>0.106178</v>
      </c>
      <c r="GG508">
        <v>0.0921347</v>
      </c>
      <c r="GH508">
        <v>28762.4</v>
      </c>
      <c r="GI508">
        <v>28822.6</v>
      </c>
      <c r="GJ508">
        <v>29411.5</v>
      </c>
      <c r="GK508">
        <v>29409.4</v>
      </c>
      <c r="GL508">
        <v>34811.5</v>
      </c>
      <c r="GM508">
        <v>35495.7</v>
      </c>
      <c r="GN508">
        <v>41417.4</v>
      </c>
      <c r="GO508">
        <v>41911.7</v>
      </c>
      <c r="GP508">
        <v>1.94377</v>
      </c>
      <c r="GQ508">
        <v>1.8927</v>
      </c>
      <c r="GR508">
        <v>0.114787</v>
      </c>
      <c r="GS508">
        <v>0</v>
      </c>
      <c r="GT508">
        <v>25.4767</v>
      </c>
      <c r="GU508">
        <v>999.9</v>
      </c>
      <c r="GV508">
        <v>40.4</v>
      </c>
      <c r="GW508">
        <v>34</v>
      </c>
      <c r="GX508">
        <v>23.8411</v>
      </c>
      <c r="GY508">
        <v>63.5305</v>
      </c>
      <c r="GZ508">
        <v>34.0625</v>
      </c>
      <c r="HA508">
        <v>1</v>
      </c>
      <c r="HB508">
        <v>-0.0779065</v>
      </c>
      <c r="HC508">
        <v>0.412045</v>
      </c>
      <c r="HD508">
        <v>20.3316</v>
      </c>
      <c r="HE508">
        <v>5.22118</v>
      </c>
      <c r="HF508">
        <v>12.0099</v>
      </c>
      <c r="HG508">
        <v>4.99035</v>
      </c>
      <c r="HH508">
        <v>3.28923</v>
      </c>
      <c r="HI508">
        <v>9999</v>
      </c>
      <c r="HJ508">
        <v>9999</v>
      </c>
      <c r="HK508">
        <v>9999</v>
      </c>
      <c r="HL508">
        <v>176.4</v>
      </c>
      <c r="HM508">
        <v>1.86752</v>
      </c>
      <c r="HN508">
        <v>1.86656</v>
      </c>
      <c r="HO508">
        <v>1.86599</v>
      </c>
      <c r="HP508">
        <v>1.86584</v>
      </c>
      <c r="HQ508">
        <v>1.86775</v>
      </c>
      <c r="HR508">
        <v>1.87017</v>
      </c>
      <c r="HS508">
        <v>1.86885</v>
      </c>
      <c r="HT508">
        <v>1.87027</v>
      </c>
      <c r="HU508">
        <v>0</v>
      </c>
      <c r="HV508">
        <v>0</v>
      </c>
      <c r="HW508">
        <v>0</v>
      </c>
      <c r="HX508">
        <v>0</v>
      </c>
      <c r="HY508" t="s">
        <v>421</v>
      </c>
      <c r="HZ508" t="s">
        <v>422</v>
      </c>
      <c r="IA508" t="s">
        <v>423</v>
      </c>
      <c r="IB508" t="s">
        <v>423</v>
      </c>
      <c r="IC508" t="s">
        <v>423</v>
      </c>
      <c r="ID508" t="s">
        <v>423</v>
      </c>
      <c r="IE508">
        <v>0</v>
      </c>
      <c r="IF508">
        <v>100</v>
      </c>
      <c r="IG508">
        <v>100</v>
      </c>
      <c r="IH508">
        <v>-1.508</v>
      </c>
      <c r="II508">
        <v>-0.101</v>
      </c>
      <c r="IJ508">
        <v>0.4245036089932066</v>
      </c>
      <c r="IK508">
        <v>-0.002609718516926934</v>
      </c>
      <c r="IL508">
        <v>7.477057286243006E-07</v>
      </c>
      <c r="IM508">
        <v>-2.446628426827821E-10</v>
      </c>
      <c r="IN508">
        <v>-0.1913878152184772</v>
      </c>
      <c r="IO508">
        <v>-0.007460779758470672</v>
      </c>
      <c r="IP508">
        <v>0.0009378809001863145</v>
      </c>
      <c r="IQ508">
        <v>-1.681860573090938E-05</v>
      </c>
      <c r="IR508">
        <v>18</v>
      </c>
      <c r="IS508">
        <v>2242</v>
      </c>
      <c r="IT508">
        <v>1</v>
      </c>
      <c r="IU508">
        <v>24</v>
      </c>
      <c r="IV508">
        <v>26</v>
      </c>
      <c r="IW508">
        <v>26.2</v>
      </c>
      <c r="IX508">
        <v>1.0498</v>
      </c>
      <c r="IY508">
        <v>2.22046</v>
      </c>
      <c r="IZ508">
        <v>1.39648</v>
      </c>
      <c r="JA508">
        <v>2.33521</v>
      </c>
      <c r="JB508">
        <v>1.49536</v>
      </c>
      <c r="JC508">
        <v>2.39258</v>
      </c>
      <c r="JD508">
        <v>38.0377</v>
      </c>
      <c r="JE508">
        <v>24.14</v>
      </c>
      <c r="JF508">
        <v>18</v>
      </c>
      <c r="JG508">
        <v>508.632</v>
      </c>
      <c r="JH508">
        <v>432.732</v>
      </c>
      <c r="JI508">
        <v>25.0001</v>
      </c>
      <c r="JJ508">
        <v>26.3753</v>
      </c>
      <c r="JK508">
        <v>30.0002</v>
      </c>
      <c r="JL508">
        <v>26.3306</v>
      </c>
      <c r="JM508">
        <v>26.2738</v>
      </c>
      <c r="JN508">
        <v>21.0341</v>
      </c>
      <c r="JO508">
        <v>19.4909</v>
      </c>
      <c r="JP508">
        <v>47.1264</v>
      </c>
      <c r="JQ508">
        <v>25</v>
      </c>
      <c r="JR508">
        <v>420</v>
      </c>
      <c r="JS508">
        <v>19.7962</v>
      </c>
      <c r="JT508">
        <v>100.562</v>
      </c>
      <c r="JU508">
        <v>100.655</v>
      </c>
    </row>
    <row r="509" spans="1:281">
      <c r="A509">
        <v>493</v>
      </c>
      <c r="B509">
        <v>1659127251.6</v>
      </c>
      <c r="C509">
        <v>14893.5</v>
      </c>
      <c r="D509" t="s">
        <v>1440</v>
      </c>
      <c r="E509" t="s">
        <v>1441</v>
      </c>
      <c r="F509">
        <v>5</v>
      </c>
      <c r="G509" t="s">
        <v>1437</v>
      </c>
      <c r="H509" t="s">
        <v>416</v>
      </c>
      <c r="I509">
        <v>1659127243.599999</v>
      </c>
      <c r="J509">
        <f>(K509)/1000</f>
        <v>0</v>
      </c>
      <c r="K509">
        <f>IF(CZ509, AN509, AH509)</f>
        <v>0</v>
      </c>
      <c r="L509">
        <f>IF(CZ509, AI509, AG509)</f>
        <v>0</v>
      </c>
      <c r="M509">
        <f>DB509 - IF(AU509&gt;1, L509*CV509*100.0/(AW509*DP509), 0)</f>
        <v>0</v>
      </c>
      <c r="N509">
        <f>((T509-J509/2)*M509-L509)/(T509+J509/2)</f>
        <v>0</v>
      </c>
      <c r="O509">
        <f>N509*(DI509+DJ509)/1000.0</f>
        <v>0</v>
      </c>
      <c r="P509">
        <f>(DB509 - IF(AU509&gt;1, L509*CV509*100.0/(AW509*DP509), 0))*(DI509+DJ509)/1000.0</f>
        <v>0</v>
      </c>
      <c r="Q509">
        <f>2.0/((1/S509-1/R509)+SIGN(S509)*SQRT((1/S509-1/R509)*(1/S509-1/R509) + 4*CW509/((CW509+1)*(CW509+1))*(2*1/S509*1/R509-1/R509*1/R509)))</f>
        <v>0</v>
      </c>
      <c r="R509">
        <f>IF(LEFT(CX509,1)&lt;&gt;"0",IF(LEFT(CX509,1)="1",3.0,CY509),$D$5+$E$5*(DP509*DI509/($K$5*1000))+$F$5*(DP509*DI509/($K$5*1000))*MAX(MIN(CV509,$J$5),$I$5)*MAX(MIN(CV509,$J$5),$I$5)+$G$5*MAX(MIN(CV509,$J$5),$I$5)*(DP509*DI509/($K$5*1000))+$H$5*(DP509*DI509/($K$5*1000))*(DP509*DI509/($K$5*1000)))</f>
        <v>0</v>
      </c>
      <c r="S509">
        <f>J509*(1000-(1000*0.61365*exp(17.502*W509/(240.97+W509))/(DI509+DJ509)+DD509)/2)/(1000*0.61365*exp(17.502*W509/(240.97+W509))/(DI509+DJ509)-DD509)</f>
        <v>0</v>
      </c>
      <c r="T509">
        <f>1/((CW509+1)/(Q509/1.6)+1/(R509/1.37)) + CW509/((CW509+1)/(Q509/1.6) + CW509/(R509/1.37))</f>
        <v>0</v>
      </c>
      <c r="U509">
        <f>(CR509*CU509)</f>
        <v>0</v>
      </c>
      <c r="V509">
        <f>(DK509+(U509+2*0.95*5.67E-8*(((DK509+$B$7)+273)^4-(DK509+273)^4)-44100*J509)/(1.84*29.3*R509+8*0.95*5.67E-8*(DK509+273)^3))</f>
        <v>0</v>
      </c>
      <c r="W509">
        <f>($C$7*DL509+$D$7*DM509+$E$7*V509)</f>
        <v>0</v>
      </c>
      <c r="X509">
        <f>0.61365*exp(17.502*W509/(240.97+W509))</f>
        <v>0</v>
      </c>
      <c r="Y509">
        <f>(Z509/AA509*100)</f>
        <v>0</v>
      </c>
      <c r="Z509">
        <f>DD509*(DI509+DJ509)/1000</f>
        <v>0</v>
      </c>
      <c r="AA509">
        <f>0.61365*exp(17.502*DK509/(240.97+DK509))</f>
        <v>0</v>
      </c>
      <c r="AB509">
        <f>(X509-DD509*(DI509+DJ509)/1000)</f>
        <v>0</v>
      </c>
      <c r="AC509">
        <f>(-J509*44100)</f>
        <v>0</v>
      </c>
      <c r="AD509">
        <f>2*29.3*R509*0.92*(DK509-W509)</f>
        <v>0</v>
      </c>
      <c r="AE509">
        <f>2*0.95*5.67E-8*(((DK509+$B$7)+273)^4-(W509+273)^4)</f>
        <v>0</v>
      </c>
      <c r="AF509">
        <f>U509+AE509+AC509+AD509</f>
        <v>0</v>
      </c>
      <c r="AG509">
        <f>DH509*AU509*(DC509-DB509*(1000-AU509*DE509)/(1000-AU509*DD509))/(100*CV509)</f>
        <v>0</v>
      </c>
      <c r="AH509">
        <f>1000*DH509*AU509*(DD509-DE509)/(100*CV509*(1000-AU509*DD509))</f>
        <v>0</v>
      </c>
      <c r="AI509">
        <f>(AJ509 - AK509 - DI509*1E3/(8.314*(DK509+273.15)) * AM509/DH509 * AL509) * DH509/(100*CV509) * (1000 - DE509)/1000</f>
        <v>0</v>
      </c>
      <c r="AJ509">
        <v>326.6155601960057</v>
      </c>
      <c r="AK509">
        <v>312.4418848484847</v>
      </c>
      <c r="AL509">
        <v>0.0001822356372730864</v>
      </c>
      <c r="AM509">
        <v>64.5283193612705</v>
      </c>
      <c r="AN509">
        <f>(AP509 - AO509 + DI509*1E3/(8.314*(DK509+273.15)) * AR509/DH509 * AQ509) * DH509/(100*CV509) * 1000/(1000 - AP509)</f>
        <v>0</v>
      </c>
      <c r="AO509">
        <v>20.22868723489422</v>
      </c>
      <c r="AP509">
        <v>23.81513333333334</v>
      </c>
      <c r="AQ509">
        <v>-5.930441378202674E-05</v>
      </c>
      <c r="AR509">
        <v>85.94801068863339</v>
      </c>
      <c r="AS509">
        <v>2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MAX(0,($B$13+$C$13*DP509)/(1+$D$13*DP509)*DI509/(DK509+273)*$E$13)</f>
        <v>0</v>
      </c>
      <c r="AX509" t="s">
        <v>1392</v>
      </c>
      <c r="AY509">
        <v>10497.9</v>
      </c>
      <c r="AZ509">
        <v>881.8200000000001</v>
      </c>
      <c r="BA509">
        <v>2629.32</v>
      </c>
      <c r="BB509">
        <f>1-AZ509/BA509</f>
        <v>0</v>
      </c>
      <c r="BC509">
        <v>-2.039817619194042</v>
      </c>
      <c r="BD509" t="s">
        <v>1442</v>
      </c>
      <c r="BE509">
        <v>10376.7</v>
      </c>
      <c r="BF509">
        <v>725.6182692307691</v>
      </c>
      <c r="BG509">
        <v>895.726</v>
      </c>
      <c r="BH509">
        <f>1-BF509/BG509</f>
        <v>0</v>
      </c>
      <c r="BI509">
        <v>0.5</v>
      </c>
      <c r="BJ509">
        <f>CS509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417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BZ509">
        <v>1432</v>
      </c>
      <c r="CA509">
        <v>300</v>
      </c>
      <c r="CB509">
        <v>300</v>
      </c>
      <c r="CC509">
        <v>300</v>
      </c>
      <c r="CD509">
        <v>10376.7</v>
      </c>
      <c r="CE509">
        <v>862.65</v>
      </c>
      <c r="CF509">
        <v>-0.00687853</v>
      </c>
      <c r="CG509">
        <v>1.6</v>
      </c>
      <c r="CH509" t="s">
        <v>417</v>
      </c>
      <c r="CI509" t="s">
        <v>417</v>
      </c>
      <c r="CJ509" t="s">
        <v>417</v>
      </c>
      <c r="CK509" t="s">
        <v>417</v>
      </c>
      <c r="CL509" t="s">
        <v>417</v>
      </c>
      <c r="CM509" t="s">
        <v>417</v>
      </c>
      <c r="CN509" t="s">
        <v>417</v>
      </c>
      <c r="CO509" t="s">
        <v>417</v>
      </c>
      <c r="CP509" t="s">
        <v>417</v>
      </c>
      <c r="CQ509" t="s">
        <v>417</v>
      </c>
      <c r="CR509">
        <f>$B$11*DQ509+$C$11*DR509+$F$11*EC509*(1-EF509)</f>
        <v>0</v>
      </c>
      <c r="CS509">
        <f>CR509*CT509</f>
        <v>0</v>
      </c>
      <c r="CT509">
        <f>($B$11*$D$9+$C$11*$D$9+$F$11*((EP509+EH509)/MAX(EP509+EH509+EQ509, 0.1)*$I$9+EQ509/MAX(EP509+EH509+EQ509, 0.1)*$J$9))/($B$11+$C$11+$F$11)</f>
        <v>0</v>
      </c>
      <c r="CU509">
        <f>($B$11*$K$9+$C$11*$K$9+$F$11*((EP509+EH509)/MAX(EP509+EH509+EQ509, 0.1)*$P$9+EQ509/MAX(EP509+EH509+EQ509, 0.1)*$Q$9))/($B$11+$C$11+$F$11)</f>
        <v>0</v>
      </c>
      <c r="CV509">
        <v>6</v>
      </c>
      <c r="CW509">
        <v>0.5</v>
      </c>
      <c r="CX509" t="s">
        <v>418</v>
      </c>
      <c r="CY509">
        <v>2</v>
      </c>
      <c r="CZ509" t="b">
        <v>1</v>
      </c>
      <c r="DA509">
        <v>1659127243.599999</v>
      </c>
      <c r="DB509">
        <v>304.9486774193548</v>
      </c>
      <c r="DC509">
        <v>319.9986774193549</v>
      </c>
      <c r="DD509">
        <v>23.7973</v>
      </c>
      <c r="DE509">
        <v>20.23028064516129</v>
      </c>
      <c r="DF509">
        <v>306.2336774193548</v>
      </c>
      <c r="DG509">
        <v>23.8893</v>
      </c>
      <c r="DH509">
        <v>500.0536774193549</v>
      </c>
      <c r="DI509">
        <v>90.5322</v>
      </c>
      <c r="DJ509">
        <v>0.09998237096774194</v>
      </c>
      <c r="DK509">
        <v>27.42968709677419</v>
      </c>
      <c r="DL509">
        <v>27.42662903225806</v>
      </c>
      <c r="DM509">
        <v>999.9000000000003</v>
      </c>
      <c r="DN509">
        <v>0</v>
      </c>
      <c r="DO509">
        <v>0</v>
      </c>
      <c r="DP509">
        <v>10004.19258064516</v>
      </c>
      <c r="DQ509">
        <v>0</v>
      </c>
      <c r="DR509">
        <v>8.318720000000003</v>
      </c>
      <c r="DS509">
        <v>-15.02343225806452</v>
      </c>
      <c r="DT509">
        <v>312.4190967741936</v>
      </c>
      <c r="DU509">
        <v>326.6059032258065</v>
      </c>
      <c r="DV509">
        <v>3.596331612903226</v>
      </c>
      <c r="DW509">
        <v>319.9986774193549</v>
      </c>
      <c r="DX509">
        <v>20.23028064516129</v>
      </c>
      <c r="DY509">
        <v>2.157074193548387</v>
      </c>
      <c r="DZ509">
        <v>1.831491290322581</v>
      </c>
      <c r="EA509">
        <v>18.64702903225806</v>
      </c>
      <c r="EB509">
        <v>16.05816129032258</v>
      </c>
      <c r="EC509">
        <v>2000.001290322581</v>
      </c>
      <c r="ED509">
        <v>0.9800053225806451</v>
      </c>
      <c r="EE509">
        <v>0.01999440967741936</v>
      </c>
      <c r="EF509">
        <v>0</v>
      </c>
      <c r="EG509">
        <v>725.6238709677418</v>
      </c>
      <c r="EH509">
        <v>5.000969999999999</v>
      </c>
      <c r="EI509">
        <v>14518.66774193548</v>
      </c>
      <c r="EJ509">
        <v>16707.63870967742</v>
      </c>
      <c r="EK509">
        <v>39.25</v>
      </c>
      <c r="EL509">
        <v>39.625</v>
      </c>
      <c r="EM509">
        <v>39.125</v>
      </c>
      <c r="EN509">
        <v>39.34045161290323</v>
      </c>
      <c r="EO509">
        <v>39.81199999999998</v>
      </c>
      <c r="EP509">
        <v>1955.10935483871</v>
      </c>
      <c r="EQ509">
        <v>39.89193548387099</v>
      </c>
      <c r="ER509">
        <v>0</v>
      </c>
      <c r="ES509">
        <v>94.19999980926514</v>
      </c>
      <c r="ET509">
        <v>0</v>
      </c>
      <c r="EU509">
        <v>725.6182692307691</v>
      </c>
      <c r="EV509">
        <v>0.3492307754038229</v>
      </c>
      <c r="EW509">
        <v>11.10769220351263</v>
      </c>
      <c r="EX509">
        <v>14518.56538461539</v>
      </c>
      <c r="EY509">
        <v>15</v>
      </c>
      <c r="EZ509">
        <v>1659127280.1</v>
      </c>
      <c r="FA509" t="s">
        <v>1443</v>
      </c>
      <c r="FB509">
        <v>1659127271.6</v>
      </c>
      <c r="FC509">
        <v>1659127280.1</v>
      </c>
      <c r="FD509">
        <v>13</v>
      </c>
      <c r="FE509">
        <v>0.007</v>
      </c>
      <c r="FF509">
        <v>0.003</v>
      </c>
      <c r="FG509">
        <v>-1.285</v>
      </c>
      <c r="FH509">
        <v>-0.092</v>
      </c>
      <c r="FI509">
        <v>320</v>
      </c>
      <c r="FJ509">
        <v>20</v>
      </c>
      <c r="FK509">
        <v>0.13</v>
      </c>
      <c r="FL509">
        <v>0.02</v>
      </c>
      <c r="FM509">
        <v>-15.01752682926829</v>
      </c>
      <c r="FN509">
        <v>-0.07958048780485687</v>
      </c>
      <c r="FO509">
        <v>0.01983956412274739</v>
      </c>
      <c r="FP509">
        <v>1</v>
      </c>
      <c r="FQ509">
        <v>725.5687647058822</v>
      </c>
      <c r="FR509">
        <v>0.9217417884827204</v>
      </c>
      <c r="FS509">
        <v>0.3016782527231345</v>
      </c>
      <c r="FT509">
        <v>1</v>
      </c>
      <c r="FU509">
        <v>3.600671219512195</v>
      </c>
      <c r="FV509">
        <v>-0.08382313588849426</v>
      </c>
      <c r="FW509">
        <v>0.008323374138495477</v>
      </c>
      <c r="FX509">
        <v>1</v>
      </c>
      <c r="FY509">
        <v>3</v>
      </c>
      <c r="FZ509">
        <v>3</v>
      </c>
      <c r="GA509" t="s">
        <v>420</v>
      </c>
      <c r="GB509">
        <v>2.98339</v>
      </c>
      <c r="GC509">
        <v>2.71568</v>
      </c>
      <c r="GD509">
        <v>0.0737549</v>
      </c>
      <c r="GE509">
        <v>0.0756994</v>
      </c>
      <c r="GF509">
        <v>0.106999</v>
      </c>
      <c r="GG509">
        <v>0.0937221</v>
      </c>
      <c r="GH509">
        <v>29311.7</v>
      </c>
      <c r="GI509">
        <v>29391.2</v>
      </c>
      <c r="GJ509">
        <v>29410.7</v>
      </c>
      <c r="GK509">
        <v>29407.1</v>
      </c>
      <c r="GL509">
        <v>34777.4</v>
      </c>
      <c r="GM509">
        <v>35429.6</v>
      </c>
      <c r="GN509">
        <v>41415.9</v>
      </c>
      <c r="GO509">
        <v>41908.7</v>
      </c>
      <c r="GP509">
        <v>1.9436</v>
      </c>
      <c r="GQ509">
        <v>1.8924</v>
      </c>
      <c r="GR509">
        <v>0.118528</v>
      </c>
      <c r="GS509">
        <v>0</v>
      </c>
      <c r="GT509">
        <v>25.4968</v>
      </c>
      <c r="GU509">
        <v>999.9</v>
      </c>
      <c r="GV509">
        <v>40.6</v>
      </c>
      <c r="GW509">
        <v>33.9</v>
      </c>
      <c r="GX509">
        <v>23.8265</v>
      </c>
      <c r="GY509">
        <v>63.4205</v>
      </c>
      <c r="GZ509">
        <v>33.722</v>
      </c>
      <c r="HA509">
        <v>1</v>
      </c>
      <c r="HB509">
        <v>-0.0753836</v>
      </c>
      <c r="HC509">
        <v>0.441639</v>
      </c>
      <c r="HD509">
        <v>20.3321</v>
      </c>
      <c r="HE509">
        <v>5.22448</v>
      </c>
      <c r="HF509">
        <v>12.0099</v>
      </c>
      <c r="HG509">
        <v>4.99155</v>
      </c>
      <c r="HH509">
        <v>3.29</v>
      </c>
      <c r="HI509">
        <v>9999</v>
      </c>
      <c r="HJ509">
        <v>9999</v>
      </c>
      <c r="HK509">
        <v>9999</v>
      </c>
      <c r="HL509">
        <v>176.4</v>
      </c>
      <c r="HM509">
        <v>1.86751</v>
      </c>
      <c r="HN509">
        <v>1.86652</v>
      </c>
      <c r="HO509">
        <v>1.866</v>
      </c>
      <c r="HP509">
        <v>1.86584</v>
      </c>
      <c r="HQ509">
        <v>1.86773</v>
      </c>
      <c r="HR509">
        <v>1.87024</v>
      </c>
      <c r="HS509">
        <v>1.86887</v>
      </c>
      <c r="HT509">
        <v>1.87027</v>
      </c>
      <c r="HU509">
        <v>0</v>
      </c>
      <c r="HV509">
        <v>0</v>
      </c>
      <c r="HW509">
        <v>0</v>
      </c>
      <c r="HX509">
        <v>0</v>
      </c>
      <c r="HY509" t="s">
        <v>421</v>
      </c>
      <c r="HZ509" t="s">
        <v>422</v>
      </c>
      <c r="IA509" t="s">
        <v>423</v>
      </c>
      <c r="IB509" t="s">
        <v>423</v>
      </c>
      <c r="IC509" t="s">
        <v>423</v>
      </c>
      <c r="ID509" t="s">
        <v>423</v>
      </c>
      <c r="IE509">
        <v>0</v>
      </c>
      <c r="IF509">
        <v>100</v>
      </c>
      <c r="IG509">
        <v>100</v>
      </c>
      <c r="IH509">
        <v>-1.285</v>
      </c>
      <c r="II509">
        <v>-0.092</v>
      </c>
      <c r="IJ509">
        <v>-0.5224365286658017</v>
      </c>
      <c r="IK509">
        <v>-0.002609718516926934</v>
      </c>
      <c r="IL509">
        <v>7.477057286243006E-07</v>
      </c>
      <c r="IM509">
        <v>-2.446628426827821E-10</v>
      </c>
      <c r="IN509">
        <v>-0.1904121988089618</v>
      </c>
      <c r="IO509">
        <v>-0.007460779758470672</v>
      </c>
      <c r="IP509">
        <v>0.0009378809001863145</v>
      </c>
      <c r="IQ509">
        <v>-1.681860573090938E-05</v>
      </c>
      <c r="IR509">
        <v>18</v>
      </c>
      <c r="IS509">
        <v>2242</v>
      </c>
      <c r="IT509">
        <v>1</v>
      </c>
      <c r="IU509">
        <v>24</v>
      </c>
      <c r="IV509">
        <v>1.3</v>
      </c>
      <c r="IW509">
        <v>1.1</v>
      </c>
      <c r="IX509">
        <v>0.8483889999999999</v>
      </c>
      <c r="IY509">
        <v>2.23145</v>
      </c>
      <c r="IZ509">
        <v>1.39648</v>
      </c>
      <c r="JA509">
        <v>2.33398</v>
      </c>
      <c r="JB509">
        <v>1.49536</v>
      </c>
      <c r="JC509">
        <v>2.40723</v>
      </c>
      <c r="JD509">
        <v>38.0134</v>
      </c>
      <c r="JE509">
        <v>24.14</v>
      </c>
      <c r="JF509">
        <v>18</v>
      </c>
      <c r="JG509">
        <v>508.726</v>
      </c>
      <c r="JH509">
        <v>432.719</v>
      </c>
      <c r="JI509">
        <v>25.0002</v>
      </c>
      <c r="JJ509">
        <v>26.4002</v>
      </c>
      <c r="JK509">
        <v>30.0004</v>
      </c>
      <c r="JL509">
        <v>26.3541</v>
      </c>
      <c r="JM509">
        <v>26.2954</v>
      </c>
      <c r="JN509">
        <v>16.992</v>
      </c>
      <c r="JO509">
        <v>17.9418</v>
      </c>
      <c r="JP509">
        <v>48.3886</v>
      </c>
      <c r="JQ509">
        <v>25</v>
      </c>
      <c r="JR509">
        <v>320</v>
      </c>
      <c r="JS509">
        <v>20.3183</v>
      </c>
      <c r="JT509">
        <v>100.559</v>
      </c>
      <c r="JU509">
        <v>100.647</v>
      </c>
    </row>
    <row r="510" spans="1:281">
      <c r="A510">
        <v>494</v>
      </c>
      <c r="B510">
        <v>1659127346.1</v>
      </c>
      <c r="C510">
        <v>14988</v>
      </c>
      <c r="D510" t="s">
        <v>1444</v>
      </c>
      <c r="E510" t="s">
        <v>1445</v>
      </c>
      <c r="F510">
        <v>5</v>
      </c>
      <c r="G510" t="s">
        <v>1437</v>
      </c>
      <c r="H510" t="s">
        <v>416</v>
      </c>
      <c r="I510">
        <v>1659127338.099999</v>
      </c>
      <c r="J510">
        <f>(K510)/1000</f>
        <v>0</v>
      </c>
      <c r="K510">
        <f>IF(CZ510, AN510, AH510)</f>
        <v>0</v>
      </c>
      <c r="L510">
        <f>IF(CZ510, AI510, AG510)</f>
        <v>0</v>
      </c>
      <c r="M510">
        <f>DB510 - IF(AU510&gt;1, L510*CV510*100.0/(AW510*DP510), 0)</f>
        <v>0</v>
      </c>
      <c r="N510">
        <f>((T510-J510/2)*M510-L510)/(T510+J510/2)</f>
        <v>0</v>
      </c>
      <c r="O510">
        <f>N510*(DI510+DJ510)/1000.0</f>
        <v>0</v>
      </c>
      <c r="P510">
        <f>(DB510 - IF(AU510&gt;1, L510*CV510*100.0/(AW510*DP510), 0))*(DI510+DJ510)/1000.0</f>
        <v>0</v>
      </c>
      <c r="Q510">
        <f>2.0/((1/S510-1/R510)+SIGN(S510)*SQRT((1/S510-1/R510)*(1/S510-1/R510) + 4*CW510/((CW510+1)*(CW510+1))*(2*1/S510*1/R510-1/R510*1/R510)))</f>
        <v>0</v>
      </c>
      <c r="R510">
        <f>IF(LEFT(CX510,1)&lt;&gt;"0",IF(LEFT(CX510,1)="1",3.0,CY510),$D$5+$E$5*(DP510*DI510/($K$5*1000))+$F$5*(DP510*DI510/($K$5*1000))*MAX(MIN(CV510,$J$5),$I$5)*MAX(MIN(CV510,$J$5),$I$5)+$G$5*MAX(MIN(CV510,$J$5),$I$5)*(DP510*DI510/($K$5*1000))+$H$5*(DP510*DI510/($K$5*1000))*(DP510*DI510/($K$5*1000)))</f>
        <v>0</v>
      </c>
      <c r="S510">
        <f>J510*(1000-(1000*0.61365*exp(17.502*W510/(240.97+W510))/(DI510+DJ510)+DD510)/2)/(1000*0.61365*exp(17.502*W510/(240.97+W510))/(DI510+DJ510)-DD510)</f>
        <v>0</v>
      </c>
      <c r="T510">
        <f>1/((CW510+1)/(Q510/1.6)+1/(R510/1.37)) + CW510/((CW510+1)/(Q510/1.6) + CW510/(R510/1.37))</f>
        <v>0</v>
      </c>
      <c r="U510">
        <f>(CR510*CU510)</f>
        <v>0</v>
      </c>
      <c r="V510">
        <f>(DK510+(U510+2*0.95*5.67E-8*(((DK510+$B$7)+273)^4-(DK510+273)^4)-44100*J510)/(1.84*29.3*R510+8*0.95*5.67E-8*(DK510+273)^3))</f>
        <v>0</v>
      </c>
      <c r="W510">
        <f>($C$7*DL510+$D$7*DM510+$E$7*V510)</f>
        <v>0</v>
      </c>
      <c r="X510">
        <f>0.61365*exp(17.502*W510/(240.97+W510))</f>
        <v>0</v>
      </c>
      <c r="Y510">
        <f>(Z510/AA510*100)</f>
        <v>0</v>
      </c>
      <c r="Z510">
        <f>DD510*(DI510+DJ510)/1000</f>
        <v>0</v>
      </c>
      <c r="AA510">
        <f>0.61365*exp(17.502*DK510/(240.97+DK510))</f>
        <v>0</v>
      </c>
      <c r="AB510">
        <f>(X510-DD510*(DI510+DJ510)/1000)</f>
        <v>0</v>
      </c>
      <c r="AC510">
        <f>(-J510*44100)</f>
        <v>0</v>
      </c>
      <c r="AD510">
        <f>2*29.3*R510*0.92*(DK510-W510)</f>
        <v>0</v>
      </c>
      <c r="AE510">
        <f>2*0.95*5.67E-8*(((DK510+$B$7)+273)^4-(W510+273)^4)</f>
        <v>0</v>
      </c>
      <c r="AF510">
        <f>U510+AE510+AC510+AD510</f>
        <v>0</v>
      </c>
      <c r="AG510">
        <f>DH510*AU510*(DC510-DB510*(1000-AU510*DE510)/(1000-AU510*DD510))/(100*CV510)</f>
        <v>0</v>
      </c>
      <c r="AH510">
        <f>1000*DH510*AU510*(DD510-DE510)/(100*CV510*(1000-AU510*DD510))</f>
        <v>0</v>
      </c>
      <c r="AI510">
        <f>(AJ510 - AK510 - DI510*1E3/(8.314*(DK510+273.15)) * AM510/DH510 * AL510) * DH510/(100*CV510) * (1000 - DE510)/1000</f>
        <v>0</v>
      </c>
      <c r="AJ510">
        <v>224.6279826676171</v>
      </c>
      <c r="AK510">
        <v>216.3828181818182</v>
      </c>
      <c r="AL510">
        <v>2.39623060678358E-05</v>
      </c>
      <c r="AM510">
        <v>64.8232379407454</v>
      </c>
      <c r="AN510">
        <f>(AP510 - AO510 + DI510*1E3/(8.314*(DK510+273.15)) * AR510/DH510 * AQ510) * DH510/(100*CV510) * 1000/(1000 - AP510)</f>
        <v>0</v>
      </c>
      <c r="AO510">
        <v>20.63002551466732</v>
      </c>
      <c r="AP510">
        <v>24.06880787878788</v>
      </c>
      <c r="AQ510">
        <v>-0.0001195069456720832</v>
      </c>
      <c r="AR510">
        <v>85.51055367013767</v>
      </c>
      <c r="AS510">
        <v>2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MAX(0,($B$13+$C$13*DP510)/(1+$D$13*DP510)*DI510/(DK510+273)*$E$13)</f>
        <v>0</v>
      </c>
      <c r="AX510" t="s">
        <v>1392</v>
      </c>
      <c r="AY510">
        <v>10497.9</v>
      </c>
      <c r="AZ510">
        <v>881.8200000000001</v>
      </c>
      <c r="BA510">
        <v>2629.32</v>
      </c>
      <c r="BB510">
        <f>1-AZ510/BA510</f>
        <v>0</v>
      </c>
      <c r="BC510">
        <v>-2.039817619194042</v>
      </c>
      <c r="BD510" t="s">
        <v>1446</v>
      </c>
      <c r="BE510">
        <v>10375.5</v>
      </c>
      <c r="BF510">
        <v>728.6463461538461</v>
      </c>
      <c r="BG510">
        <v>879.877</v>
      </c>
      <c r="BH510">
        <f>1-BF510/BG510</f>
        <v>0</v>
      </c>
      <c r="BI510">
        <v>0.5</v>
      </c>
      <c r="BJ510">
        <f>CS510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417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BZ510">
        <v>1433</v>
      </c>
      <c r="CA510">
        <v>300</v>
      </c>
      <c r="CB510">
        <v>300</v>
      </c>
      <c r="CC510">
        <v>300</v>
      </c>
      <c r="CD510">
        <v>10375.5</v>
      </c>
      <c r="CE510">
        <v>849.76</v>
      </c>
      <c r="CF510">
        <v>-0.00687754</v>
      </c>
      <c r="CG510">
        <v>1.28</v>
      </c>
      <c r="CH510" t="s">
        <v>417</v>
      </c>
      <c r="CI510" t="s">
        <v>417</v>
      </c>
      <c r="CJ510" t="s">
        <v>417</v>
      </c>
      <c r="CK510" t="s">
        <v>417</v>
      </c>
      <c r="CL510" t="s">
        <v>417</v>
      </c>
      <c r="CM510" t="s">
        <v>417</v>
      </c>
      <c r="CN510" t="s">
        <v>417</v>
      </c>
      <c r="CO510" t="s">
        <v>417</v>
      </c>
      <c r="CP510" t="s">
        <v>417</v>
      </c>
      <c r="CQ510" t="s">
        <v>417</v>
      </c>
      <c r="CR510">
        <f>$B$11*DQ510+$C$11*DR510+$F$11*EC510*(1-EF510)</f>
        <v>0</v>
      </c>
      <c r="CS510">
        <f>CR510*CT510</f>
        <v>0</v>
      </c>
      <c r="CT510">
        <f>($B$11*$D$9+$C$11*$D$9+$F$11*((EP510+EH510)/MAX(EP510+EH510+EQ510, 0.1)*$I$9+EQ510/MAX(EP510+EH510+EQ510, 0.1)*$J$9))/($B$11+$C$11+$F$11)</f>
        <v>0</v>
      </c>
      <c r="CU510">
        <f>($B$11*$K$9+$C$11*$K$9+$F$11*((EP510+EH510)/MAX(EP510+EH510+EQ510, 0.1)*$P$9+EQ510/MAX(EP510+EH510+EQ510, 0.1)*$Q$9))/($B$11+$C$11+$F$11)</f>
        <v>0</v>
      </c>
      <c r="CV510">
        <v>6</v>
      </c>
      <c r="CW510">
        <v>0.5</v>
      </c>
      <c r="CX510" t="s">
        <v>418</v>
      </c>
      <c r="CY510">
        <v>2</v>
      </c>
      <c r="CZ510" t="b">
        <v>1</v>
      </c>
      <c r="DA510">
        <v>1659127338.099999</v>
      </c>
      <c r="DB510">
        <v>211.0195483870968</v>
      </c>
      <c r="DC510">
        <v>219.9873870967742</v>
      </c>
      <c r="DD510">
        <v>24.04461612903226</v>
      </c>
      <c r="DE510">
        <v>20.65193870967742</v>
      </c>
      <c r="DF510">
        <v>212.2285483870968</v>
      </c>
      <c r="DG510">
        <v>24.13761612903226</v>
      </c>
      <c r="DH510">
        <v>500.0767419354838</v>
      </c>
      <c r="DI510">
        <v>90.52199999999999</v>
      </c>
      <c r="DJ510">
        <v>0.1000140903225806</v>
      </c>
      <c r="DK510">
        <v>27.47273225806452</v>
      </c>
      <c r="DL510">
        <v>27.50043225806451</v>
      </c>
      <c r="DM510">
        <v>999.9000000000003</v>
      </c>
      <c r="DN510">
        <v>0</v>
      </c>
      <c r="DO510">
        <v>0</v>
      </c>
      <c r="DP510">
        <v>10002.37225806452</v>
      </c>
      <c r="DQ510">
        <v>0</v>
      </c>
      <c r="DR510">
        <v>8.318720000000003</v>
      </c>
      <c r="DS510">
        <v>-8.796599677419355</v>
      </c>
      <c r="DT510">
        <v>216.4016774193549</v>
      </c>
      <c r="DU510">
        <v>224.6263225806452</v>
      </c>
      <c r="DV510">
        <v>3.428171612903225</v>
      </c>
      <c r="DW510">
        <v>219.9873870967742</v>
      </c>
      <c r="DX510">
        <v>20.65193870967742</v>
      </c>
      <c r="DY510">
        <v>2.179780322580645</v>
      </c>
      <c r="DZ510">
        <v>1.869453870967742</v>
      </c>
      <c r="EA510">
        <v>18.81446774193549</v>
      </c>
      <c r="EB510">
        <v>16.37995483870968</v>
      </c>
      <c r="EC510">
        <v>2000.012903225806</v>
      </c>
      <c r="ED510">
        <v>0.9799931935483872</v>
      </c>
      <c r="EE510">
        <v>0.02000680645161291</v>
      </c>
      <c r="EF510">
        <v>0</v>
      </c>
      <c r="EG510">
        <v>728.6115161290322</v>
      </c>
      <c r="EH510">
        <v>5.000969999999999</v>
      </c>
      <c r="EI510">
        <v>14582.08387096774</v>
      </c>
      <c r="EJ510">
        <v>16707.64516129032</v>
      </c>
      <c r="EK510">
        <v>39.43299999999999</v>
      </c>
      <c r="EL510">
        <v>39.80799999999999</v>
      </c>
      <c r="EM510">
        <v>39.31199999999998</v>
      </c>
      <c r="EN510">
        <v>39.5</v>
      </c>
      <c r="EO510">
        <v>39.93699999999998</v>
      </c>
      <c r="EP510">
        <v>1955.102258064516</v>
      </c>
      <c r="EQ510">
        <v>39.91064516129033</v>
      </c>
      <c r="ER510">
        <v>0</v>
      </c>
      <c r="ES510">
        <v>93.69999980926514</v>
      </c>
      <c r="ET510">
        <v>0</v>
      </c>
      <c r="EU510">
        <v>728.6463461538461</v>
      </c>
      <c r="EV510">
        <v>0.2307350495451986</v>
      </c>
      <c r="EW510">
        <v>10.34871792835023</v>
      </c>
      <c r="EX510">
        <v>14582.08076923077</v>
      </c>
      <c r="EY510">
        <v>15</v>
      </c>
      <c r="EZ510">
        <v>1659127371.6</v>
      </c>
      <c r="FA510" t="s">
        <v>1447</v>
      </c>
      <c r="FB510">
        <v>1659127363.1</v>
      </c>
      <c r="FC510">
        <v>1659127371.6</v>
      </c>
      <c r="FD510">
        <v>14</v>
      </c>
      <c r="FE510">
        <v>-0.15</v>
      </c>
      <c r="FF510">
        <v>-0.004</v>
      </c>
      <c r="FG510">
        <v>-1.209</v>
      </c>
      <c r="FH510">
        <v>-0.093</v>
      </c>
      <c r="FI510">
        <v>220</v>
      </c>
      <c r="FJ510">
        <v>21</v>
      </c>
      <c r="FK510">
        <v>0.22</v>
      </c>
      <c r="FL510">
        <v>0.03</v>
      </c>
      <c r="FM510">
        <v>-8.774596499999998</v>
      </c>
      <c r="FN510">
        <v>-0.4377613508442835</v>
      </c>
      <c r="FO510">
        <v>0.04781449850986629</v>
      </c>
      <c r="FP510">
        <v>1</v>
      </c>
      <c r="FQ510">
        <v>728.6268235294117</v>
      </c>
      <c r="FR510">
        <v>0.5584415594217144</v>
      </c>
      <c r="FS510">
        <v>0.2460073493149185</v>
      </c>
      <c r="FT510">
        <v>1</v>
      </c>
      <c r="FU510">
        <v>3.431428250000001</v>
      </c>
      <c r="FV510">
        <v>-0.02060589118199035</v>
      </c>
      <c r="FW510">
        <v>0.01928649850121844</v>
      </c>
      <c r="FX510">
        <v>1</v>
      </c>
      <c r="FY510">
        <v>3</v>
      </c>
      <c r="FZ510">
        <v>3</v>
      </c>
      <c r="GA510" t="s">
        <v>420</v>
      </c>
      <c r="GB510">
        <v>2.98334</v>
      </c>
      <c r="GC510">
        <v>2.71554</v>
      </c>
      <c r="GD510">
        <v>0.0539833</v>
      </c>
      <c r="GE510">
        <v>0.0551953</v>
      </c>
      <c r="GF510">
        <v>0.107752</v>
      </c>
      <c r="GG510">
        <v>0.09491620000000001</v>
      </c>
      <c r="GH510">
        <v>29935.6</v>
      </c>
      <c r="GI510">
        <v>30040.5</v>
      </c>
      <c r="GJ510">
        <v>29409.2</v>
      </c>
      <c r="GK510">
        <v>29404.7</v>
      </c>
      <c r="GL510">
        <v>34745.9</v>
      </c>
      <c r="GM510">
        <v>35378.7</v>
      </c>
      <c r="GN510">
        <v>41414.2</v>
      </c>
      <c r="GO510">
        <v>41905</v>
      </c>
      <c r="GP510">
        <v>1.9429</v>
      </c>
      <c r="GQ510">
        <v>1.89272</v>
      </c>
      <c r="GR510">
        <v>0.120208</v>
      </c>
      <c r="GS510">
        <v>0</v>
      </c>
      <c r="GT510">
        <v>25.5465</v>
      </c>
      <c r="GU510">
        <v>999.9</v>
      </c>
      <c r="GV510">
        <v>40.9</v>
      </c>
      <c r="GW510">
        <v>33.9</v>
      </c>
      <c r="GX510">
        <v>24.0051</v>
      </c>
      <c r="GY510">
        <v>63.5805</v>
      </c>
      <c r="GZ510">
        <v>33.5256</v>
      </c>
      <c r="HA510">
        <v>1</v>
      </c>
      <c r="HB510">
        <v>-0.0726753</v>
      </c>
      <c r="HC510">
        <v>0.452699</v>
      </c>
      <c r="HD510">
        <v>20.3321</v>
      </c>
      <c r="HE510">
        <v>5.22298</v>
      </c>
      <c r="HF510">
        <v>12.0099</v>
      </c>
      <c r="HG510">
        <v>4.9916</v>
      </c>
      <c r="HH510">
        <v>3.29</v>
      </c>
      <c r="HI510">
        <v>9999</v>
      </c>
      <c r="HJ510">
        <v>9999</v>
      </c>
      <c r="HK510">
        <v>9999</v>
      </c>
      <c r="HL510">
        <v>176.5</v>
      </c>
      <c r="HM510">
        <v>1.86751</v>
      </c>
      <c r="HN510">
        <v>1.86652</v>
      </c>
      <c r="HO510">
        <v>1.86599</v>
      </c>
      <c r="HP510">
        <v>1.86584</v>
      </c>
      <c r="HQ510">
        <v>1.86774</v>
      </c>
      <c r="HR510">
        <v>1.87018</v>
      </c>
      <c r="HS510">
        <v>1.86888</v>
      </c>
      <c r="HT510">
        <v>1.87027</v>
      </c>
      <c r="HU510">
        <v>0</v>
      </c>
      <c r="HV510">
        <v>0</v>
      </c>
      <c r="HW510">
        <v>0</v>
      </c>
      <c r="HX510">
        <v>0</v>
      </c>
      <c r="HY510" t="s">
        <v>421</v>
      </c>
      <c r="HZ510" t="s">
        <v>422</v>
      </c>
      <c r="IA510" t="s">
        <v>423</v>
      </c>
      <c r="IB510" t="s">
        <v>423</v>
      </c>
      <c r="IC510" t="s">
        <v>423</v>
      </c>
      <c r="ID510" t="s">
        <v>423</v>
      </c>
      <c r="IE510">
        <v>0</v>
      </c>
      <c r="IF510">
        <v>100</v>
      </c>
      <c r="IG510">
        <v>100</v>
      </c>
      <c r="IH510">
        <v>-1.209</v>
      </c>
      <c r="II510">
        <v>-0.093</v>
      </c>
      <c r="IJ510">
        <v>-0.5152993082284874</v>
      </c>
      <c r="IK510">
        <v>-0.002609718516926934</v>
      </c>
      <c r="IL510">
        <v>7.477057286243006E-07</v>
      </c>
      <c r="IM510">
        <v>-2.446628426827821E-10</v>
      </c>
      <c r="IN510">
        <v>-0.1873318125466478</v>
      </c>
      <c r="IO510">
        <v>-0.007460779758470672</v>
      </c>
      <c r="IP510">
        <v>0.0009378809001863145</v>
      </c>
      <c r="IQ510">
        <v>-1.681860573090938E-05</v>
      </c>
      <c r="IR510">
        <v>18</v>
      </c>
      <c r="IS510">
        <v>2242</v>
      </c>
      <c r="IT510">
        <v>1</v>
      </c>
      <c r="IU510">
        <v>24</v>
      </c>
      <c r="IV510">
        <v>1.2</v>
      </c>
      <c r="IW510">
        <v>1.1</v>
      </c>
      <c r="IX510">
        <v>0.6359860000000001</v>
      </c>
      <c r="IY510">
        <v>2.24854</v>
      </c>
      <c r="IZ510">
        <v>1.39648</v>
      </c>
      <c r="JA510">
        <v>2.33398</v>
      </c>
      <c r="JB510">
        <v>1.49536</v>
      </c>
      <c r="JC510">
        <v>2.34131</v>
      </c>
      <c r="JD510">
        <v>37.9891</v>
      </c>
      <c r="JE510">
        <v>24.14</v>
      </c>
      <c r="JF510">
        <v>18</v>
      </c>
      <c r="JG510">
        <v>508.518</v>
      </c>
      <c r="JH510">
        <v>433.101</v>
      </c>
      <c r="JI510">
        <v>25.0002</v>
      </c>
      <c r="JJ510">
        <v>26.4322</v>
      </c>
      <c r="JK510">
        <v>30.0003</v>
      </c>
      <c r="JL510">
        <v>26.3815</v>
      </c>
      <c r="JM510">
        <v>26.32</v>
      </c>
      <c r="JN510">
        <v>12.7496</v>
      </c>
      <c r="JO510">
        <v>17.2758</v>
      </c>
      <c r="JP510">
        <v>50.0096</v>
      </c>
      <c r="JQ510">
        <v>25</v>
      </c>
      <c r="JR510">
        <v>220</v>
      </c>
      <c r="JS510">
        <v>20.5951</v>
      </c>
      <c r="JT510">
        <v>100.554</v>
      </c>
      <c r="JU510">
        <v>100.639</v>
      </c>
    </row>
    <row r="511" spans="1:281">
      <c r="A511">
        <v>495</v>
      </c>
      <c r="B511">
        <v>1659127443.1</v>
      </c>
      <c r="C511">
        <v>15085</v>
      </c>
      <c r="D511" t="s">
        <v>1448</v>
      </c>
      <c r="E511" t="s">
        <v>1449</v>
      </c>
      <c r="F511">
        <v>5</v>
      </c>
      <c r="G511" t="s">
        <v>1437</v>
      </c>
      <c r="H511" t="s">
        <v>416</v>
      </c>
      <c r="I511">
        <v>1659127435.349999</v>
      </c>
      <c r="J511">
        <f>(K511)/1000</f>
        <v>0</v>
      </c>
      <c r="K511">
        <f>IF(CZ511, AN511, AH511)</f>
        <v>0</v>
      </c>
      <c r="L511">
        <f>IF(CZ511, AI511, AG511)</f>
        <v>0</v>
      </c>
      <c r="M511">
        <f>DB511 - IF(AU511&gt;1, L511*CV511*100.0/(AW511*DP511), 0)</f>
        <v>0</v>
      </c>
      <c r="N511">
        <f>((T511-J511/2)*M511-L511)/(T511+J511/2)</f>
        <v>0</v>
      </c>
      <c r="O511">
        <f>N511*(DI511+DJ511)/1000.0</f>
        <v>0</v>
      </c>
      <c r="P511">
        <f>(DB511 - IF(AU511&gt;1, L511*CV511*100.0/(AW511*DP511), 0))*(DI511+DJ511)/1000.0</f>
        <v>0</v>
      </c>
      <c r="Q511">
        <f>2.0/((1/S511-1/R511)+SIGN(S511)*SQRT((1/S511-1/R511)*(1/S511-1/R511) + 4*CW511/((CW511+1)*(CW511+1))*(2*1/S511*1/R511-1/R511*1/R511)))</f>
        <v>0</v>
      </c>
      <c r="R511">
        <f>IF(LEFT(CX511,1)&lt;&gt;"0",IF(LEFT(CX511,1)="1",3.0,CY511),$D$5+$E$5*(DP511*DI511/($K$5*1000))+$F$5*(DP511*DI511/($K$5*1000))*MAX(MIN(CV511,$J$5),$I$5)*MAX(MIN(CV511,$J$5),$I$5)+$G$5*MAX(MIN(CV511,$J$5),$I$5)*(DP511*DI511/($K$5*1000))+$H$5*(DP511*DI511/($K$5*1000))*(DP511*DI511/($K$5*1000)))</f>
        <v>0</v>
      </c>
      <c r="S511">
        <f>J511*(1000-(1000*0.61365*exp(17.502*W511/(240.97+W511))/(DI511+DJ511)+DD511)/2)/(1000*0.61365*exp(17.502*W511/(240.97+W511))/(DI511+DJ511)-DD511)</f>
        <v>0</v>
      </c>
      <c r="T511">
        <f>1/((CW511+1)/(Q511/1.6)+1/(R511/1.37)) + CW511/((CW511+1)/(Q511/1.6) + CW511/(R511/1.37))</f>
        <v>0</v>
      </c>
      <c r="U511">
        <f>(CR511*CU511)</f>
        <v>0</v>
      </c>
      <c r="V511">
        <f>(DK511+(U511+2*0.95*5.67E-8*(((DK511+$B$7)+273)^4-(DK511+273)^4)-44100*J511)/(1.84*29.3*R511+8*0.95*5.67E-8*(DK511+273)^3))</f>
        <v>0</v>
      </c>
      <c r="W511">
        <f>($C$7*DL511+$D$7*DM511+$E$7*V511)</f>
        <v>0</v>
      </c>
      <c r="X511">
        <f>0.61365*exp(17.502*W511/(240.97+W511))</f>
        <v>0</v>
      </c>
      <c r="Y511">
        <f>(Z511/AA511*100)</f>
        <v>0</v>
      </c>
      <c r="Z511">
        <f>DD511*(DI511+DJ511)/1000</f>
        <v>0</v>
      </c>
      <c r="AA511">
        <f>0.61365*exp(17.502*DK511/(240.97+DK511))</f>
        <v>0</v>
      </c>
      <c r="AB511">
        <f>(X511-DD511*(DI511+DJ511)/1000)</f>
        <v>0</v>
      </c>
      <c r="AC511">
        <f>(-J511*44100)</f>
        <v>0</v>
      </c>
      <c r="AD511">
        <f>2*29.3*R511*0.92*(DK511-W511)</f>
        <v>0</v>
      </c>
      <c r="AE511">
        <f>2*0.95*5.67E-8*(((DK511+$B$7)+273)^4-(W511+273)^4)</f>
        <v>0</v>
      </c>
      <c r="AF511">
        <f>U511+AE511+AC511+AD511</f>
        <v>0</v>
      </c>
      <c r="AG511">
        <f>DH511*AU511*(DC511-DB511*(1000-AU511*DE511)/(1000-AU511*DD511))/(100*CV511)</f>
        <v>0</v>
      </c>
      <c r="AH511">
        <f>1000*DH511*AU511*(DD511-DE511)/(100*CV511*(1000-AU511*DD511))</f>
        <v>0</v>
      </c>
      <c r="AI511">
        <f>(AJ511 - AK511 - DI511*1E3/(8.314*(DK511+273.15)) * AM511/DH511 * AL511) * DH511/(100*CV511) * (1000 - DE511)/1000</f>
        <v>0</v>
      </c>
      <c r="AJ511">
        <v>122.5937946429703</v>
      </c>
      <c r="AK511">
        <v>119.587703030303</v>
      </c>
      <c r="AL511">
        <v>-0.0005767024349040414</v>
      </c>
      <c r="AM511">
        <v>64.81622378689966</v>
      </c>
      <c r="AN511">
        <f>(AP511 - AO511 + DI511*1E3/(8.314*(DK511+273.15)) * AR511/DH511 * AQ511) * DH511/(100*CV511) * 1000/(1000 - AP511)</f>
        <v>0</v>
      </c>
      <c r="AO511">
        <v>20.97268086686631</v>
      </c>
      <c r="AP511">
        <v>24.26438666666666</v>
      </c>
      <c r="AQ511">
        <v>0.0001387371116135928</v>
      </c>
      <c r="AR511">
        <v>85.4978264437689</v>
      </c>
      <c r="AS511">
        <v>2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MAX(0,($B$13+$C$13*DP511)/(1+$D$13*DP511)*DI511/(DK511+273)*$E$13)</f>
        <v>0</v>
      </c>
      <c r="AX511" t="s">
        <v>1392</v>
      </c>
      <c r="AY511">
        <v>10497.9</v>
      </c>
      <c r="AZ511">
        <v>881.8200000000001</v>
      </c>
      <c r="BA511">
        <v>2629.32</v>
      </c>
      <c r="BB511">
        <f>1-AZ511/BA511</f>
        <v>0</v>
      </c>
      <c r="BC511">
        <v>-2.039817619194042</v>
      </c>
      <c r="BD511" t="s">
        <v>1450</v>
      </c>
      <c r="BE511">
        <v>10374.4</v>
      </c>
      <c r="BF511">
        <v>734.4730800000001</v>
      </c>
      <c r="BG511">
        <v>861.264</v>
      </c>
      <c r="BH511">
        <f>1-BF511/BG511</f>
        <v>0</v>
      </c>
      <c r="BI511">
        <v>0.5</v>
      </c>
      <c r="BJ511">
        <f>CS511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417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BZ511">
        <v>1434</v>
      </c>
      <c r="CA511">
        <v>300</v>
      </c>
      <c r="CB511">
        <v>300</v>
      </c>
      <c r="CC511">
        <v>300</v>
      </c>
      <c r="CD511">
        <v>10374.4</v>
      </c>
      <c r="CE511">
        <v>836.1799999999999</v>
      </c>
      <c r="CF511">
        <v>-0.00687665</v>
      </c>
      <c r="CG511">
        <v>0.74</v>
      </c>
      <c r="CH511" t="s">
        <v>417</v>
      </c>
      <c r="CI511" t="s">
        <v>417</v>
      </c>
      <c r="CJ511" t="s">
        <v>417</v>
      </c>
      <c r="CK511" t="s">
        <v>417</v>
      </c>
      <c r="CL511" t="s">
        <v>417</v>
      </c>
      <c r="CM511" t="s">
        <v>417</v>
      </c>
      <c r="CN511" t="s">
        <v>417</v>
      </c>
      <c r="CO511" t="s">
        <v>417</v>
      </c>
      <c r="CP511" t="s">
        <v>417</v>
      </c>
      <c r="CQ511" t="s">
        <v>417</v>
      </c>
      <c r="CR511">
        <f>$B$11*DQ511+$C$11*DR511+$F$11*EC511*(1-EF511)</f>
        <v>0</v>
      </c>
      <c r="CS511">
        <f>CR511*CT511</f>
        <v>0</v>
      </c>
      <c r="CT511">
        <f>($B$11*$D$9+$C$11*$D$9+$F$11*((EP511+EH511)/MAX(EP511+EH511+EQ511, 0.1)*$I$9+EQ511/MAX(EP511+EH511+EQ511, 0.1)*$J$9))/($B$11+$C$11+$F$11)</f>
        <v>0</v>
      </c>
      <c r="CU511">
        <f>($B$11*$K$9+$C$11*$K$9+$F$11*((EP511+EH511)/MAX(EP511+EH511+EQ511, 0.1)*$P$9+EQ511/MAX(EP511+EH511+EQ511, 0.1)*$Q$9))/($B$11+$C$11+$F$11)</f>
        <v>0</v>
      </c>
      <c r="CV511">
        <v>6</v>
      </c>
      <c r="CW511">
        <v>0.5</v>
      </c>
      <c r="CX511" t="s">
        <v>418</v>
      </c>
      <c r="CY511">
        <v>2</v>
      </c>
      <c r="CZ511" t="b">
        <v>1</v>
      </c>
      <c r="DA511">
        <v>1659127435.349999</v>
      </c>
      <c r="DB511">
        <v>116.5673</v>
      </c>
      <c r="DC511">
        <v>119.9876333333334</v>
      </c>
      <c r="DD511">
        <v>24.22883666666667</v>
      </c>
      <c r="DE511">
        <v>20.95795666666667</v>
      </c>
      <c r="DF511">
        <v>117.6633</v>
      </c>
      <c r="DG511">
        <v>24.31583666666667</v>
      </c>
      <c r="DH511">
        <v>500.0510000000001</v>
      </c>
      <c r="DI511">
        <v>90.51555333333334</v>
      </c>
      <c r="DJ511">
        <v>0.09999381666666667</v>
      </c>
      <c r="DK511">
        <v>27.50229000000001</v>
      </c>
      <c r="DL511">
        <v>27.56195</v>
      </c>
      <c r="DM511">
        <v>999.9000000000002</v>
      </c>
      <c r="DN511">
        <v>0</v>
      </c>
      <c r="DO511">
        <v>0</v>
      </c>
      <c r="DP511">
        <v>9997.504333333334</v>
      </c>
      <c r="DQ511">
        <v>0</v>
      </c>
      <c r="DR511">
        <v>8.316611000000004</v>
      </c>
      <c r="DS511">
        <v>-3.286727666666667</v>
      </c>
      <c r="DT511">
        <v>119.602</v>
      </c>
      <c r="DU511">
        <v>122.5560666666667</v>
      </c>
      <c r="DV511">
        <v>3.2981</v>
      </c>
      <c r="DW511">
        <v>119.9876333333334</v>
      </c>
      <c r="DX511">
        <v>20.95795666666667</v>
      </c>
      <c r="DY511">
        <v>2.195550333333334</v>
      </c>
      <c r="DZ511">
        <v>1.897022</v>
      </c>
      <c r="EA511">
        <v>18.92989</v>
      </c>
      <c r="EB511">
        <v>16.61002333333333</v>
      </c>
      <c r="EC511">
        <v>2000.015333333334</v>
      </c>
      <c r="ED511">
        <v>0.9799954</v>
      </c>
      <c r="EE511">
        <v>0.0200046</v>
      </c>
      <c r="EF511">
        <v>0</v>
      </c>
      <c r="EG511">
        <v>734.4931666666665</v>
      </c>
      <c r="EH511">
        <v>5.000969999999999</v>
      </c>
      <c r="EI511">
        <v>14701.69333333333</v>
      </c>
      <c r="EJ511">
        <v>16707.69</v>
      </c>
      <c r="EK511">
        <v>39.56199999999998</v>
      </c>
      <c r="EL511">
        <v>39.94749999999999</v>
      </c>
      <c r="EM511">
        <v>39.43699999999998</v>
      </c>
      <c r="EN511">
        <v>39.63119999999999</v>
      </c>
      <c r="EO511">
        <v>40.06199999999998</v>
      </c>
      <c r="EP511">
        <v>1955.104666666667</v>
      </c>
      <c r="EQ511">
        <v>39.91</v>
      </c>
      <c r="ER511">
        <v>0</v>
      </c>
      <c r="ES511">
        <v>96.19999980926514</v>
      </c>
      <c r="ET511">
        <v>0</v>
      </c>
      <c r="EU511">
        <v>734.4730800000001</v>
      </c>
      <c r="EV511">
        <v>1.359999990824179</v>
      </c>
      <c r="EW511">
        <v>18.69999999602665</v>
      </c>
      <c r="EX511">
        <v>14701.724</v>
      </c>
      <c r="EY511">
        <v>15</v>
      </c>
      <c r="EZ511">
        <v>1659127468.1</v>
      </c>
      <c r="FA511" t="s">
        <v>1451</v>
      </c>
      <c r="FB511">
        <v>1659127461.6</v>
      </c>
      <c r="FC511">
        <v>1659127468.1</v>
      </c>
      <c r="FD511">
        <v>15</v>
      </c>
      <c r="FE511">
        <v>-0.125</v>
      </c>
      <c r="FF511">
        <v>0.002</v>
      </c>
      <c r="FG511">
        <v>-1.096</v>
      </c>
      <c r="FH511">
        <v>-0.08699999999999999</v>
      </c>
      <c r="FI511">
        <v>120</v>
      </c>
      <c r="FJ511">
        <v>21</v>
      </c>
      <c r="FK511">
        <v>0.24</v>
      </c>
      <c r="FL511">
        <v>0.02</v>
      </c>
      <c r="FM511">
        <v>-3.2710205</v>
      </c>
      <c r="FN511">
        <v>-0.3691704315196992</v>
      </c>
      <c r="FO511">
        <v>0.03983251648778926</v>
      </c>
      <c r="FP511">
        <v>1</v>
      </c>
      <c r="FQ511">
        <v>734.4538235294117</v>
      </c>
      <c r="FR511">
        <v>0.9485408620090019</v>
      </c>
      <c r="FS511">
        <v>0.2206841595355187</v>
      </c>
      <c r="FT511">
        <v>1</v>
      </c>
      <c r="FU511">
        <v>3.30127775</v>
      </c>
      <c r="FV511">
        <v>-0.09305099437148262</v>
      </c>
      <c r="FW511">
        <v>0.01297722668513963</v>
      </c>
      <c r="FX511">
        <v>1</v>
      </c>
      <c r="FY511">
        <v>3</v>
      </c>
      <c r="FZ511">
        <v>3</v>
      </c>
      <c r="GA511" t="s">
        <v>420</v>
      </c>
      <c r="GB511">
        <v>2.98329</v>
      </c>
      <c r="GC511">
        <v>2.7156</v>
      </c>
      <c r="GD511">
        <v>0.0312884</v>
      </c>
      <c r="GE511">
        <v>0.0316014</v>
      </c>
      <c r="GF511">
        <v>0.10836</v>
      </c>
      <c r="GG511">
        <v>0.0960419</v>
      </c>
      <c r="GH511">
        <v>30650.8</v>
      </c>
      <c r="GI511">
        <v>30789.8</v>
      </c>
      <c r="GJ511">
        <v>29406.6</v>
      </c>
      <c r="GK511">
        <v>29404</v>
      </c>
      <c r="GL511">
        <v>34717.6</v>
      </c>
      <c r="GM511">
        <v>35332.8</v>
      </c>
      <c r="GN511">
        <v>41409.6</v>
      </c>
      <c r="GO511">
        <v>41904.3</v>
      </c>
      <c r="GP511">
        <v>1.94265</v>
      </c>
      <c r="GQ511">
        <v>1.89265</v>
      </c>
      <c r="GR511">
        <v>0.121683</v>
      </c>
      <c r="GS511">
        <v>0</v>
      </c>
      <c r="GT511">
        <v>25.58</v>
      </c>
      <c r="GU511">
        <v>999.9</v>
      </c>
      <c r="GV511">
        <v>41.3</v>
      </c>
      <c r="GW511">
        <v>33.9</v>
      </c>
      <c r="GX511">
        <v>24.2437</v>
      </c>
      <c r="GY511">
        <v>63.6905</v>
      </c>
      <c r="GZ511">
        <v>33.5457</v>
      </c>
      <c r="HA511">
        <v>1</v>
      </c>
      <c r="HB511">
        <v>-0.0698323</v>
      </c>
      <c r="HC511">
        <v>0.467021</v>
      </c>
      <c r="HD511">
        <v>20.3311</v>
      </c>
      <c r="HE511">
        <v>5.22133</v>
      </c>
      <c r="HF511">
        <v>12.0099</v>
      </c>
      <c r="HG511">
        <v>4.99</v>
      </c>
      <c r="HH511">
        <v>3.28925</v>
      </c>
      <c r="HI511">
        <v>9999</v>
      </c>
      <c r="HJ511">
        <v>9999</v>
      </c>
      <c r="HK511">
        <v>9999</v>
      </c>
      <c r="HL511">
        <v>176.5</v>
      </c>
      <c r="HM511">
        <v>1.86752</v>
      </c>
      <c r="HN511">
        <v>1.8666</v>
      </c>
      <c r="HO511">
        <v>1.86599</v>
      </c>
      <c r="HP511">
        <v>1.86584</v>
      </c>
      <c r="HQ511">
        <v>1.86775</v>
      </c>
      <c r="HR511">
        <v>1.8702</v>
      </c>
      <c r="HS511">
        <v>1.86885</v>
      </c>
      <c r="HT511">
        <v>1.87027</v>
      </c>
      <c r="HU511">
        <v>0</v>
      </c>
      <c r="HV511">
        <v>0</v>
      </c>
      <c r="HW511">
        <v>0</v>
      </c>
      <c r="HX511">
        <v>0</v>
      </c>
      <c r="HY511" t="s">
        <v>421</v>
      </c>
      <c r="HZ511" t="s">
        <v>422</v>
      </c>
      <c r="IA511" t="s">
        <v>423</v>
      </c>
      <c r="IB511" t="s">
        <v>423</v>
      </c>
      <c r="IC511" t="s">
        <v>423</v>
      </c>
      <c r="ID511" t="s">
        <v>423</v>
      </c>
      <c r="IE511">
        <v>0</v>
      </c>
      <c r="IF511">
        <v>100</v>
      </c>
      <c r="IG511">
        <v>100</v>
      </c>
      <c r="IH511">
        <v>-1.096</v>
      </c>
      <c r="II511">
        <v>-0.08699999999999999</v>
      </c>
      <c r="IJ511">
        <v>-0.665362308254998</v>
      </c>
      <c r="IK511">
        <v>-0.002609718516926934</v>
      </c>
      <c r="IL511">
        <v>7.477057286243006E-07</v>
      </c>
      <c r="IM511">
        <v>-2.446628426827821E-10</v>
      </c>
      <c r="IN511">
        <v>-0.1910913086152076</v>
      </c>
      <c r="IO511">
        <v>-0.007460779758470672</v>
      </c>
      <c r="IP511">
        <v>0.0009378809001863145</v>
      </c>
      <c r="IQ511">
        <v>-1.681860573090938E-05</v>
      </c>
      <c r="IR511">
        <v>18</v>
      </c>
      <c r="IS511">
        <v>2242</v>
      </c>
      <c r="IT511">
        <v>1</v>
      </c>
      <c r="IU511">
        <v>24</v>
      </c>
      <c r="IV511">
        <v>1.3</v>
      </c>
      <c r="IW511">
        <v>1.2</v>
      </c>
      <c r="IX511">
        <v>0.41626</v>
      </c>
      <c r="IY511">
        <v>2.27051</v>
      </c>
      <c r="IZ511">
        <v>1.39648</v>
      </c>
      <c r="JA511">
        <v>2.33276</v>
      </c>
      <c r="JB511">
        <v>1.49536</v>
      </c>
      <c r="JC511">
        <v>2.37549</v>
      </c>
      <c r="JD511">
        <v>37.9649</v>
      </c>
      <c r="JE511">
        <v>24.1313</v>
      </c>
      <c r="JF511">
        <v>18</v>
      </c>
      <c r="JG511">
        <v>508.615</v>
      </c>
      <c r="JH511">
        <v>433.292</v>
      </c>
      <c r="JI511">
        <v>25</v>
      </c>
      <c r="JJ511">
        <v>26.4646</v>
      </c>
      <c r="JK511">
        <v>30.0002</v>
      </c>
      <c r="JL511">
        <v>26.4109</v>
      </c>
      <c r="JM511">
        <v>26.3507</v>
      </c>
      <c r="JN511">
        <v>8.314349999999999</v>
      </c>
      <c r="JO511">
        <v>16.8393</v>
      </c>
      <c r="JP511">
        <v>52.4883</v>
      </c>
      <c r="JQ511">
        <v>25</v>
      </c>
      <c r="JR511">
        <v>120</v>
      </c>
      <c r="JS511">
        <v>20.8962</v>
      </c>
      <c r="JT511">
        <v>100.544</v>
      </c>
      <c r="JU511">
        <v>100.637</v>
      </c>
    </row>
    <row r="512" spans="1:281">
      <c r="A512">
        <v>496</v>
      </c>
      <c r="B512">
        <v>1659127554.1</v>
      </c>
      <c r="C512">
        <v>15196</v>
      </c>
      <c r="D512" t="s">
        <v>1452</v>
      </c>
      <c r="E512" t="s">
        <v>1453</v>
      </c>
      <c r="F512">
        <v>5</v>
      </c>
      <c r="G512" t="s">
        <v>1437</v>
      </c>
      <c r="H512" t="s">
        <v>416</v>
      </c>
      <c r="I512">
        <v>1659127546.099999</v>
      </c>
      <c r="J512">
        <f>(K512)/1000</f>
        <v>0</v>
      </c>
      <c r="K512">
        <f>IF(CZ512, AN512, AH512)</f>
        <v>0</v>
      </c>
      <c r="L512">
        <f>IF(CZ512, AI512, AG512)</f>
        <v>0</v>
      </c>
      <c r="M512">
        <f>DB512 - IF(AU512&gt;1, L512*CV512*100.0/(AW512*DP512), 0)</f>
        <v>0</v>
      </c>
      <c r="N512">
        <f>((T512-J512/2)*M512-L512)/(T512+J512/2)</f>
        <v>0</v>
      </c>
      <c r="O512">
        <f>N512*(DI512+DJ512)/1000.0</f>
        <v>0</v>
      </c>
      <c r="P512">
        <f>(DB512 - IF(AU512&gt;1, L512*CV512*100.0/(AW512*DP512), 0))*(DI512+DJ512)/1000.0</f>
        <v>0</v>
      </c>
      <c r="Q512">
        <f>2.0/((1/S512-1/R512)+SIGN(S512)*SQRT((1/S512-1/R512)*(1/S512-1/R512) + 4*CW512/((CW512+1)*(CW512+1))*(2*1/S512*1/R512-1/R512*1/R512)))</f>
        <v>0</v>
      </c>
      <c r="R512">
        <f>IF(LEFT(CX512,1)&lt;&gt;"0",IF(LEFT(CX512,1)="1",3.0,CY512),$D$5+$E$5*(DP512*DI512/($K$5*1000))+$F$5*(DP512*DI512/($K$5*1000))*MAX(MIN(CV512,$J$5),$I$5)*MAX(MIN(CV512,$J$5),$I$5)+$G$5*MAX(MIN(CV512,$J$5),$I$5)*(DP512*DI512/($K$5*1000))+$H$5*(DP512*DI512/($K$5*1000))*(DP512*DI512/($K$5*1000)))</f>
        <v>0</v>
      </c>
      <c r="S512">
        <f>J512*(1000-(1000*0.61365*exp(17.502*W512/(240.97+W512))/(DI512+DJ512)+DD512)/2)/(1000*0.61365*exp(17.502*W512/(240.97+W512))/(DI512+DJ512)-DD512)</f>
        <v>0</v>
      </c>
      <c r="T512">
        <f>1/((CW512+1)/(Q512/1.6)+1/(R512/1.37)) + CW512/((CW512+1)/(Q512/1.6) + CW512/(R512/1.37))</f>
        <v>0</v>
      </c>
      <c r="U512">
        <f>(CR512*CU512)</f>
        <v>0</v>
      </c>
      <c r="V512">
        <f>(DK512+(U512+2*0.95*5.67E-8*(((DK512+$B$7)+273)^4-(DK512+273)^4)-44100*J512)/(1.84*29.3*R512+8*0.95*5.67E-8*(DK512+273)^3))</f>
        <v>0</v>
      </c>
      <c r="W512">
        <f>($C$7*DL512+$D$7*DM512+$E$7*V512)</f>
        <v>0</v>
      </c>
      <c r="X512">
        <f>0.61365*exp(17.502*W512/(240.97+W512))</f>
        <v>0</v>
      </c>
      <c r="Y512">
        <f>(Z512/AA512*100)</f>
        <v>0</v>
      </c>
      <c r="Z512">
        <f>DD512*(DI512+DJ512)/1000</f>
        <v>0</v>
      </c>
      <c r="AA512">
        <f>0.61365*exp(17.502*DK512/(240.97+DK512))</f>
        <v>0</v>
      </c>
      <c r="AB512">
        <f>(X512-DD512*(DI512+DJ512)/1000)</f>
        <v>0</v>
      </c>
      <c r="AC512">
        <f>(-J512*44100)</f>
        <v>0</v>
      </c>
      <c r="AD512">
        <f>2*29.3*R512*0.92*(DK512-W512)</f>
        <v>0</v>
      </c>
      <c r="AE512">
        <f>2*0.95*5.67E-8*(((DK512+$B$7)+273)^4-(W512+273)^4)</f>
        <v>0</v>
      </c>
      <c r="AF512">
        <f>U512+AE512+AC512+AD512</f>
        <v>0</v>
      </c>
      <c r="AG512">
        <f>DH512*AU512*(DC512-DB512*(1000-AU512*DE512)/(1000-AU512*DD512))/(100*CV512)</f>
        <v>0</v>
      </c>
      <c r="AH512">
        <f>1000*DH512*AU512*(DD512-DE512)/(100*CV512*(1000-AU512*DD512))</f>
        <v>0</v>
      </c>
      <c r="AI512">
        <f>(AJ512 - AK512 - DI512*1E3/(8.314*(DK512+273.15)) * AM512/DH512 * AL512) * DH512/(100*CV512) * (1000 - DE512)/1000</f>
        <v>0</v>
      </c>
      <c r="AJ512">
        <v>71.533611427365</v>
      </c>
      <c r="AK512">
        <v>71.04762848484847</v>
      </c>
      <c r="AL512">
        <v>0.0004528925430028397</v>
      </c>
      <c r="AM512">
        <v>64.81266381084879</v>
      </c>
      <c r="AN512">
        <f>(AP512 - AO512 + DI512*1E3/(8.314*(DK512+273.15)) * AR512/DH512 * AQ512) * DH512/(100*CV512) * 1000/(1000 - AP512)</f>
        <v>0</v>
      </c>
      <c r="AO512">
        <v>20.96686456824402</v>
      </c>
      <c r="AP512">
        <v>24.27185757575757</v>
      </c>
      <c r="AQ512">
        <v>0.0001080569655806697</v>
      </c>
      <c r="AR512">
        <v>85.49099710370521</v>
      </c>
      <c r="AS512">
        <v>2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MAX(0,($B$13+$C$13*DP512)/(1+$D$13*DP512)*DI512/(DK512+273)*$E$13)</f>
        <v>0</v>
      </c>
      <c r="AX512" t="s">
        <v>1392</v>
      </c>
      <c r="AY512">
        <v>10497.9</v>
      </c>
      <c r="AZ512">
        <v>881.8200000000001</v>
      </c>
      <c r="BA512">
        <v>2629.32</v>
      </c>
      <c r="BB512">
        <f>1-AZ512/BA512</f>
        <v>0</v>
      </c>
      <c r="BC512">
        <v>-2.039817619194042</v>
      </c>
      <c r="BD512" t="s">
        <v>1454</v>
      </c>
      <c r="BE512">
        <v>10373.4</v>
      </c>
      <c r="BF512">
        <v>738.9277999999999</v>
      </c>
      <c r="BG512">
        <v>853.236</v>
      </c>
      <c r="BH512">
        <f>1-BF512/BG512</f>
        <v>0</v>
      </c>
      <c r="BI512">
        <v>0.5</v>
      </c>
      <c r="BJ512">
        <f>CS512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417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BZ512">
        <v>1435</v>
      </c>
      <c r="CA512">
        <v>300</v>
      </c>
      <c r="CB512">
        <v>300</v>
      </c>
      <c r="CC512">
        <v>300</v>
      </c>
      <c r="CD512">
        <v>10373.4</v>
      </c>
      <c r="CE512">
        <v>828.87</v>
      </c>
      <c r="CF512">
        <v>-0.00687594</v>
      </c>
      <c r="CG512">
        <v>0.73</v>
      </c>
      <c r="CH512" t="s">
        <v>417</v>
      </c>
      <c r="CI512" t="s">
        <v>417</v>
      </c>
      <c r="CJ512" t="s">
        <v>417</v>
      </c>
      <c r="CK512" t="s">
        <v>417</v>
      </c>
      <c r="CL512" t="s">
        <v>417</v>
      </c>
      <c r="CM512" t="s">
        <v>417</v>
      </c>
      <c r="CN512" t="s">
        <v>417</v>
      </c>
      <c r="CO512" t="s">
        <v>417</v>
      </c>
      <c r="CP512" t="s">
        <v>417</v>
      </c>
      <c r="CQ512" t="s">
        <v>417</v>
      </c>
      <c r="CR512">
        <f>$B$11*DQ512+$C$11*DR512+$F$11*EC512*(1-EF512)</f>
        <v>0</v>
      </c>
      <c r="CS512">
        <f>CR512*CT512</f>
        <v>0</v>
      </c>
      <c r="CT512">
        <f>($B$11*$D$9+$C$11*$D$9+$F$11*((EP512+EH512)/MAX(EP512+EH512+EQ512, 0.1)*$I$9+EQ512/MAX(EP512+EH512+EQ512, 0.1)*$J$9))/($B$11+$C$11+$F$11)</f>
        <v>0</v>
      </c>
      <c r="CU512">
        <f>($B$11*$K$9+$C$11*$K$9+$F$11*((EP512+EH512)/MAX(EP512+EH512+EQ512, 0.1)*$P$9+EQ512/MAX(EP512+EH512+EQ512, 0.1)*$Q$9))/($B$11+$C$11+$F$11)</f>
        <v>0</v>
      </c>
      <c r="CV512">
        <v>6</v>
      </c>
      <c r="CW512">
        <v>0.5</v>
      </c>
      <c r="CX512" t="s">
        <v>418</v>
      </c>
      <c r="CY512">
        <v>2</v>
      </c>
      <c r="CZ512" t="b">
        <v>1</v>
      </c>
      <c r="DA512">
        <v>1659127546.099999</v>
      </c>
      <c r="DB512">
        <v>69.24596129032258</v>
      </c>
      <c r="DC512">
        <v>70.00214516129031</v>
      </c>
      <c r="DD512">
        <v>24.23293225806452</v>
      </c>
      <c r="DE512">
        <v>20.95318709677419</v>
      </c>
      <c r="DF512">
        <v>70.29696129032259</v>
      </c>
      <c r="DG512">
        <v>24.31793225806452</v>
      </c>
      <c r="DH512">
        <v>500.076</v>
      </c>
      <c r="DI512">
        <v>90.50690967741933</v>
      </c>
      <c r="DJ512">
        <v>0.1000174483870968</v>
      </c>
      <c r="DK512">
        <v>27.53485161290322</v>
      </c>
      <c r="DL512">
        <v>27.59983548387097</v>
      </c>
      <c r="DM512">
        <v>999.9000000000003</v>
      </c>
      <c r="DN512">
        <v>0</v>
      </c>
      <c r="DO512">
        <v>0</v>
      </c>
      <c r="DP512">
        <v>10000.39870967742</v>
      </c>
      <c r="DQ512">
        <v>0</v>
      </c>
      <c r="DR512">
        <v>8.318720000000003</v>
      </c>
      <c r="DS512">
        <v>-0.6751743225806451</v>
      </c>
      <c r="DT512">
        <v>71.05070322580644</v>
      </c>
      <c r="DU512">
        <v>71.50030967741937</v>
      </c>
      <c r="DV512">
        <v>3.307372580645161</v>
      </c>
      <c r="DW512">
        <v>70.00214516129031</v>
      </c>
      <c r="DX512">
        <v>20.95318709677419</v>
      </c>
      <c r="DY512">
        <v>2.195747419354839</v>
      </c>
      <c r="DZ512">
        <v>1.896409677419355</v>
      </c>
      <c r="EA512">
        <v>18.93132580645161</v>
      </c>
      <c r="EB512">
        <v>16.60494838709677</v>
      </c>
      <c r="EC512">
        <v>1999.999677419355</v>
      </c>
      <c r="ED512">
        <v>0.9799968709677419</v>
      </c>
      <c r="EE512">
        <v>0.02000315806451613</v>
      </c>
      <c r="EF512">
        <v>0</v>
      </c>
      <c r="EG512">
        <v>738.9074516129032</v>
      </c>
      <c r="EH512">
        <v>5.000969999999999</v>
      </c>
      <c r="EI512">
        <v>14794.10322580645</v>
      </c>
      <c r="EJ512">
        <v>16707.55483870968</v>
      </c>
      <c r="EK512">
        <v>39.68699999999998</v>
      </c>
      <c r="EL512">
        <v>40.125</v>
      </c>
      <c r="EM512">
        <v>39.57419354838709</v>
      </c>
      <c r="EN512">
        <v>39.81199999999998</v>
      </c>
      <c r="EO512">
        <v>40.19512903225805</v>
      </c>
      <c r="EP512">
        <v>1955.089677419355</v>
      </c>
      <c r="EQ512">
        <v>39.91000000000001</v>
      </c>
      <c r="ER512">
        <v>0</v>
      </c>
      <c r="ES512">
        <v>110.5999999046326</v>
      </c>
      <c r="ET512">
        <v>0</v>
      </c>
      <c r="EU512">
        <v>738.9277999999999</v>
      </c>
      <c r="EV512">
        <v>1.344307681946429</v>
      </c>
      <c r="EW512">
        <v>17.03846156580968</v>
      </c>
      <c r="EX512">
        <v>14794.3</v>
      </c>
      <c r="EY512">
        <v>15</v>
      </c>
      <c r="EZ512">
        <v>1659127586.1</v>
      </c>
      <c r="FA512" t="s">
        <v>1455</v>
      </c>
      <c r="FB512">
        <v>1659127574.6</v>
      </c>
      <c r="FC512">
        <v>1659127586.1</v>
      </c>
      <c r="FD512">
        <v>16</v>
      </c>
      <c r="FE512">
        <v>-0.079</v>
      </c>
      <c r="FF512">
        <v>0.002</v>
      </c>
      <c r="FG512">
        <v>-1.051</v>
      </c>
      <c r="FH512">
        <v>-0.08500000000000001</v>
      </c>
      <c r="FI512">
        <v>70</v>
      </c>
      <c r="FJ512">
        <v>21</v>
      </c>
      <c r="FK512">
        <v>0.28</v>
      </c>
      <c r="FL512">
        <v>0.02</v>
      </c>
      <c r="FM512">
        <v>-0.6667621499999999</v>
      </c>
      <c r="FN512">
        <v>-0.2501560300187591</v>
      </c>
      <c r="FO512">
        <v>0.03223226496970853</v>
      </c>
      <c r="FP512">
        <v>1</v>
      </c>
      <c r="FQ512">
        <v>738.8931470588234</v>
      </c>
      <c r="FR512">
        <v>0.6892436992359147</v>
      </c>
      <c r="FS512">
        <v>0.2600845035021034</v>
      </c>
      <c r="FT512">
        <v>1</v>
      </c>
      <c r="FU512">
        <v>3.30792325</v>
      </c>
      <c r="FV512">
        <v>-0.03972956848030724</v>
      </c>
      <c r="FW512">
        <v>0.006540521151827282</v>
      </c>
      <c r="FX512">
        <v>1</v>
      </c>
      <c r="FY512">
        <v>3</v>
      </c>
      <c r="FZ512">
        <v>3</v>
      </c>
      <c r="GA512" t="s">
        <v>420</v>
      </c>
      <c r="GB512">
        <v>2.98306</v>
      </c>
      <c r="GC512">
        <v>2.71545</v>
      </c>
      <c r="GD512">
        <v>0.0189221</v>
      </c>
      <c r="GE512">
        <v>0.0186732</v>
      </c>
      <c r="GF512">
        <v>0.108359</v>
      </c>
      <c r="GG512">
        <v>0.0960556</v>
      </c>
      <c r="GH512">
        <v>31039.2</v>
      </c>
      <c r="GI512">
        <v>31197.9</v>
      </c>
      <c r="GJ512">
        <v>29404.1</v>
      </c>
      <c r="GK512">
        <v>29401.4</v>
      </c>
      <c r="GL512">
        <v>34715.1</v>
      </c>
      <c r="GM512">
        <v>35328.9</v>
      </c>
      <c r="GN512">
        <v>41406.6</v>
      </c>
      <c r="GO512">
        <v>41900.5</v>
      </c>
      <c r="GP512">
        <v>1.9422</v>
      </c>
      <c r="GQ512">
        <v>1.89285</v>
      </c>
      <c r="GR512">
        <v>0.120588</v>
      </c>
      <c r="GS512">
        <v>0</v>
      </c>
      <c r="GT512">
        <v>25.6253</v>
      </c>
      <c r="GU512">
        <v>999.9</v>
      </c>
      <c r="GV512">
        <v>41.9</v>
      </c>
      <c r="GW512">
        <v>33.8</v>
      </c>
      <c r="GX512">
        <v>24.463</v>
      </c>
      <c r="GY512">
        <v>63.5405</v>
      </c>
      <c r="GZ512">
        <v>33.774</v>
      </c>
      <c r="HA512">
        <v>1</v>
      </c>
      <c r="HB512">
        <v>-0.0665244</v>
      </c>
      <c r="HC512">
        <v>0.489139</v>
      </c>
      <c r="HD512">
        <v>20.3317</v>
      </c>
      <c r="HE512">
        <v>5.22463</v>
      </c>
      <c r="HF512">
        <v>12.0099</v>
      </c>
      <c r="HG512">
        <v>4.9911</v>
      </c>
      <c r="HH512">
        <v>3.29</v>
      </c>
      <c r="HI512">
        <v>9999</v>
      </c>
      <c r="HJ512">
        <v>9999</v>
      </c>
      <c r="HK512">
        <v>9999</v>
      </c>
      <c r="HL512">
        <v>176.5</v>
      </c>
      <c r="HM512">
        <v>1.86752</v>
      </c>
      <c r="HN512">
        <v>1.86658</v>
      </c>
      <c r="HO512">
        <v>1.86598</v>
      </c>
      <c r="HP512">
        <v>1.86586</v>
      </c>
      <c r="HQ512">
        <v>1.86773</v>
      </c>
      <c r="HR512">
        <v>1.87022</v>
      </c>
      <c r="HS512">
        <v>1.86886</v>
      </c>
      <c r="HT512">
        <v>1.87027</v>
      </c>
      <c r="HU512">
        <v>0</v>
      </c>
      <c r="HV512">
        <v>0</v>
      </c>
      <c r="HW512">
        <v>0</v>
      </c>
      <c r="HX512">
        <v>0</v>
      </c>
      <c r="HY512" t="s">
        <v>421</v>
      </c>
      <c r="HZ512" t="s">
        <v>422</v>
      </c>
      <c r="IA512" t="s">
        <v>423</v>
      </c>
      <c r="IB512" t="s">
        <v>423</v>
      </c>
      <c r="IC512" t="s">
        <v>423</v>
      </c>
      <c r="ID512" t="s">
        <v>423</v>
      </c>
      <c r="IE512">
        <v>0</v>
      </c>
      <c r="IF512">
        <v>100</v>
      </c>
      <c r="IG512">
        <v>100</v>
      </c>
      <c r="IH512">
        <v>-1.051</v>
      </c>
      <c r="II512">
        <v>-0.08500000000000001</v>
      </c>
      <c r="IJ512">
        <v>-0.7901489039730385</v>
      </c>
      <c r="IK512">
        <v>-0.002609718516926934</v>
      </c>
      <c r="IL512">
        <v>7.477057286243006E-07</v>
      </c>
      <c r="IM512">
        <v>-2.446628426827821E-10</v>
      </c>
      <c r="IN512">
        <v>-0.1887188666922738</v>
      </c>
      <c r="IO512">
        <v>-0.007460779758470672</v>
      </c>
      <c r="IP512">
        <v>0.0009378809001863145</v>
      </c>
      <c r="IQ512">
        <v>-1.681860573090938E-05</v>
      </c>
      <c r="IR512">
        <v>18</v>
      </c>
      <c r="IS512">
        <v>2242</v>
      </c>
      <c r="IT512">
        <v>1</v>
      </c>
      <c r="IU512">
        <v>24</v>
      </c>
      <c r="IV512">
        <v>1.5</v>
      </c>
      <c r="IW512">
        <v>1.4</v>
      </c>
      <c r="IX512">
        <v>0.303955</v>
      </c>
      <c r="IY512">
        <v>2.2937</v>
      </c>
      <c r="IZ512">
        <v>1.39648</v>
      </c>
      <c r="JA512">
        <v>2.33521</v>
      </c>
      <c r="JB512">
        <v>1.49536</v>
      </c>
      <c r="JC512">
        <v>2.36816</v>
      </c>
      <c r="JD512">
        <v>37.9649</v>
      </c>
      <c r="JE512">
        <v>24.14</v>
      </c>
      <c r="JF512">
        <v>18</v>
      </c>
      <c r="JG512">
        <v>508.637</v>
      </c>
      <c r="JH512">
        <v>433.683</v>
      </c>
      <c r="JI512">
        <v>25</v>
      </c>
      <c r="JJ512">
        <v>26.5026</v>
      </c>
      <c r="JK512">
        <v>30.0003</v>
      </c>
      <c r="JL512">
        <v>26.4464</v>
      </c>
      <c r="JM512">
        <v>26.3861</v>
      </c>
      <c r="JN512">
        <v>6.09379</v>
      </c>
      <c r="JO512">
        <v>18.1818</v>
      </c>
      <c r="JP512">
        <v>54.4195</v>
      </c>
      <c r="JQ512">
        <v>25</v>
      </c>
      <c r="JR512">
        <v>70</v>
      </c>
      <c r="JS512">
        <v>20.9509</v>
      </c>
      <c r="JT512">
        <v>100.536</v>
      </c>
      <c r="JU512">
        <v>100.628</v>
      </c>
    </row>
    <row r="513" spans="1:281">
      <c r="A513">
        <v>497</v>
      </c>
      <c r="B513">
        <v>1659127677.1</v>
      </c>
      <c r="C513">
        <v>15319</v>
      </c>
      <c r="D513" t="s">
        <v>1456</v>
      </c>
      <c r="E513" t="s">
        <v>1457</v>
      </c>
      <c r="F513">
        <v>5</v>
      </c>
      <c r="G513" t="s">
        <v>1437</v>
      </c>
      <c r="H513" t="s">
        <v>416</v>
      </c>
      <c r="I513">
        <v>1659127669.099999</v>
      </c>
      <c r="J513">
        <f>(K513)/1000</f>
        <v>0</v>
      </c>
      <c r="K513">
        <f>IF(CZ513, AN513, AH513)</f>
        <v>0</v>
      </c>
      <c r="L513">
        <f>IF(CZ513, AI513, AG513)</f>
        <v>0</v>
      </c>
      <c r="M513">
        <f>DB513 - IF(AU513&gt;1, L513*CV513*100.0/(AW513*DP513), 0)</f>
        <v>0</v>
      </c>
      <c r="N513">
        <f>((T513-J513/2)*M513-L513)/(T513+J513/2)</f>
        <v>0</v>
      </c>
      <c r="O513">
        <f>N513*(DI513+DJ513)/1000.0</f>
        <v>0</v>
      </c>
      <c r="P513">
        <f>(DB513 - IF(AU513&gt;1, L513*CV513*100.0/(AW513*DP513), 0))*(DI513+DJ513)/1000.0</f>
        <v>0</v>
      </c>
      <c r="Q513">
        <f>2.0/((1/S513-1/R513)+SIGN(S513)*SQRT((1/S513-1/R513)*(1/S513-1/R513) + 4*CW513/((CW513+1)*(CW513+1))*(2*1/S513*1/R513-1/R513*1/R513)))</f>
        <v>0</v>
      </c>
      <c r="R513">
        <f>IF(LEFT(CX513,1)&lt;&gt;"0",IF(LEFT(CX513,1)="1",3.0,CY513),$D$5+$E$5*(DP513*DI513/($K$5*1000))+$F$5*(DP513*DI513/($K$5*1000))*MAX(MIN(CV513,$J$5),$I$5)*MAX(MIN(CV513,$J$5),$I$5)+$G$5*MAX(MIN(CV513,$J$5),$I$5)*(DP513*DI513/($K$5*1000))+$H$5*(DP513*DI513/($K$5*1000))*(DP513*DI513/($K$5*1000)))</f>
        <v>0</v>
      </c>
      <c r="S513">
        <f>J513*(1000-(1000*0.61365*exp(17.502*W513/(240.97+W513))/(DI513+DJ513)+DD513)/2)/(1000*0.61365*exp(17.502*W513/(240.97+W513))/(DI513+DJ513)-DD513)</f>
        <v>0</v>
      </c>
      <c r="T513">
        <f>1/((CW513+1)/(Q513/1.6)+1/(R513/1.37)) + CW513/((CW513+1)/(Q513/1.6) + CW513/(R513/1.37))</f>
        <v>0</v>
      </c>
      <c r="U513">
        <f>(CR513*CU513)</f>
        <v>0</v>
      </c>
      <c r="V513">
        <f>(DK513+(U513+2*0.95*5.67E-8*(((DK513+$B$7)+273)^4-(DK513+273)^4)-44100*J513)/(1.84*29.3*R513+8*0.95*5.67E-8*(DK513+273)^3))</f>
        <v>0</v>
      </c>
      <c r="W513">
        <f>($C$7*DL513+$D$7*DM513+$E$7*V513)</f>
        <v>0</v>
      </c>
      <c r="X513">
        <f>0.61365*exp(17.502*W513/(240.97+W513))</f>
        <v>0</v>
      </c>
      <c r="Y513">
        <f>(Z513/AA513*100)</f>
        <v>0</v>
      </c>
      <c r="Z513">
        <f>DD513*(DI513+DJ513)/1000</f>
        <v>0</v>
      </c>
      <c r="AA513">
        <f>0.61365*exp(17.502*DK513/(240.97+DK513))</f>
        <v>0</v>
      </c>
      <c r="AB513">
        <f>(X513-DD513*(DI513+DJ513)/1000)</f>
        <v>0</v>
      </c>
      <c r="AC513">
        <f>(-J513*44100)</f>
        <v>0</v>
      </c>
      <c r="AD513">
        <f>2*29.3*R513*0.92*(DK513-W513)</f>
        <v>0</v>
      </c>
      <c r="AE513">
        <f>2*0.95*5.67E-8*(((DK513+$B$7)+273)^4-(W513+273)^4)</f>
        <v>0</v>
      </c>
      <c r="AF513">
        <f>U513+AE513+AC513+AD513</f>
        <v>0</v>
      </c>
      <c r="AG513">
        <f>DH513*AU513*(DC513-DB513*(1000-AU513*DE513)/(1000-AU513*DD513))/(100*CV513)</f>
        <v>0</v>
      </c>
      <c r="AH513">
        <f>1000*DH513*AU513*(DD513-DE513)/(100*CV513*(1000-AU513*DD513))</f>
        <v>0</v>
      </c>
      <c r="AI513">
        <f>(AJ513 - AK513 - DI513*1E3/(8.314*(DK513+273.15)) * AM513/DH513 * AL513) * DH513/(100*CV513) * (1000 - DE513)/1000</f>
        <v>0</v>
      </c>
      <c r="AJ513">
        <v>429.038168572375</v>
      </c>
      <c r="AK513">
        <v>410.1183212121214</v>
      </c>
      <c r="AL513">
        <v>-0.001917269516332586</v>
      </c>
      <c r="AM513">
        <v>64.83530338567959</v>
      </c>
      <c r="AN513">
        <f>(AP513 - AO513 + DI513*1E3/(8.314*(DK513+273.15)) * AR513/DH513 * AQ513) * DH513/(100*CV513) * 1000/(1000 - AP513)</f>
        <v>0</v>
      </c>
      <c r="AO513">
        <v>20.8159206749416</v>
      </c>
      <c r="AP513">
        <v>24.22310121212121</v>
      </c>
      <c r="AQ513">
        <v>-0.0003495984874230948</v>
      </c>
      <c r="AR513">
        <v>85.53239541650889</v>
      </c>
      <c r="AS513">
        <v>2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MAX(0,($B$13+$C$13*DP513)/(1+$D$13*DP513)*DI513/(DK513+273)*$E$13)</f>
        <v>0</v>
      </c>
      <c r="AX513" t="s">
        <v>1392</v>
      </c>
      <c r="AY513">
        <v>10497.9</v>
      </c>
      <c r="AZ513">
        <v>881.8200000000001</v>
      </c>
      <c r="BA513">
        <v>2629.32</v>
      </c>
      <c r="BB513">
        <f>1-AZ513/BA513</f>
        <v>0</v>
      </c>
      <c r="BC513">
        <v>-2.039817619194042</v>
      </c>
      <c r="BD513" t="s">
        <v>1458</v>
      </c>
      <c r="BE513">
        <v>10372.9</v>
      </c>
      <c r="BF513">
        <v>722.1975000000001</v>
      </c>
      <c r="BG513">
        <v>885.946</v>
      </c>
      <c r="BH513">
        <f>1-BF513/BG513</f>
        <v>0</v>
      </c>
      <c r="BI513">
        <v>0.5</v>
      </c>
      <c r="BJ513">
        <f>CS513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417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BZ513">
        <v>1436</v>
      </c>
      <c r="CA513">
        <v>300</v>
      </c>
      <c r="CB513">
        <v>300</v>
      </c>
      <c r="CC513">
        <v>300</v>
      </c>
      <c r="CD513">
        <v>10372.9</v>
      </c>
      <c r="CE513">
        <v>852.84</v>
      </c>
      <c r="CF513">
        <v>-0.00687571</v>
      </c>
      <c r="CG513">
        <v>2.95</v>
      </c>
      <c r="CH513" t="s">
        <v>417</v>
      </c>
      <c r="CI513" t="s">
        <v>417</v>
      </c>
      <c r="CJ513" t="s">
        <v>417</v>
      </c>
      <c r="CK513" t="s">
        <v>417</v>
      </c>
      <c r="CL513" t="s">
        <v>417</v>
      </c>
      <c r="CM513" t="s">
        <v>417</v>
      </c>
      <c r="CN513" t="s">
        <v>417</v>
      </c>
      <c r="CO513" t="s">
        <v>417</v>
      </c>
      <c r="CP513" t="s">
        <v>417</v>
      </c>
      <c r="CQ513" t="s">
        <v>417</v>
      </c>
      <c r="CR513">
        <f>$B$11*DQ513+$C$11*DR513+$F$11*EC513*(1-EF513)</f>
        <v>0</v>
      </c>
      <c r="CS513">
        <f>CR513*CT513</f>
        <v>0</v>
      </c>
      <c r="CT513">
        <f>($B$11*$D$9+$C$11*$D$9+$F$11*((EP513+EH513)/MAX(EP513+EH513+EQ513, 0.1)*$I$9+EQ513/MAX(EP513+EH513+EQ513, 0.1)*$J$9))/($B$11+$C$11+$F$11)</f>
        <v>0</v>
      </c>
      <c r="CU513">
        <f>($B$11*$K$9+$C$11*$K$9+$F$11*((EP513+EH513)/MAX(EP513+EH513+EQ513, 0.1)*$P$9+EQ513/MAX(EP513+EH513+EQ513, 0.1)*$Q$9))/($B$11+$C$11+$F$11)</f>
        <v>0</v>
      </c>
      <c r="CV513">
        <v>6</v>
      </c>
      <c r="CW513">
        <v>0.5</v>
      </c>
      <c r="CX513" t="s">
        <v>418</v>
      </c>
      <c r="CY513">
        <v>2</v>
      </c>
      <c r="CZ513" t="b">
        <v>1</v>
      </c>
      <c r="DA513">
        <v>1659127669.099999</v>
      </c>
      <c r="DB513">
        <v>400.4787741935484</v>
      </c>
      <c r="DC513">
        <v>420.0296451612903</v>
      </c>
      <c r="DD513">
        <v>24.21055161290322</v>
      </c>
      <c r="DE513">
        <v>20.84177741935484</v>
      </c>
      <c r="DF513">
        <v>402.0117741935484</v>
      </c>
      <c r="DG513">
        <v>24.30255161290322</v>
      </c>
      <c r="DH513">
        <v>500.0611612903225</v>
      </c>
      <c r="DI513">
        <v>90.4994806451613</v>
      </c>
      <c r="DJ513">
        <v>0.09998424193548384</v>
      </c>
      <c r="DK513">
        <v>27.54169032258065</v>
      </c>
      <c r="DL513">
        <v>27.56183870967742</v>
      </c>
      <c r="DM513">
        <v>999.9000000000003</v>
      </c>
      <c r="DN513">
        <v>0</v>
      </c>
      <c r="DO513">
        <v>0</v>
      </c>
      <c r="DP513">
        <v>10005.81258064516</v>
      </c>
      <c r="DQ513">
        <v>0</v>
      </c>
      <c r="DR513">
        <v>8.318720000000003</v>
      </c>
      <c r="DS513">
        <v>-19.83135806451613</v>
      </c>
      <c r="DT513">
        <v>410.1432258064517</v>
      </c>
      <c r="DU513">
        <v>428.9703225806452</v>
      </c>
      <c r="DV513">
        <v>3.405203870967742</v>
      </c>
      <c r="DW513">
        <v>420.0296451612903</v>
      </c>
      <c r="DX513">
        <v>20.84177741935484</v>
      </c>
      <c r="DY513">
        <v>2.194339677419355</v>
      </c>
      <c r="DZ513">
        <v>1.88617064516129</v>
      </c>
      <c r="EA513">
        <v>18.92104838709678</v>
      </c>
      <c r="EB513">
        <v>16.51981290322581</v>
      </c>
      <c r="EC513">
        <v>1999.996774193548</v>
      </c>
      <c r="ED513">
        <v>0.9799985161290322</v>
      </c>
      <c r="EE513">
        <v>0.02000156774193549</v>
      </c>
      <c r="EF513">
        <v>0</v>
      </c>
      <c r="EG513">
        <v>722.2098709677418</v>
      </c>
      <c r="EH513">
        <v>5.000969999999999</v>
      </c>
      <c r="EI513">
        <v>14478.29677419354</v>
      </c>
      <c r="EJ513">
        <v>16707.54516129032</v>
      </c>
      <c r="EK513">
        <v>39.78399999999998</v>
      </c>
      <c r="EL513">
        <v>40.23170967741935</v>
      </c>
      <c r="EM513">
        <v>39.68699999999998</v>
      </c>
      <c r="EN513">
        <v>39.91099999999999</v>
      </c>
      <c r="EO513">
        <v>40.31199999999998</v>
      </c>
      <c r="EP513">
        <v>1955.096451612903</v>
      </c>
      <c r="EQ513">
        <v>39.90032258064517</v>
      </c>
      <c r="ER513">
        <v>0</v>
      </c>
      <c r="ES513">
        <v>122.2999999523163</v>
      </c>
      <c r="ET513">
        <v>0</v>
      </c>
      <c r="EU513">
        <v>722.1975000000001</v>
      </c>
      <c r="EV513">
        <v>-3.208239321667048</v>
      </c>
      <c r="EW513">
        <v>-59.1213675514219</v>
      </c>
      <c r="EX513">
        <v>14477.95769230769</v>
      </c>
      <c r="EY513">
        <v>15</v>
      </c>
      <c r="EZ513">
        <v>1659127706.1</v>
      </c>
      <c r="FA513" t="s">
        <v>1459</v>
      </c>
      <c r="FB513">
        <v>1659127703.6</v>
      </c>
      <c r="FC513">
        <v>1659127706.1</v>
      </c>
      <c r="FD513">
        <v>17</v>
      </c>
      <c r="FE513">
        <v>0.322</v>
      </c>
      <c r="FF513">
        <v>-0.004</v>
      </c>
      <c r="FG513">
        <v>-1.533</v>
      </c>
      <c r="FH513">
        <v>-0.092</v>
      </c>
      <c r="FI513">
        <v>420</v>
      </c>
      <c r="FJ513">
        <v>21</v>
      </c>
      <c r="FK513">
        <v>0.06</v>
      </c>
      <c r="FL513">
        <v>0.02</v>
      </c>
      <c r="FM513">
        <v>-19.83080731707317</v>
      </c>
      <c r="FN513">
        <v>-0.164523344947729</v>
      </c>
      <c r="FO513">
        <v>0.04819677344854808</v>
      </c>
      <c r="FP513">
        <v>1</v>
      </c>
      <c r="FQ513">
        <v>722.387294117647</v>
      </c>
      <c r="FR513">
        <v>-3.851795266748278</v>
      </c>
      <c r="FS513">
        <v>0.4530974138482673</v>
      </c>
      <c r="FT513">
        <v>0</v>
      </c>
      <c r="FU513">
        <v>3.408384634146341</v>
      </c>
      <c r="FV513">
        <v>0.01010571428571242</v>
      </c>
      <c r="FW513">
        <v>0.017072958949906</v>
      </c>
      <c r="FX513">
        <v>1</v>
      </c>
      <c r="FY513">
        <v>2</v>
      </c>
      <c r="FZ513">
        <v>3</v>
      </c>
      <c r="GA513" t="s">
        <v>431</v>
      </c>
      <c r="GB513">
        <v>2.98312</v>
      </c>
      <c r="GC513">
        <v>2.71556</v>
      </c>
      <c r="GD513">
        <v>0.09141150000000001</v>
      </c>
      <c r="GE513">
        <v>0.0936003</v>
      </c>
      <c r="GF513">
        <v>0.108175</v>
      </c>
      <c r="GG513">
        <v>0.0954067</v>
      </c>
      <c r="GH513">
        <v>28743.1</v>
      </c>
      <c r="GI513">
        <v>28815.1</v>
      </c>
      <c r="GJ513">
        <v>29401.5</v>
      </c>
      <c r="GK513">
        <v>29400.7</v>
      </c>
      <c r="GL513">
        <v>34720.6</v>
      </c>
      <c r="GM513">
        <v>35355.4</v>
      </c>
      <c r="GN513">
        <v>41402.8</v>
      </c>
      <c r="GO513">
        <v>41899.7</v>
      </c>
      <c r="GP513">
        <v>1.9422</v>
      </c>
      <c r="GQ513">
        <v>1.8939</v>
      </c>
      <c r="GR513">
        <v>0.118852</v>
      </c>
      <c r="GS513">
        <v>0</v>
      </c>
      <c r="GT513">
        <v>25.6097</v>
      </c>
      <c r="GU513">
        <v>999.9</v>
      </c>
      <c r="GV513">
        <v>42.2</v>
      </c>
      <c r="GW513">
        <v>33.8</v>
      </c>
      <c r="GX513">
        <v>24.6376</v>
      </c>
      <c r="GY513">
        <v>63.6305</v>
      </c>
      <c r="GZ513">
        <v>33.4255</v>
      </c>
      <c r="HA513">
        <v>1</v>
      </c>
      <c r="HB513">
        <v>-0.0638364</v>
      </c>
      <c r="HC513">
        <v>0.487527</v>
      </c>
      <c r="HD513">
        <v>20.3316</v>
      </c>
      <c r="HE513">
        <v>5.22478</v>
      </c>
      <c r="HF513">
        <v>12.0099</v>
      </c>
      <c r="HG513">
        <v>4.9914</v>
      </c>
      <c r="HH513">
        <v>3.29</v>
      </c>
      <c r="HI513">
        <v>9999</v>
      </c>
      <c r="HJ513">
        <v>9999</v>
      </c>
      <c r="HK513">
        <v>9999</v>
      </c>
      <c r="HL513">
        <v>176.5</v>
      </c>
      <c r="HM513">
        <v>1.86752</v>
      </c>
      <c r="HN513">
        <v>1.86656</v>
      </c>
      <c r="HO513">
        <v>1.866</v>
      </c>
      <c r="HP513">
        <v>1.86585</v>
      </c>
      <c r="HQ513">
        <v>1.86774</v>
      </c>
      <c r="HR513">
        <v>1.87022</v>
      </c>
      <c r="HS513">
        <v>1.86884</v>
      </c>
      <c r="HT513">
        <v>1.87027</v>
      </c>
      <c r="HU513">
        <v>0</v>
      </c>
      <c r="HV513">
        <v>0</v>
      </c>
      <c r="HW513">
        <v>0</v>
      </c>
      <c r="HX513">
        <v>0</v>
      </c>
      <c r="HY513" t="s">
        <v>421</v>
      </c>
      <c r="HZ513" t="s">
        <v>422</v>
      </c>
      <c r="IA513" t="s">
        <v>423</v>
      </c>
      <c r="IB513" t="s">
        <v>423</v>
      </c>
      <c r="IC513" t="s">
        <v>423</v>
      </c>
      <c r="ID513" t="s">
        <v>423</v>
      </c>
      <c r="IE513">
        <v>0</v>
      </c>
      <c r="IF513">
        <v>100</v>
      </c>
      <c r="IG513">
        <v>100</v>
      </c>
      <c r="IH513">
        <v>-1.533</v>
      </c>
      <c r="II513">
        <v>-0.092</v>
      </c>
      <c r="IJ513">
        <v>-0.8690854944982873</v>
      </c>
      <c r="IK513">
        <v>-0.002609718516926934</v>
      </c>
      <c r="IL513">
        <v>7.477057286243006E-07</v>
      </c>
      <c r="IM513">
        <v>-2.446628426827821E-10</v>
      </c>
      <c r="IN513">
        <v>-0.1867812333907661</v>
      </c>
      <c r="IO513">
        <v>-0.007460779758470672</v>
      </c>
      <c r="IP513">
        <v>0.0009378809001863145</v>
      </c>
      <c r="IQ513">
        <v>-1.681860573090938E-05</v>
      </c>
      <c r="IR513">
        <v>18</v>
      </c>
      <c r="IS513">
        <v>2242</v>
      </c>
      <c r="IT513">
        <v>1</v>
      </c>
      <c r="IU513">
        <v>24</v>
      </c>
      <c r="IV513">
        <v>1.7</v>
      </c>
      <c r="IW513">
        <v>1.5</v>
      </c>
      <c r="IX513">
        <v>1.05225</v>
      </c>
      <c r="IY513">
        <v>2.2522</v>
      </c>
      <c r="IZ513">
        <v>1.39648</v>
      </c>
      <c r="JA513">
        <v>2.33521</v>
      </c>
      <c r="JB513">
        <v>1.49536</v>
      </c>
      <c r="JC513">
        <v>2.33887</v>
      </c>
      <c r="JD513">
        <v>37.9649</v>
      </c>
      <c r="JE513">
        <v>24.1313</v>
      </c>
      <c r="JF513">
        <v>18</v>
      </c>
      <c r="JG513">
        <v>508.945</v>
      </c>
      <c r="JH513">
        <v>434.566</v>
      </c>
      <c r="JI513">
        <v>24.9998</v>
      </c>
      <c r="JJ513">
        <v>26.5384</v>
      </c>
      <c r="JK513">
        <v>30.0002</v>
      </c>
      <c r="JL513">
        <v>26.4815</v>
      </c>
      <c r="JM513">
        <v>26.4192</v>
      </c>
      <c r="JN513">
        <v>21.0635</v>
      </c>
      <c r="JO513">
        <v>19.8311</v>
      </c>
      <c r="JP513">
        <v>55.5467</v>
      </c>
      <c r="JQ513">
        <v>25</v>
      </c>
      <c r="JR513">
        <v>420</v>
      </c>
      <c r="JS513">
        <v>20.7962</v>
      </c>
      <c r="JT513">
        <v>100.527</v>
      </c>
      <c r="JU513">
        <v>100.626</v>
      </c>
    </row>
    <row r="514" spans="1:281">
      <c r="A514">
        <v>498</v>
      </c>
      <c r="B514">
        <v>1659127760.6</v>
      </c>
      <c r="C514">
        <v>15402.5</v>
      </c>
      <c r="D514" t="s">
        <v>1460</v>
      </c>
      <c r="E514" t="s">
        <v>1461</v>
      </c>
      <c r="F514">
        <v>5</v>
      </c>
      <c r="G514" t="s">
        <v>1437</v>
      </c>
      <c r="H514" t="s">
        <v>416</v>
      </c>
      <c r="I514">
        <v>1659127752.849999</v>
      </c>
      <c r="J514">
        <f>(K514)/1000</f>
        <v>0</v>
      </c>
      <c r="K514">
        <f>IF(CZ514, AN514, AH514)</f>
        <v>0</v>
      </c>
      <c r="L514">
        <f>IF(CZ514, AI514, AG514)</f>
        <v>0</v>
      </c>
      <c r="M514">
        <f>DB514 - IF(AU514&gt;1, L514*CV514*100.0/(AW514*DP514), 0)</f>
        <v>0</v>
      </c>
      <c r="N514">
        <f>((T514-J514/2)*M514-L514)/(T514+J514/2)</f>
        <v>0</v>
      </c>
      <c r="O514">
        <f>N514*(DI514+DJ514)/1000.0</f>
        <v>0</v>
      </c>
      <c r="P514">
        <f>(DB514 - IF(AU514&gt;1, L514*CV514*100.0/(AW514*DP514), 0))*(DI514+DJ514)/1000.0</f>
        <v>0</v>
      </c>
      <c r="Q514">
        <f>2.0/((1/S514-1/R514)+SIGN(S514)*SQRT((1/S514-1/R514)*(1/S514-1/R514) + 4*CW514/((CW514+1)*(CW514+1))*(2*1/S514*1/R514-1/R514*1/R514)))</f>
        <v>0</v>
      </c>
      <c r="R514">
        <f>IF(LEFT(CX514,1)&lt;&gt;"0",IF(LEFT(CX514,1)="1",3.0,CY514),$D$5+$E$5*(DP514*DI514/($K$5*1000))+$F$5*(DP514*DI514/($K$5*1000))*MAX(MIN(CV514,$J$5),$I$5)*MAX(MIN(CV514,$J$5),$I$5)+$G$5*MAX(MIN(CV514,$J$5),$I$5)*(DP514*DI514/($K$5*1000))+$H$5*(DP514*DI514/($K$5*1000))*(DP514*DI514/($K$5*1000)))</f>
        <v>0</v>
      </c>
      <c r="S514">
        <f>J514*(1000-(1000*0.61365*exp(17.502*W514/(240.97+W514))/(DI514+DJ514)+DD514)/2)/(1000*0.61365*exp(17.502*W514/(240.97+W514))/(DI514+DJ514)-DD514)</f>
        <v>0</v>
      </c>
      <c r="T514">
        <f>1/((CW514+1)/(Q514/1.6)+1/(R514/1.37)) + CW514/((CW514+1)/(Q514/1.6) + CW514/(R514/1.37))</f>
        <v>0</v>
      </c>
      <c r="U514">
        <f>(CR514*CU514)</f>
        <v>0</v>
      </c>
      <c r="V514">
        <f>(DK514+(U514+2*0.95*5.67E-8*(((DK514+$B$7)+273)^4-(DK514+273)^4)-44100*J514)/(1.84*29.3*R514+8*0.95*5.67E-8*(DK514+273)^3))</f>
        <v>0</v>
      </c>
      <c r="W514">
        <f>($C$7*DL514+$D$7*DM514+$E$7*V514)</f>
        <v>0</v>
      </c>
      <c r="X514">
        <f>0.61365*exp(17.502*W514/(240.97+W514))</f>
        <v>0</v>
      </c>
      <c r="Y514">
        <f>(Z514/AA514*100)</f>
        <v>0</v>
      </c>
      <c r="Z514">
        <f>DD514*(DI514+DJ514)/1000</f>
        <v>0</v>
      </c>
      <c r="AA514">
        <f>0.61365*exp(17.502*DK514/(240.97+DK514))</f>
        <v>0</v>
      </c>
      <c r="AB514">
        <f>(X514-DD514*(DI514+DJ514)/1000)</f>
        <v>0</v>
      </c>
      <c r="AC514">
        <f>(-J514*44100)</f>
        <v>0</v>
      </c>
      <c r="AD514">
        <f>2*29.3*R514*0.92*(DK514-W514)</f>
        <v>0</v>
      </c>
      <c r="AE514">
        <f>2*0.95*5.67E-8*(((DK514+$B$7)+273)^4-(W514+273)^4)</f>
        <v>0</v>
      </c>
      <c r="AF514">
        <f>U514+AE514+AC514+AD514</f>
        <v>0</v>
      </c>
      <c r="AG514">
        <f>DH514*AU514*(DC514-DB514*(1000-AU514*DE514)/(1000-AU514*DD514))/(100*CV514)</f>
        <v>0</v>
      </c>
      <c r="AH514">
        <f>1000*DH514*AU514*(DD514-DE514)/(100*CV514*(1000-AU514*DD514))</f>
        <v>0</v>
      </c>
      <c r="AI514">
        <f>(AJ514 - AK514 - DI514*1E3/(8.314*(DK514+273.15)) * AM514/DH514 * AL514) * DH514/(100*CV514) * (1000 - DE514)/1000</f>
        <v>0</v>
      </c>
      <c r="AJ514">
        <v>428.9213508916707</v>
      </c>
      <c r="AK514">
        <v>410.2423878787876</v>
      </c>
      <c r="AL514">
        <v>-0.00233588978501717</v>
      </c>
      <c r="AM514">
        <v>64.86977104069213</v>
      </c>
      <c r="AN514">
        <f>(AP514 - AO514 + DI514*1E3/(8.314*(DK514+273.15)) * AR514/DH514 * AQ514) * DH514/(100*CV514) * 1000/(1000 - AP514)</f>
        <v>0</v>
      </c>
      <c r="AO514">
        <v>20.85761466522892</v>
      </c>
      <c r="AP514">
        <v>24.27482848484847</v>
      </c>
      <c r="AQ514">
        <v>5.883632594452138E-05</v>
      </c>
      <c r="AR514">
        <v>85.59609476079866</v>
      </c>
      <c r="AS514">
        <v>2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MAX(0,($B$13+$C$13*DP514)/(1+$D$13*DP514)*DI514/(DK514+273)*$E$13)</f>
        <v>0</v>
      </c>
      <c r="AX514" t="s">
        <v>417</v>
      </c>
      <c r="AY514" t="s">
        <v>417</v>
      </c>
      <c r="AZ514">
        <v>0</v>
      </c>
      <c r="BA514">
        <v>0</v>
      </c>
      <c r="BB514">
        <f>1-AZ514/BA514</f>
        <v>0</v>
      </c>
      <c r="BC514">
        <v>0</v>
      </c>
      <c r="BD514" t="s">
        <v>417</v>
      </c>
      <c r="BE514" t="s">
        <v>417</v>
      </c>
      <c r="BF514">
        <v>0</v>
      </c>
      <c r="BG514">
        <v>0</v>
      </c>
      <c r="BH514">
        <f>1-BF514/BG514</f>
        <v>0</v>
      </c>
      <c r="BI514">
        <v>0.5</v>
      </c>
      <c r="BJ514">
        <f>CS514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417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BZ514">
        <v>1436</v>
      </c>
      <c r="CA514">
        <v>300</v>
      </c>
      <c r="CB514">
        <v>300</v>
      </c>
      <c r="CC514">
        <v>300</v>
      </c>
      <c r="CD514">
        <v>10372.9</v>
      </c>
      <c r="CE514">
        <v>852.84</v>
      </c>
      <c r="CF514">
        <v>-0.00687571</v>
      </c>
      <c r="CG514">
        <v>2.95</v>
      </c>
      <c r="CH514" t="s">
        <v>417</v>
      </c>
      <c r="CI514" t="s">
        <v>417</v>
      </c>
      <c r="CJ514" t="s">
        <v>417</v>
      </c>
      <c r="CK514" t="s">
        <v>417</v>
      </c>
      <c r="CL514" t="s">
        <v>417</v>
      </c>
      <c r="CM514" t="s">
        <v>417</v>
      </c>
      <c r="CN514" t="s">
        <v>417</v>
      </c>
      <c r="CO514" t="s">
        <v>417</v>
      </c>
      <c r="CP514" t="s">
        <v>417</v>
      </c>
      <c r="CQ514" t="s">
        <v>417</v>
      </c>
      <c r="CR514">
        <f>$B$11*DQ514+$C$11*DR514+$F$11*EC514*(1-EF514)</f>
        <v>0</v>
      </c>
      <c r="CS514">
        <f>CR514*CT514</f>
        <v>0</v>
      </c>
      <c r="CT514">
        <f>($B$11*$D$9+$C$11*$D$9+$F$11*((EP514+EH514)/MAX(EP514+EH514+EQ514, 0.1)*$I$9+EQ514/MAX(EP514+EH514+EQ514, 0.1)*$J$9))/($B$11+$C$11+$F$11)</f>
        <v>0</v>
      </c>
      <c r="CU514">
        <f>($B$11*$K$9+$C$11*$K$9+$F$11*((EP514+EH514)/MAX(EP514+EH514+EQ514, 0.1)*$P$9+EQ514/MAX(EP514+EH514+EQ514, 0.1)*$Q$9))/($B$11+$C$11+$F$11)</f>
        <v>0</v>
      </c>
      <c r="CV514">
        <v>6</v>
      </c>
      <c r="CW514">
        <v>0.5</v>
      </c>
      <c r="CX514" t="s">
        <v>418</v>
      </c>
      <c r="CY514">
        <v>2</v>
      </c>
      <c r="CZ514" t="b">
        <v>1</v>
      </c>
      <c r="DA514">
        <v>1659127752.849999</v>
      </c>
      <c r="DB514">
        <v>400.2790000000002</v>
      </c>
      <c r="DC514">
        <v>419.9892666666666</v>
      </c>
      <c r="DD514">
        <v>24.25493999999999</v>
      </c>
      <c r="DE514">
        <v>20.85972</v>
      </c>
      <c r="DF514">
        <v>401.8060000000002</v>
      </c>
      <c r="DG514">
        <v>24.34393999999999</v>
      </c>
      <c r="DH514">
        <v>500.0592333333334</v>
      </c>
      <c r="DI514">
        <v>90.49613666666667</v>
      </c>
      <c r="DJ514">
        <v>0.1000026166666667</v>
      </c>
      <c r="DK514">
        <v>27.55381</v>
      </c>
      <c r="DL514">
        <v>27.56444333333333</v>
      </c>
      <c r="DM514">
        <v>999.9000000000002</v>
      </c>
      <c r="DN514">
        <v>0</v>
      </c>
      <c r="DO514">
        <v>0</v>
      </c>
      <c r="DP514">
        <v>9999.42</v>
      </c>
      <c r="DQ514">
        <v>0</v>
      </c>
      <c r="DR514">
        <v>8.318720000000004</v>
      </c>
      <c r="DS514">
        <v>-19.67393333333333</v>
      </c>
      <c r="DT514">
        <v>410.2786</v>
      </c>
      <c r="DU514">
        <v>428.9366999999999</v>
      </c>
      <c r="DV514">
        <v>3.424535</v>
      </c>
      <c r="DW514">
        <v>419.9892666666666</v>
      </c>
      <c r="DX514">
        <v>20.85972</v>
      </c>
      <c r="DY514">
        <v>2.197632666666666</v>
      </c>
      <c r="DZ514">
        <v>1.887725333333333</v>
      </c>
      <c r="EA514">
        <v>18.94506333333333</v>
      </c>
      <c r="EB514">
        <v>16.53278</v>
      </c>
      <c r="EC514">
        <v>2000.010666666667</v>
      </c>
      <c r="ED514">
        <v>0.9799997999999998</v>
      </c>
      <c r="EE514">
        <v>0.0200003</v>
      </c>
      <c r="EF514">
        <v>0</v>
      </c>
      <c r="EG514">
        <v>720.0312333333334</v>
      </c>
      <c r="EH514">
        <v>5.000969999999999</v>
      </c>
      <c r="EI514">
        <v>14439.13666666667</v>
      </c>
      <c r="EJ514">
        <v>16707.68333333333</v>
      </c>
      <c r="EK514">
        <v>39.87913333333334</v>
      </c>
      <c r="EL514">
        <v>40.31199999999998</v>
      </c>
      <c r="EM514">
        <v>39.78719999999998</v>
      </c>
      <c r="EN514">
        <v>40</v>
      </c>
      <c r="EO514">
        <v>40.375</v>
      </c>
      <c r="EP514">
        <v>1955.109</v>
      </c>
      <c r="EQ514">
        <v>39.90166666666668</v>
      </c>
      <c r="ER514">
        <v>0</v>
      </c>
      <c r="ES514">
        <v>82.79999995231628</v>
      </c>
      <c r="ET514">
        <v>0</v>
      </c>
      <c r="EU514">
        <v>720.0435600000002</v>
      </c>
      <c r="EV514">
        <v>-0.09276923679747974</v>
      </c>
      <c r="EW514">
        <v>-6.87692301850362</v>
      </c>
      <c r="EX514">
        <v>14439.104</v>
      </c>
      <c r="EY514">
        <v>15</v>
      </c>
      <c r="EZ514">
        <v>1659127790.1</v>
      </c>
      <c r="FA514" t="s">
        <v>1462</v>
      </c>
      <c r="FB514">
        <v>1659127782.6</v>
      </c>
      <c r="FC514">
        <v>1659127790.1</v>
      </c>
      <c r="FD514">
        <v>18</v>
      </c>
      <c r="FE514">
        <v>0.006</v>
      </c>
      <c r="FF514">
        <v>0.001</v>
      </c>
      <c r="FG514">
        <v>-1.527</v>
      </c>
      <c r="FH514">
        <v>-0.089</v>
      </c>
      <c r="FI514">
        <v>420</v>
      </c>
      <c r="FJ514">
        <v>21</v>
      </c>
      <c r="FK514">
        <v>0.06</v>
      </c>
      <c r="FL514">
        <v>0.02</v>
      </c>
      <c r="FM514">
        <v>-19.66462926829268</v>
      </c>
      <c r="FN514">
        <v>-0.2392745644599238</v>
      </c>
      <c r="FO514">
        <v>0.05537282173837191</v>
      </c>
      <c r="FP514">
        <v>1</v>
      </c>
      <c r="FQ514">
        <v>720.0535588235296</v>
      </c>
      <c r="FR514">
        <v>-0.2530939618305513</v>
      </c>
      <c r="FS514">
        <v>0.2562621809072093</v>
      </c>
      <c r="FT514">
        <v>1</v>
      </c>
      <c r="FU514">
        <v>3.429960975609756</v>
      </c>
      <c r="FV514">
        <v>-0.09368216027875251</v>
      </c>
      <c r="FW514">
        <v>0.009752072901565765</v>
      </c>
      <c r="FX514">
        <v>1</v>
      </c>
      <c r="FY514">
        <v>3</v>
      </c>
      <c r="FZ514">
        <v>3</v>
      </c>
      <c r="GA514" t="s">
        <v>420</v>
      </c>
      <c r="GB514">
        <v>2.98318</v>
      </c>
      <c r="GC514">
        <v>2.71565</v>
      </c>
      <c r="GD514">
        <v>0.09136569999999999</v>
      </c>
      <c r="GE514">
        <v>0.0935933</v>
      </c>
      <c r="GF514">
        <v>0.108347</v>
      </c>
      <c r="GG514">
        <v>0.09567589999999999</v>
      </c>
      <c r="GH514">
        <v>28744.9</v>
      </c>
      <c r="GI514">
        <v>28814.4</v>
      </c>
      <c r="GJ514">
        <v>29402</v>
      </c>
      <c r="GK514">
        <v>29399.8</v>
      </c>
      <c r="GL514">
        <v>34714.3</v>
      </c>
      <c r="GM514">
        <v>35343.6</v>
      </c>
      <c r="GN514">
        <v>41403.5</v>
      </c>
      <c r="GO514">
        <v>41898.5</v>
      </c>
      <c r="GP514">
        <v>1.94188</v>
      </c>
      <c r="GQ514">
        <v>1.89388</v>
      </c>
      <c r="GR514">
        <v>0.120431</v>
      </c>
      <c r="GS514">
        <v>0</v>
      </c>
      <c r="GT514">
        <v>25.6057</v>
      </c>
      <c r="GU514">
        <v>999.9</v>
      </c>
      <c r="GV514">
        <v>42.4</v>
      </c>
      <c r="GW514">
        <v>33.8</v>
      </c>
      <c r="GX514">
        <v>24.7568</v>
      </c>
      <c r="GY514">
        <v>63.7905</v>
      </c>
      <c r="GZ514">
        <v>33.7019</v>
      </c>
      <c r="HA514">
        <v>1</v>
      </c>
      <c r="HB514">
        <v>-0.0624721</v>
      </c>
      <c r="HC514">
        <v>0.499695</v>
      </c>
      <c r="HD514">
        <v>20.3316</v>
      </c>
      <c r="HE514">
        <v>5.22313</v>
      </c>
      <c r="HF514">
        <v>12.0099</v>
      </c>
      <c r="HG514">
        <v>4.9913</v>
      </c>
      <c r="HH514">
        <v>3.29</v>
      </c>
      <c r="HI514">
        <v>9999</v>
      </c>
      <c r="HJ514">
        <v>9999</v>
      </c>
      <c r="HK514">
        <v>9999</v>
      </c>
      <c r="HL514">
        <v>176.6</v>
      </c>
      <c r="HM514">
        <v>1.86752</v>
      </c>
      <c r="HN514">
        <v>1.86658</v>
      </c>
      <c r="HO514">
        <v>1.866</v>
      </c>
      <c r="HP514">
        <v>1.86584</v>
      </c>
      <c r="HQ514">
        <v>1.86771</v>
      </c>
      <c r="HR514">
        <v>1.87019</v>
      </c>
      <c r="HS514">
        <v>1.86886</v>
      </c>
      <c r="HT514">
        <v>1.87027</v>
      </c>
      <c r="HU514">
        <v>0</v>
      </c>
      <c r="HV514">
        <v>0</v>
      </c>
      <c r="HW514">
        <v>0</v>
      </c>
      <c r="HX514">
        <v>0</v>
      </c>
      <c r="HY514" t="s">
        <v>421</v>
      </c>
      <c r="HZ514" t="s">
        <v>422</v>
      </c>
      <c r="IA514" t="s">
        <v>423</v>
      </c>
      <c r="IB514" t="s">
        <v>423</v>
      </c>
      <c r="IC514" t="s">
        <v>423</v>
      </c>
      <c r="ID514" t="s">
        <v>423</v>
      </c>
      <c r="IE514">
        <v>0</v>
      </c>
      <c r="IF514">
        <v>100</v>
      </c>
      <c r="IG514">
        <v>100</v>
      </c>
      <c r="IH514">
        <v>-1.527</v>
      </c>
      <c r="II514">
        <v>-0.089</v>
      </c>
      <c r="IJ514">
        <v>-0.5470355993748877</v>
      </c>
      <c r="IK514">
        <v>-0.002609718516926934</v>
      </c>
      <c r="IL514">
        <v>7.477057286243006E-07</v>
      </c>
      <c r="IM514">
        <v>-2.446628426827821E-10</v>
      </c>
      <c r="IN514">
        <v>-0.1912209936020971</v>
      </c>
      <c r="IO514">
        <v>-0.007460779758470672</v>
      </c>
      <c r="IP514">
        <v>0.0009378809001863145</v>
      </c>
      <c r="IQ514">
        <v>-1.681860573090938E-05</v>
      </c>
      <c r="IR514">
        <v>18</v>
      </c>
      <c r="IS514">
        <v>2242</v>
      </c>
      <c r="IT514">
        <v>1</v>
      </c>
      <c r="IU514">
        <v>24</v>
      </c>
      <c r="IV514">
        <v>0.9</v>
      </c>
      <c r="IW514">
        <v>0.9</v>
      </c>
      <c r="IX514">
        <v>1.05103</v>
      </c>
      <c r="IY514">
        <v>2.24365</v>
      </c>
      <c r="IZ514">
        <v>1.39648</v>
      </c>
      <c r="JA514">
        <v>2.33521</v>
      </c>
      <c r="JB514">
        <v>1.49536</v>
      </c>
      <c r="JC514">
        <v>2.37793</v>
      </c>
      <c r="JD514">
        <v>37.9406</v>
      </c>
      <c r="JE514">
        <v>24.14</v>
      </c>
      <c r="JF514">
        <v>18</v>
      </c>
      <c r="JG514">
        <v>508.923</v>
      </c>
      <c r="JH514">
        <v>434.708</v>
      </c>
      <c r="JI514">
        <v>25.0001</v>
      </c>
      <c r="JJ514">
        <v>26.5563</v>
      </c>
      <c r="JK514">
        <v>30.0003</v>
      </c>
      <c r="JL514">
        <v>26.5029</v>
      </c>
      <c r="JM514">
        <v>26.4397</v>
      </c>
      <c r="JN514">
        <v>21.0616</v>
      </c>
      <c r="JO514">
        <v>19.611</v>
      </c>
      <c r="JP514">
        <v>56.1892</v>
      </c>
      <c r="JQ514">
        <v>25</v>
      </c>
      <c r="JR514">
        <v>420</v>
      </c>
      <c r="JS514">
        <v>20.9107</v>
      </c>
      <c r="JT514">
        <v>100.529</v>
      </c>
      <c r="JU514">
        <v>100.623</v>
      </c>
    </row>
    <row r="515" spans="1:281">
      <c r="A515">
        <v>499</v>
      </c>
      <c r="B515">
        <v>1659127881.1</v>
      </c>
      <c r="C515">
        <v>15523</v>
      </c>
      <c r="D515" t="s">
        <v>1463</v>
      </c>
      <c r="E515" t="s">
        <v>1464</v>
      </c>
      <c r="F515">
        <v>5</v>
      </c>
      <c r="G515" t="s">
        <v>1437</v>
      </c>
      <c r="H515" t="s">
        <v>416</v>
      </c>
      <c r="I515">
        <v>1659127873.099999</v>
      </c>
      <c r="J515">
        <f>(K515)/1000</f>
        <v>0</v>
      </c>
      <c r="K515">
        <f>IF(CZ515, AN515, AH515)</f>
        <v>0</v>
      </c>
      <c r="L515">
        <f>IF(CZ515, AI515, AG515)</f>
        <v>0</v>
      </c>
      <c r="M515">
        <f>DB515 - IF(AU515&gt;1, L515*CV515*100.0/(AW515*DP515), 0)</f>
        <v>0</v>
      </c>
      <c r="N515">
        <f>((T515-J515/2)*M515-L515)/(T515+J515/2)</f>
        <v>0</v>
      </c>
      <c r="O515">
        <f>N515*(DI515+DJ515)/1000.0</f>
        <v>0</v>
      </c>
      <c r="P515">
        <f>(DB515 - IF(AU515&gt;1, L515*CV515*100.0/(AW515*DP515), 0))*(DI515+DJ515)/1000.0</f>
        <v>0</v>
      </c>
      <c r="Q515">
        <f>2.0/((1/S515-1/R515)+SIGN(S515)*SQRT((1/S515-1/R515)*(1/S515-1/R515) + 4*CW515/((CW515+1)*(CW515+1))*(2*1/S515*1/R515-1/R515*1/R515)))</f>
        <v>0</v>
      </c>
      <c r="R515">
        <f>IF(LEFT(CX515,1)&lt;&gt;"0",IF(LEFT(CX515,1)="1",3.0,CY515),$D$5+$E$5*(DP515*DI515/($K$5*1000))+$F$5*(DP515*DI515/($K$5*1000))*MAX(MIN(CV515,$J$5),$I$5)*MAX(MIN(CV515,$J$5),$I$5)+$G$5*MAX(MIN(CV515,$J$5),$I$5)*(DP515*DI515/($K$5*1000))+$H$5*(DP515*DI515/($K$5*1000))*(DP515*DI515/($K$5*1000)))</f>
        <v>0</v>
      </c>
      <c r="S515">
        <f>J515*(1000-(1000*0.61365*exp(17.502*W515/(240.97+W515))/(DI515+DJ515)+DD515)/2)/(1000*0.61365*exp(17.502*W515/(240.97+W515))/(DI515+DJ515)-DD515)</f>
        <v>0</v>
      </c>
      <c r="T515">
        <f>1/((CW515+1)/(Q515/1.6)+1/(R515/1.37)) + CW515/((CW515+1)/(Q515/1.6) + CW515/(R515/1.37))</f>
        <v>0</v>
      </c>
      <c r="U515">
        <f>(CR515*CU515)</f>
        <v>0</v>
      </c>
      <c r="V515">
        <f>(DK515+(U515+2*0.95*5.67E-8*(((DK515+$B$7)+273)^4-(DK515+273)^4)-44100*J515)/(1.84*29.3*R515+8*0.95*5.67E-8*(DK515+273)^3))</f>
        <v>0</v>
      </c>
      <c r="W515">
        <f>($C$7*DL515+$D$7*DM515+$E$7*V515)</f>
        <v>0</v>
      </c>
      <c r="X515">
        <f>0.61365*exp(17.502*W515/(240.97+W515))</f>
        <v>0</v>
      </c>
      <c r="Y515">
        <f>(Z515/AA515*100)</f>
        <v>0</v>
      </c>
      <c r="Z515">
        <f>DD515*(DI515+DJ515)/1000</f>
        <v>0</v>
      </c>
      <c r="AA515">
        <f>0.61365*exp(17.502*DK515/(240.97+DK515))</f>
        <v>0</v>
      </c>
      <c r="AB515">
        <f>(X515-DD515*(DI515+DJ515)/1000)</f>
        <v>0</v>
      </c>
      <c r="AC515">
        <f>(-J515*44100)</f>
        <v>0</v>
      </c>
      <c r="AD515">
        <f>2*29.3*R515*0.92*(DK515-W515)</f>
        <v>0</v>
      </c>
      <c r="AE515">
        <f>2*0.95*5.67E-8*(((DK515+$B$7)+273)^4-(W515+273)^4)</f>
        <v>0</v>
      </c>
      <c r="AF515">
        <f>U515+AE515+AC515+AD515</f>
        <v>0</v>
      </c>
      <c r="AG515">
        <f>DH515*AU515*(DC515-DB515*(1000-AU515*DE515)/(1000-AU515*DD515))/(100*CV515)</f>
        <v>0</v>
      </c>
      <c r="AH515">
        <f>1000*DH515*AU515*(DD515-DE515)/(100*CV515*(1000-AU515*DD515))</f>
        <v>0</v>
      </c>
      <c r="AI515">
        <f>(AJ515 - AK515 - DI515*1E3/(8.314*(DK515+273.15)) * AM515/DH515 * AL515) * DH515/(100*CV515) * (1000 - DE515)/1000</f>
        <v>0</v>
      </c>
      <c r="AJ515">
        <v>633.2045114837807</v>
      </c>
      <c r="AK515">
        <v>604.6099636363634</v>
      </c>
      <c r="AL515">
        <v>8.551875814524709E-05</v>
      </c>
      <c r="AM515">
        <v>64.85663044802482</v>
      </c>
      <c r="AN515">
        <f>(AP515 - AO515 + DI515*1E3/(8.314*(DK515+273.15)) * AR515/DH515 * AQ515) * DH515/(100*CV515) * 1000/(1000 - AP515)</f>
        <v>0</v>
      </c>
      <c r="AO515">
        <v>20.81869865303867</v>
      </c>
      <c r="AP515">
        <v>24.29683454545454</v>
      </c>
      <c r="AQ515">
        <v>2.591513950060075E-05</v>
      </c>
      <c r="AR515">
        <v>85.57158728393169</v>
      </c>
      <c r="AS515">
        <v>1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MAX(0,($B$13+$C$13*DP515)/(1+$D$13*DP515)*DI515/(DK515+273)*$E$13)</f>
        <v>0</v>
      </c>
      <c r="AX515" t="s">
        <v>1392</v>
      </c>
      <c r="AY515">
        <v>10497.9</v>
      </c>
      <c r="AZ515">
        <v>881.8200000000001</v>
      </c>
      <c r="BA515">
        <v>2629.32</v>
      </c>
      <c r="BB515">
        <f>1-AZ515/BA515</f>
        <v>0</v>
      </c>
      <c r="BC515">
        <v>-2.039817619194042</v>
      </c>
      <c r="BD515" t="s">
        <v>1465</v>
      </c>
      <c r="BE515">
        <v>10372.2</v>
      </c>
      <c r="BF515">
        <v>723.4981538461537</v>
      </c>
      <c r="BG515">
        <v>922.976</v>
      </c>
      <c r="BH515">
        <f>1-BF515/BG515</f>
        <v>0</v>
      </c>
      <c r="BI515">
        <v>0.5</v>
      </c>
      <c r="BJ515">
        <f>CS515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417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BZ515">
        <v>1437</v>
      </c>
      <c r="CA515">
        <v>300</v>
      </c>
      <c r="CB515">
        <v>300</v>
      </c>
      <c r="CC515">
        <v>300</v>
      </c>
      <c r="CD515">
        <v>10372.2</v>
      </c>
      <c r="CE515">
        <v>883.74</v>
      </c>
      <c r="CF515">
        <v>-0.00687516</v>
      </c>
      <c r="CG515">
        <v>4.37</v>
      </c>
      <c r="CH515" t="s">
        <v>417</v>
      </c>
      <c r="CI515" t="s">
        <v>417</v>
      </c>
      <c r="CJ515" t="s">
        <v>417</v>
      </c>
      <c r="CK515" t="s">
        <v>417</v>
      </c>
      <c r="CL515" t="s">
        <v>417</v>
      </c>
      <c r="CM515" t="s">
        <v>417</v>
      </c>
      <c r="CN515" t="s">
        <v>417</v>
      </c>
      <c r="CO515" t="s">
        <v>417</v>
      </c>
      <c r="CP515" t="s">
        <v>417</v>
      </c>
      <c r="CQ515" t="s">
        <v>417</v>
      </c>
      <c r="CR515">
        <f>$B$11*DQ515+$C$11*DR515+$F$11*EC515*(1-EF515)</f>
        <v>0</v>
      </c>
      <c r="CS515">
        <f>CR515*CT515</f>
        <v>0</v>
      </c>
      <c r="CT515">
        <f>($B$11*$D$9+$C$11*$D$9+$F$11*((EP515+EH515)/MAX(EP515+EH515+EQ515, 0.1)*$I$9+EQ515/MAX(EP515+EH515+EQ515, 0.1)*$J$9))/($B$11+$C$11+$F$11)</f>
        <v>0</v>
      </c>
      <c r="CU515">
        <f>($B$11*$K$9+$C$11*$K$9+$F$11*((EP515+EH515)/MAX(EP515+EH515+EQ515, 0.1)*$P$9+EQ515/MAX(EP515+EH515+EQ515, 0.1)*$Q$9))/($B$11+$C$11+$F$11)</f>
        <v>0</v>
      </c>
      <c r="CV515">
        <v>6</v>
      </c>
      <c r="CW515">
        <v>0.5</v>
      </c>
      <c r="CX515" t="s">
        <v>418</v>
      </c>
      <c r="CY515">
        <v>2</v>
      </c>
      <c r="CZ515" t="b">
        <v>1</v>
      </c>
      <c r="DA515">
        <v>1659127873.099999</v>
      </c>
      <c r="DB515">
        <v>590.1152580645162</v>
      </c>
      <c r="DC515">
        <v>620.001870967742</v>
      </c>
      <c r="DD515">
        <v>24.25920967741936</v>
      </c>
      <c r="DE515">
        <v>20.82092580645161</v>
      </c>
      <c r="DF515">
        <v>591.8462580645162</v>
      </c>
      <c r="DG515">
        <v>24.35120967741936</v>
      </c>
      <c r="DH515">
        <v>500.0676774193549</v>
      </c>
      <c r="DI515">
        <v>90.49027096774192</v>
      </c>
      <c r="DJ515">
        <v>0.1000372709677419</v>
      </c>
      <c r="DK515">
        <v>27.54481612903225</v>
      </c>
      <c r="DL515">
        <v>27.52915806451613</v>
      </c>
      <c r="DM515">
        <v>999.9000000000003</v>
      </c>
      <c r="DN515">
        <v>0</v>
      </c>
      <c r="DO515">
        <v>0</v>
      </c>
      <c r="DP515">
        <v>9993.684838709676</v>
      </c>
      <c r="DQ515">
        <v>0</v>
      </c>
      <c r="DR515">
        <v>8.318720000000003</v>
      </c>
      <c r="DS515">
        <v>-30.03043225806452</v>
      </c>
      <c r="DT515">
        <v>604.6604193548387</v>
      </c>
      <c r="DU515">
        <v>633.1853548387097</v>
      </c>
      <c r="DV515">
        <v>3.472013225806452</v>
      </c>
      <c r="DW515">
        <v>620.001870967742</v>
      </c>
      <c r="DX515">
        <v>20.82092580645161</v>
      </c>
      <c r="DY515">
        <v>2.198274193548388</v>
      </c>
      <c r="DZ515">
        <v>1.88409129032258</v>
      </c>
      <c r="EA515">
        <v>18.94974516129032</v>
      </c>
      <c r="EB515">
        <v>16.50248709677419</v>
      </c>
      <c r="EC515">
        <v>1999.992580645161</v>
      </c>
      <c r="ED515">
        <v>0.9799998709677418</v>
      </c>
      <c r="EE515">
        <v>0.02000022903225807</v>
      </c>
      <c r="EF515">
        <v>0</v>
      </c>
      <c r="EG515">
        <v>723.5194838709679</v>
      </c>
      <c r="EH515">
        <v>5.000969999999999</v>
      </c>
      <c r="EI515">
        <v>14516.54838709677</v>
      </c>
      <c r="EJ515">
        <v>16707.50322580645</v>
      </c>
      <c r="EK515">
        <v>39.93299999999999</v>
      </c>
      <c r="EL515">
        <v>40.375</v>
      </c>
      <c r="EM515">
        <v>39.81606451612902</v>
      </c>
      <c r="EN515">
        <v>40.06199999999998</v>
      </c>
      <c r="EO515">
        <v>40.43299999999998</v>
      </c>
      <c r="EP515">
        <v>1955.091935483871</v>
      </c>
      <c r="EQ515">
        <v>39.90064516129033</v>
      </c>
      <c r="ER515">
        <v>0</v>
      </c>
      <c r="ES515">
        <v>203.4000000953674</v>
      </c>
      <c r="ET515">
        <v>0</v>
      </c>
      <c r="EU515">
        <v>723.4981538461537</v>
      </c>
      <c r="EV515">
        <v>-5.480547012951434</v>
      </c>
      <c r="EW515">
        <v>-109.3504274065243</v>
      </c>
      <c r="EX515">
        <v>14515.88076923077</v>
      </c>
      <c r="EY515">
        <v>15</v>
      </c>
      <c r="EZ515">
        <v>1659127909</v>
      </c>
      <c r="FA515" t="s">
        <v>1466</v>
      </c>
      <c r="FB515">
        <v>1659127907</v>
      </c>
      <c r="FC515">
        <v>1659127909</v>
      </c>
      <c r="FD515">
        <v>19</v>
      </c>
      <c r="FE515">
        <v>0.203</v>
      </c>
      <c r="FF515">
        <v>-0.002</v>
      </c>
      <c r="FG515">
        <v>-1.731</v>
      </c>
      <c r="FH515">
        <v>-0.092</v>
      </c>
      <c r="FI515">
        <v>620</v>
      </c>
      <c r="FJ515">
        <v>21</v>
      </c>
      <c r="FK515">
        <v>0.06</v>
      </c>
      <c r="FL515">
        <v>0.02</v>
      </c>
      <c r="FM515">
        <v>-30.01453170731708</v>
      </c>
      <c r="FN515">
        <v>-0.5211031358885662</v>
      </c>
      <c r="FO515">
        <v>0.06616274627497014</v>
      </c>
      <c r="FP515">
        <v>0</v>
      </c>
      <c r="FQ515">
        <v>723.7336470588236</v>
      </c>
      <c r="FR515">
        <v>-5.198838809703199</v>
      </c>
      <c r="FS515">
        <v>0.5650061885321088</v>
      </c>
      <c r="FT515">
        <v>0</v>
      </c>
      <c r="FU515">
        <v>3.471261951219512</v>
      </c>
      <c r="FV515">
        <v>0.03398571428570492</v>
      </c>
      <c r="FW515">
        <v>0.004067959409054891</v>
      </c>
      <c r="FX515">
        <v>1</v>
      </c>
      <c r="FY515">
        <v>1</v>
      </c>
      <c r="FZ515">
        <v>3</v>
      </c>
      <c r="GA515" t="s">
        <v>426</v>
      </c>
      <c r="GB515">
        <v>2.98315</v>
      </c>
      <c r="GC515">
        <v>2.71554</v>
      </c>
      <c r="GD515">
        <v>0.121434</v>
      </c>
      <c r="GE515">
        <v>0.124224</v>
      </c>
      <c r="GF515">
        <v>0.108399</v>
      </c>
      <c r="GG515">
        <v>0.0955395</v>
      </c>
      <c r="GH515">
        <v>27792.5</v>
      </c>
      <c r="GI515">
        <v>27839.9</v>
      </c>
      <c r="GJ515">
        <v>29400.8</v>
      </c>
      <c r="GK515">
        <v>29399</v>
      </c>
      <c r="GL515">
        <v>34711.4</v>
      </c>
      <c r="GM515">
        <v>35348.4</v>
      </c>
      <c r="GN515">
        <v>41401.7</v>
      </c>
      <c r="GO515">
        <v>41897</v>
      </c>
      <c r="GP515">
        <v>1.94197</v>
      </c>
      <c r="GQ515">
        <v>1.89438</v>
      </c>
      <c r="GR515">
        <v>0.117</v>
      </c>
      <c r="GS515">
        <v>0</v>
      </c>
      <c r="GT515">
        <v>25.5876</v>
      </c>
      <c r="GU515">
        <v>999.9</v>
      </c>
      <c r="GV515">
        <v>42.5</v>
      </c>
      <c r="GW515">
        <v>33.8</v>
      </c>
      <c r="GX515">
        <v>24.815</v>
      </c>
      <c r="GY515">
        <v>63.8706</v>
      </c>
      <c r="GZ515">
        <v>33.758</v>
      </c>
      <c r="HA515">
        <v>1</v>
      </c>
      <c r="HB515">
        <v>-0.0601372</v>
      </c>
      <c r="HC515">
        <v>0.507653</v>
      </c>
      <c r="HD515">
        <v>20.3312</v>
      </c>
      <c r="HE515">
        <v>5.22358</v>
      </c>
      <c r="HF515">
        <v>12.0099</v>
      </c>
      <c r="HG515">
        <v>4.99105</v>
      </c>
      <c r="HH515">
        <v>3.28995</v>
      </c>
      <c r="HI515">
        <v>9999</v>
      </c>
      <c r="HJ515">
        <v>9999</v>
      </c>
      <c r="HK515">
        <v>9999</v>
      </c>
      <c r="HL515">
        <v>176.6</v>
      </c>
      <c r="HM515">
        <v>1.86752</v>
      </c>
      <c r="HN515">
        <v>1.86652</v>
      </c>
      <c r="HO515">
        <v>1.866</v>
      </c>
      <c r="HP515">
        <v>1.86585</v>
      </c>
      <c r="HQ515">
        <v>1.86775</v>
      </c>
      <c r="HR515">
        <v>1.87024</v>
      </c>
      <c r="HS515">
        <v>1.8689</v>
      </c>
      <c r="HT515">
        <v>1.87027</v>
      </c>
      <c r="HU515">
        <v>0</v>
      </c>
      <c r="HV515">
        <v>0</v>
      </c>
      <c r="HW515">
        <v>0</v>
      </c>
      <c r="HX515">
        <v>0</v>
      </c>
      <c r="HY515" t="s">
        <v>421</v>
      </c>
      <c r="HZ515" t="s">
        <v>422</v>
      </c>
      <c r="IA515" t="s">
        <v>423</v>
      </c>
      <c r="IB515" t="s">
        <v>423</v>
      </c>
      <c r="IC515" t="s">
        <v>423</v>
      </c>
      <c r="ID515" t="s">
        <v>423</v>
      </c>
      <c r="IE515">
        <v>0</v>
      </c>
      <c r="IF515">
        <v>100</v>
      </c>
      <c r="IG515">
        <v>100</v>
      </c>
      <c r="IH515">
        <v>-1.731</v>
      </c>
      <c r="II515">
        <v>-0.092</v>
      </c>
      <c r="IJ515">
        <v>-0.5414303049771707</v>
      </c>
      <c r="IK515">
        <v>-0.002609718516926934</v>
      </c>
      <c r="IL515">
        <v>7.477057286243006E-07</v>
      </c>
      <c r="IM515">
        <v>-2.446628426827821E-10</v>
      </c>
      <c r="IN515">
        <v>-0.1898835318522414</v>
      </c>
      <c r="IO515">
        <v>-0.007460779758470672</v>
      </c>
      <c r="IP515">
        <v>0.0009378809001863145</v>
      </c>
      <c r="IQ515">
        <v>-1.681860573090938E-05</v>
      </c>
      <c r="IR515">
        <v>18</v>
      </c>
      <c r="IS515">
        <v>2242</v>
      </c>
      <c r="IT515">
        <v>1</v>
      </c>
      <c r="IU515">
        <v>24</v>
      </c>
      <c r="IV515">
        <v>1.6</v>
      </c>
      <c r="IW515">
        <v>1.5</v>
      </c>
      <c r="IX515">
        <v>1.43188</v>
      </c>
      <c r="IY515">
        <v>2.23389</v>
      </c>
      <c r="IZ515">
        <v>1.39648</v>
      </c>
      <c r="JA515">
        <v>2.33521</v>
      </c>
      <c r="JB515">
        <v>1.49536</v>
      </c>
      <c r="JC515">
        <v>2.40479</v>
      </c>
      <c r="JD515">
        <v>37.9164</v>
      </c>
      <c r="JE515">
        <v>24.14</v>
      </c>
      <c r="JF515">
        <v>18</v>
      </c>
      <c r="JG515">
        <v>509.215</v>
      </c>
      <c r="JH515">
        <v>435.224</v>
      </c>
      <c r="JI515">
        <v>25</v>
      </c>
      <c r="JJ515">
        <v>26.5827</v>
      </c>
      <c r="JK515">
        <v>30.0003</v>
      </c>
      <c r="JL515">
        <v>26.5288</v>
      </c>
      <c r="JM515">
        <v>26.4678</v>
      </c>
      <c r="JN515">
        <v>28.6613</v>
      </c>
      <c r="JO515">
        <v>19.8465</v>
      </c>
      <c r="JP515">
        <v>56.5616</v>
      </c>
      <c r="JQ515">
        <v>25</v>
      </c>
      <c r="JR515">
        <v>620</v>
      </c>
      <c r="JS515">
        <v>20.8679</v>
      </c>
      <c r="JT515">
        <v>100.525</v>
      </c>
      <c r="JU515">
        <v>100.62</v>
      </c>
    </row>
    <row r="516" spans="1:281">
      <c r="A516">
        <v>500</v>
      </c>
      <c r="B516">
        <v>1659128000</v>
      </c>
      <c r="C516">
        <v>15641.90000009537</v>
      </c>
      <c r="D516" t="s">
        <v>1467</v>
      </c>
      <c r="E516" t="s">
        <v>1468</v>
      </c>
      <c r="F516">
        <v>5</v>
      </c>
      <c r="G516" t="s">
        <v>1437</v>
      </c>
      <c r="H516" t="s">
        <v>416</v>
      </c>
      <c r="I516">
        <v>1659127992</v>
      </c>
      <c r="J516">
        <f>(K516)/1000</f>
        <v>0</v>
      </c>
      <c r="K516">
        <f>IF(CZ516, AN516, AH516)</f>
        <v>0</v>
      </c>
      <c r="L516">
        <f>IF(CZ516, AI516, AG516)</f>
        <v>0</v>
      </c>
      <c r="M516">
        <f>DB516 - IF(AU516&gt;1, L516*CV516*100.0/(AW516*DP516), 0)</f>
        <v>0</v>
      </c>
      <c r="N516">
        <f>((T516-J516/2)*M516-L516)/(T516+J516/2)</f>
        <v>0</v>
      </c>
      <c r="O516">
        <f>N516*(DI516+DJ516)/1000.0</f>
        <v>0</v>
      </c>
      <c r="P516">
        <f>(DB516 - IF(AU516&gt;1, L516*CV516*100.0/(AW516*DP516), 0))*(DI516+DJ516)/1000.0</f>
        <v>0</v>
      </c>
      <c r="Q516">
        <f>2.0/((1/S516-1/R516)+SIGN(S516)*SQRT((1/S516-1/R516)*(1/S516-1/R516) + 4*CW516/((CW516+1)*(CW516+1))*(2*1/S516*1/R516-1/R516*1/R516)))</f>
        <v>0</v>
      </c>
      <c r="R516">
        <f>IF(LEFT(CX516,1)&lt;&gt;"0",IF(LEFT(CX516,1)="1",3.0,CY516),$D$5+$E$5*(DP516*DI516/($K$5*1000))+$F$5*(DP516*DI516/($K$5*1000))*MAX(MIN(CV516,$J$5),$I$5)*MAX(MIN(CV516,$J$5),$I$5)+$G$5*MAX(MIN(CV516,$J$5),$I$5)*(DP516*DI516/($K$5*1000))+$H$5*(DP516*DI516/($K$5*1000))*(DP516*DI516/($K$5*1000)))</f>
        <v>0</v>
      </c>
      <c r="S516">
        <f>J516*(1000-(1000*0.61365*exp(17.502*W516/(240.97+W516))/(DI516+DJ516)+DD516)/2)/(1000*0.61365*exp(17.502*W516/(240.97+W516))/(DI516+DJ516)-DD516)</f>
        <v>0</v>
      </c>
      <c r="T516">
        <f>1/((CW516+1)/(Q516/1.6)+1/(R516/1.37)) + CW516/((CW516+1)/(Q516/1.6) + CW516/(R516/1.37))</f>
        <v>0</v>
      </c>
      <c r="U516">
        <f>(CR516*CU516)</f>
        <v>0</v>
      </c>
      <c r="V516">
        <f>(DK516+(U516+2*0.95*5.67E-8*(((DK516+$B$7)+273)^4-(DK516+273)^4)-44100*J516)/(1.84*29.3*R516+8*0.95*5.67E-8*(DK516+273)^3))</f>
        <v>0</v>
      </c>
      <c r="W516">
        <f>($C$7*DL516+$D$7*DM516+$E$7*V516)</f>
        <v>0</v>
      </c>
      <c r="X516">
        <f>0.61365*exp(17.502*W516/(240.97+W516))</f>
        <v>0</v>
      </c>
      <c r="Y516">
        <f>(Z516/AA516*100)</f>
        <v>0</v>
      </c>
      <c r="Z516">
        <f>DD516*(DI516+DJ516)/1000</f>
        <v>0</v>
      </c>
      <c r="AA516">
        <f>0.61365*exp(17.502*DK516/(240.97+DK516))</f>
        <v>0</v>
      </c>
      <c r="AB516">
        <f>(X516-DD516*(DI516+DJ516)/1000)</f>
        <v>0</v>
      </c>
      <c r="AC516">
        <f>(-J516*44100)</f>
        <v>0</v>
      </c>
      <c r="AD516">
        <f>2*29.3*R516*0.92*(DK516-W516)</f>
        <v>0</v>
      </c>
      <c r="AE516">
        <f>2*0.95*5.67E-8*(((DK516+$B$7)+273)^4-(W516+273)^4)</f>
        <v>0</v>
      </c>
      <c r="AF516">
        <f>U516+AE516+AC516+AD516</f>
        <v>0</v>
      </c>
      <c r="AG516">
        <f>DH516*AU516*(DC516-DB516*(1000-AU516*DE516)/(1000-AU516*DD516))/(100*CV516)</f>
        <v>0</v>
      </c>
      <c r="AH516">
        <f>1000*DH516*AU516*(DD516-DE516)/(100*CV516*(1000-AU516*DD516))</f>
        <v>0</v>
      </c>
      <c r="AI516">
        <f>(AJ516 - AK516 - DI516*1E3/(8.314*(DK516+273.15)) * AM516/DH516 * AL516) * DH516/(100*CV516) * (1000 - DE516)/1000</f>
        <v>0</v>
      </c>
      <c r="AJ516">
        <v>837.2080056850681</v>
      </c>
      <c r="AK516">
        <v>801.8875272727272</v>
      </c>
      <c r="AL516">
        <v>0.002308444954909618</v>
      </c>
      <c r="AM516">
        <v>64.90380686524331</v>
      </c>
      <c r="AN516">
        <f>(AP516 - AO516 + DI516*1E3/(8.314*(DK516+273.15)) * AR516/DH516 * AQ516) * DH516/(100*CV516) * 1000/(1000 - AP516)</f>
        <v>0</v>
      </c>
      <c r="AO516">
        <v>20.56887527021067</v>
      </c>
      <c r="AP516">
        <v>24.16622121212121</v>
      </c>
      <c r="AQ516">
        <v>-4.073204228636306E-05</v>
      </c>
      <c r="AR516">
        <v>85.66307334384797</v>
      </c>
      <c r="AS516">
        <v>1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MAX(0,($B$13+$C$13*DP516)/(1+$D$13*DP516)*DI516/(DK516+273)*$E$13)</f>
        <v>0</v>
      </c>
      <c r="AX516" t="s">
        <v>1392</v>
      </c>
      <c r="AY516">
        <v>10497.9</v>
      </c>
      <c r="AZ516">
        <v>881.8200000000001</v>
      </c>
      <c r="BA516">
        <v>2629.32</v>
      </c>
      <c r="BB516">
        <f>1-AZ516/BA516</f>
        <v>0</v>
      </c>
      <c r="BC516">
        <v>-2.039817619194042</v>
      </c>
      <c r="BD516" t="s">
        <v>1469</v>
      </c>
      <c r="BE516">
        <v>10371.7</v>
      </c>
      <c r="BF516">
        <v>726.7755384615383</v>
      </c>
      <c r="BG516">
        <v>939.711</v>
      </c>
      <c r="BH516">
        <f>1-BF516/BG516</f>
        <v>0</v>
      </c>
      <c r="BI516">
        <v>0.5</v>
      </c>
      <c r="BJ516">
        <f>CS516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417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BZ516">
        <v>1438</v>
      </c>
      <c r="CA516">
        <v>300</v>
      </c>
      <c r="CB516">
        <v>300</v>
      </c>
      <c r="CC516">
        <v>300</v>
      </c>
      <c r="CD516">
        <v>10371.7</v>
      </c>
      <c r="CE516">
        <v>903.58</v>
      </c>
      <c r="CF516">
        <v>-0.00687498</v>
      </c>
      <c r="CG516">
        <v>6.04</v>
      </c>
      <c r="CH516" t="s">
        <v>417</v>
      </c>
      <c r="CI516" t="s">
        <v>417</v>
      </c>
      <c r="CJ516" t="s">
        <v>417</v>
      </c>
      <c r="CK516" t="s">
        <v>417</v>
      </c>
      <c r="CL516" t="s">
        <v>417</v>
      </c>
      <c r="CM516" t="s">
        <v>417</v>
      </c>
      <c r="CN516" t="s">
        <v>417</v>
      </c>
      <c r="CO516" t="s">
        <v>417</v>
      </c>
      <c r="CP516" t="s">
        <v>417</v>
      </c>
      <c r="CQ516" t="s">
        <v>417</v>
      </c>
      <c r="CR516">
        <f>$B$11*DQ516+$C$11*DR516+$F$11*EC516*(1-EF516)</f>
        <v>0</v>
      </c>
      <c r="CS516">
        <f>CR516*CT516</f>
        <v>0</v>
      </c>
      <c r="CT516">
        <f>($B$11*$D$9+$C$11*$D$9+$F$11*((EP516+EH516)/MAX(EP516+EH516+EQ516, 0.1)*$I$9+EQ516/MAX(EP516+EH516+EQ516, 0.1)*$J$9))/($B$11+$C$11+$F$11)</f>
        <v>0</v>
      </c>
      <c r="CU516">
        <f>($B$11*$K$9+$C$11*$K$9+$F$11*((EP516+EH516)/MAX(EP516+EH516+EQ516, 0.1)*$P$9+EQ516/MAX(EP516+EH516+EQ516, 0.1)*$Q$9))/($B$11+$C$11+$F$11)</f>
        <v>0</v>
      </c>
      <c r="CV516">
        <v>6</v>
      </c>
      <c r="CW516">
        <v>0.5</v>
      </c>
      <c r="CX516" t="s">
        <v>418</v>
      </c>
      <c r="CY516">
        <v>2</v>
      </c>
      <c r="CZ516" t="b">
        <v>1</v>
      </c>
      <c r="DA516">
        <v>1659127992</v>
      </c>
      <c r="DB516">
        <v>782.7382903225806</v>
      </c>
      <c r="DC516">
        <v>819.9963225806451</v>
      </c>
      <c r="DD516">
        <v>24.13242580645162</v>
      </c>
      <c r="DE516">
        <v>20.56957741935483</v>
      </c>
      <c r="DF516">
        <v>784.5272903225806</v>
      </c>
      <c r="DG516">
        <v>24.22742580645162</v>
      </c>
      <c r="DH516">
        <v>500.062258064516</v>
      </c>
      <c r="DI516">
        <v>90.48650967741932</v>
      </c>
      <c r="DJ516">
        <v>0.09996172903225804</v>
      </c>
      <c r="DK516">
        <v>27.54282903225807</v>
      </c>
      <c r="DL516">
        <v>27.49211612903226</v>
      </c>
      <c r="DM516">
        <v>999.9000000000003</v>
      </c>
      <c r="DN516">
        <v>0</v>
      </c>
      <c r="DO516">
        <v>0</v>
      </c>
      <c r="DP516">
        <v>10004.63322580645</v>
      </c>
      <c r="DQ516">
        <v>0</v>
      </c>
      <c r="DR516">
        <v>8.318720000000003</v>
      </c>
      <c r="DS516">
        <v>-37.5126870967742</v>
      </c>
      <c r="DT516">
        <v>801.8612580645163</v>
      </c>
      <c r="DU516">
        <v>837.2175806451613</v>
      </c>
      <c r="DV516">
        <v>3.596178064516129</v>
      </c>
      <c r="DW516">
        <v>819.9963225806451</v>
      </c>
      <c r="DX516">
        <v>20.56957741935483</v>
      </c>
      <c r="DY516">
        <v>2.186674516129032</v>
      </c>
      <c r="DZ516">
        <v>1.861269677419355</v>
      </c>
      <c r="EA516">
        <v>18.86502258064516</v>
      </c>
      <c r="EB516">
        <v>16.31106774193549</v>
      </c>
      <c r="EC516">
        <v>2000.002258064516</v>
      </c>
      <c r="ED516">
        <v>0.9800012258064513</v>
      </c>
      <c r="EE516">
        <v>0.01999887419354839</v>
      </c>
      <c r="EF516">
        <v>0</v>
      </c>
      <c r="EG516">
        <v>726.8610000000002</v>
      </c>
      <c r="EH516">
        <v>5.000969999999999</v>
      </c>
      <c r="EI516">
        <v>14593.83225806452</v>
      </c>
      <c r="EJ516">
        <v>16707.60967741935</v>
      </c>
      <c r="EK516">
        <v>40</v>
      </c>
      <c r="EL516">
        <v>40.44512903225805</v>
      </c>
      <c r="EM516">
        <v>39.90099999999999</v>
      </c>
      <c r="EN516">
        <v>40.16299999999998</v>
      </c>
      <c r="EO516">
        <v>40.5</v>
      </c>
      <c r="EP516">
        <v>1955.102258064516</v>
      </c>
      <c r="EQ516">
        <v>39.90000000000001</v>
      </c>
      <c r="ER516">
        <v>0</v>
      </c>
      <c r="ES516">
        <v>118.5999999046326</v>
      </c>
      <c r="ET516">
        <v>0</v>
      </c>
      <c r="EU516">
        <v>726.7755384615383</v>
      </c>
      <c r="EV516">
        <v>-5.103521383360293</v>
      </c>
      <c r="EW516">
        <v>-85.52478619781138</v>
      </c>
      <c r="EX516">
        <v>14592.92307692308</v>
      </c>
      <c r="EY516">
        <v>15</v>
      </c>
      <c r="EZ516">
        <v>1659128035.5</v>
      </c>
      <c r="FA516" t="s">
        <v>1470</v>
      </c>
      <c r="FB516">
        <v>1659128027.5</v>
      </c>
      <c r="FC516">
        <v>1659128035.5</v>
      </c>
      <c r="FD516">
        <v>20</v>
      </c>
      <c r="FE516">
        <v>0.325</v>
      </c>
      <c r="FF516">
        <v>-0</v>
      </c>
      <c r="FG516">
        <v>-1.789</v>
      </c>
      <c r="FH516">
        <v>-0.095</v>
      </c>
      <c r="FI516">
        <v>820</v>
      </c>
      <c r="FJ516">
        <v>21</v>
      </c>
      <c r="FK516">
        <v>0.08</v>
      </c>
      <c r="FL516">
        <v>0.03</v>
      </c>
      <c r="FM516">
        <v>-37.51352439024391</v>
      </c>
      <c r="FN516">
        <v>-0.04143344947730177</v>
      </c>
      <c r="FO516">
        <v>0.05235863560282233</v>
      </c>
      <c r="FP516">
        <v>1</v>
      </c>
      <c r="FQ516">
        <v>727.1107647058825</v>
      </c>
      <c r="FR516">
        <v>-4.979434697487005</v>
      </c>
      <c r="FS516">
        <v>0.544608551207601</v>
      </c>
      <c r="FT516">
        <v>0</v>
      </c>
      <c r="FU516">
        <v>3.596252195121952</v>
      </c>
      <c r="FV516">
        <v>0.002858257839723995</v>
      </c>
      <c r="FW516">
        <v>0.002376416150009295</v>
      </c>
      <c r="FX516">
        <v>1</v>
      </c>
      <c r="FY516">
        <v>2</v>
      </c>
      <c r="FZ516">
        <v>3</v>
      </c>
      <c r="GA516" t="s">
        <v>431</v>
      </c>
      <c r="GB516">
        <v>2.98298</v>
      </c>
      <c r="GC516">
        <v>2.71573</v>
      </c>
      <c r="GD516">
        <v>0.147327</v>
      </c>
      <c r="GE516">
        <v>0.150237</v>
      </c>
      <c r="GF516">
        <v>0.10799</v>
      </c>
      <c r="GG516">
        <v>0.09472750000000001</v>
      </c>
      <c r="GH516">
        <v>26972.3</v>
      </c>
      <c r="GI516">
        <v>27011.6</v>
      </c>
      <c r="GJ516">
        <v>29399.5</v>
      </c>
      <c r="GK516">
        <v>29397.4</v>
      </c>
      <c r="GL516">
        <v>34726.9</v>
      </c>
      <c r="GM516">
        <v>35379.4</v>
      </c>
      <c r="GN516">
        <v>41400.2</v>
      </c>
      <c r="GO516">
        <v>41894.9</v>
      </c>
      <c r="GP516">
        <v>1.94155</v>
      </c>
      <c r="GQ516">
        <v>1.89438</v>
      </c>
      <c r="GR516">
        <v>0.11741</v>
      </c>
      <c r="GS516">
        <v>0</v>
      </c>
      <c r="GT516">
        <v>25.5735</v>
      </c>
      <c r="GU516">
        <v>999.9</v>
      </c>
      <c r="GV516">
        <v>42.6</v>
      </c>
      <c r="GW516">
        <v>33.7</v>
      </c>
      <c r="GX516">
        <v>24.7365</v>
      </c>
      <c r="GY516">
        <v>63.3706</v>
      </c>
      <c r="GZ516">
        <v>33.2732</v>
      </c>
      <c r="HA516">
        <v>1</v>
      </c>
      <c r="HB516">
        <v>-0.0574314</v>
      </c>
      <c r="HC516">
        <v>0.527884</v>
      </c>
      <c r="HD516">
        <v>20.3314</v>
      </c>
      <c r="HE516">
        <v>5.22403</v>
      </c>
      <c r="HF516">
        <v>12.0099</v>
      </c>
      <c r="HG516">
        <v>4.9915</v>
      </c>
      <c r="HH516">
        <v>3.29</v>
      </c>
      <c r="HI516">
        <v>9999</v>
      </c>
      <c r="HJ516">
        <v>9999</v>
      </c>
      <c r="HK516">
        <v>9999</v>
      </c>
      <c r="HL516">
        <v>176.6</v>
      </c>
      <c r="HM516">
        <v>1.86752</v>
      </c>
      <c r="HN516">
        <v>1.86655</v>
      </c>
      <c r="HO516">
        <v>1.866</v>
      </c>
      <c r="HP516">
        <v>1.86585</v>
      </c>
      <c r="HQ516">
        <v>1.86775</v>
      </c>
      <c r="HR516">
        <v>1.87023</v>
      </c>
      <c r="HS516">
        <v>1.86889</v>
      </c>
      <c r="HT516">
        <v>1.87027</v>
      </c>
      <c r="HU516">
        <v>0</v>
      </c>
      <c r="HV516">
        <v>0</v>
      </c>
      <c r="HW516">
        <v>0</v>
      </c>
      <c r="HX516">
        <v>0</v>
      </c>
      <c r="HY516" t="s">
        <v>421</v>
      </c>
      <c r="HZ516" t="s">
        <v>422</v>
      </c>
      <c r="IA516" t="s">
        <v>423</v>
      </c>
      <c r="IB516" t="s">
        <v>423</v>
      </c>
      <c r="IC516" t="s">
        <v>423</v>
      </c>
      <c r="ID516" t="s">
        <v>423</v>
      </c>
      <c r="IE516">
        <v>0</v>
      </c>
      <c r="IF516">
        <v>100</v>
      </c>
      <c r="IG516">
        <v>100</v>
      </c>
      <c r="IH516">
        <v>-1.789</v>
      </c>
      <c r="II516">
        <v>-0.095</v>
      </c>
      <c r="IJ516">
        <v>-0.3383483859496232</v>
      </c>
      <c r="IK516">
        <v>-0.002609718516926934</v>
      </c>
      <c r="IL516">
        <v>7.477057286243006E-07</v>
      </c>
      <c r="IM516">
        <v>-2.446628426827821E-10</v>
      </c>
      <c r="IN516">
        <v>-0.1922561548138243</v>
      </c>
      <c r="IO516">
        <v>-0.007460779758470672</v>
      </c>
      <c r="IP516">
        <v>0.0009378809001863145</v>
      </c>
      <c r="IQ516">
        <v>-1.681860573090938E-05</v>
      </c>
      <c r="IR516">
        <v>18</v>
      </c>
      <c r="IS516">
        <v>2242</v>
      </c>
      <c r="IT516">
        <v>1</v>
      </c>
      <c r="IU516">
        <v>24</v>
      </c>
      <c r="IV516">
        <v>1.6</v>
      </c>
      <c r="IW516">
        <v>1.5</v>
      </c>
      <c r="IX516">
        <v>1.78955</v>
      </c>
      <c r="IY516">
        <v>2.23022</v>
      </c>
      <c r="IZ516">
        <v>1.39771</v>
      </c>
      <c r="JA516">
        <v>2.33398</v>
      </c>
      <c r="JB516">
        <v>1.49536</v>
      </c>
      <c r="JC516">
        <v>2.32544</v>
      </c>
      <c r="JD516">
        <v>37.8921</v>
      </c>
      <c r="JE516">
        <v>24.1313</v>
      </c>
      <c r="JF516">
        <v>18</v>
      </c>
      <c r="JG516">
        <v>509.195</v>
      </c>
      <c r="JH516">
        <v>435.446</v>
      </c>
      <c r="JI516">
        <v>25.0001</v>
      </c>
      <c r="JJ516">
        <v>26.6102</v>
      </c>
      <c r="JK516">
        <v>30.0003</v>
      </c>
      <c r="JL516">
        <v>26.5578</v>
      </c>
      <c r="JM516">
        <v>26.4966</v>
      </c>
      <c r="JN516">
        <v>35.83</v>
      </c>
      <c r="JO516">
        <v>20.9007</v>
      </c>
      <c r="JP516">
        <v>56.9446</v>
      </c>
      <c r="JQ516">
        <v>25</v>
      </c>
      <c r="JR516">
        <v>820</v>
      </c>
      <c r="JS516">
        <v>20.5417</v>
      </c>
      <c r="JT516">
        <v>100.521</v>
      </c>
      <c r="JU516">
        <v>100.614</v>
      </c>
    </row>
    <row r="517" spans="1:281">
      <c r="A517">
        <v>501</v>
      </c>
      <c r="B517">
        <v>1659128126.5</v>
      </c>
      <c r="C517">
        <v>15768.40000009537</v>
      </c>
      <c r="D517" t="s">
        <v>1471</v>
      </c>
      <c r="E517" t="s">
        <v>1472</v>
      </c>
      <c r="F517">
        <v>5</v>
      </c>
      <c r="G517" t="s">
        <v>1437</v>
      </c>
      <c r="H517" t="s">
        <v>416</v>
      </c>
      <c r="I517">
        <v>1659128118.5</v>
      </c>
      <c r="J517">
        <f>(K517)/1000</f>
        <v>0</v>
      </c>
      <c r="K517">
        <f>IF(CZ517, AN517, AH517)</f>
        <v>0</v>
      </c>
      <c r="L517">
        <f>IF(CZ517, AI517, AG517)</f>
        <v>0</v>
      </c>
      <c r="M517">
        <f>DB517 - IF(AU517&gt;1, L517*CV517*100.0/(AW517*DP517), 0)</f>
        <v>0</v>
      </c>
      <c r="N517">
        <f>((T517-J517/2)*M517-L517)/(T517+J517/2)</f>
        <v>0</v>
      </c>
      <c r="O517">
        <f>N517*(DI517+DJ517)/1000.0</f>
        <v>0</v>
      </c>
      <c r="P517">
        <f>(DB517 - IF(AU517&gt;1, L517*CV517*100.0/(AW517*DP517), 0))*(DI517+DJ517)/1000.0</f>
        <v>0</v>
      </c>
      <c r="Q517">
        <f>2.0/((1/S517-1/R517)+SIGN(S517)*SQRT((1/S517-1/R517)*(1/S517-1/R517) + 4*CW517/((CW517+1)*(CW517+1))*(2*1/S517*1/R517-1/R517*1/R517)))</f>
        <v>0</v>
      </c>
      <c r="R517">
        <f>IF(LEFT(CX517,1)&lt;&gt;"0",IF(LEFT(CX517,1)="1",3.0,CY517),$D$5+$E$5*(DP517*DI517/($K$5*1000))+$F$5*(DP517*DI517/($K$5*1000))*MAX(MIN(CV517,$J$5),$I$5)*MAX(MIN(CV517,$J$5),$I$5)+$G$5*MAX(MIN(CV517,$J$5),$I$5)*(DP517*DI517/($K$5*1000))+$H$5*(DP517*DI517/($K$5*1000))*(DP517*DI517/($K$5*1000)))</f>
        <v>0</v>
      </c>
      <c r="S517">
        <f>J517*(1000-(1000*0.61365*exp(17.502*W517/(240.97+W517))/(DI517+DJ517)+DD517)/2)/(1000*0.61365*exp(17.502*W517/(240.97+W517))/(DI517+DJ517)-DD517)</f>
        <v>0</v>
      </c>
      <c r="T517">
        <f>1/((CW517+1)/(Q517/1.6)+1/(R517/1.37)) + CW517/((CW517+1)/(Q517/1.6) + CW517/(R517/1.37))</f>
        <v>0</v>
      </c>
      <c r="U517">
        <f>(CR517*CU517)</f>
        <v>0</v>
      </c>
      <c r="V517">
        <f>(DK517+(U517+2*0.95*5.67E-8*(((DK517+$B$7)+273)^4-(DK517+273)^4)-44100*J517)/(1.84*29.3*R517+8*0.95*5.67E-8*(DK517+273)^3))</f>
        <v>0</v>
      </c>
      <c r="W517">
        <f>($C$7*DL517+$D$7*DM517+$E$7*V517)</f>
        <v>0</v>
      </c>
      <c r="X517">
        <f>0.61365*exp(17.502*W517/(240.97+W517))</f>
        <v>0</v>
      </c>
      <c r="Y517">
        <f>(Z517/AA517*100)</f>
        <v>0</v>
      </c>
      <c r="Z517">
        <f>DD517*(DI517+DJ517)/1000</f>
        <v>0</v>
      </c>
      <c r="AA517">
        <f>0.61365*exp(17.502*DK517/(240.97+DK517))</f>
        <v>0</v>
      </c>
      <c r="AB517">
        <f>(X517-DD517*(DI517+DJ517)/1000)</f>
        <v>0</v>
      </c>
      <c r="AC517">
        <f>(-J517*44100)</f>
        <v>0</v>
      </c>
      <c r="AD517">
        <f>2*29.3*R517*0.92*(DK517-W517)</f>
        <v>0</v>
      </c>
      <c r="AE517">
        <f>2*0.95*5.67E-8*(((DK517+$B$7)+273)^4-(W517+273)^4)</f>
        <v>0</v>
      </c>
      <c r="AF517">
        <f>U517+AE517+AC517+AD517</f>
        <v>0</v>
      </c>
      <c r="AG517">
        <f>DH517*AU517*(DC517-DB517*(1000-AU517*DE517)/(1000-AU517*DD517))/(100*CV517)</f>
        <v>0</v>
      </c>
      <c r="AH517">
        <f>1000*DH517*AU517*(DD517-DE517)/(100*CV517*(1000-AU517*DD517))</f>
        <v>0</v>
      </c>
      <c r="AI517">
        <f>(AJ517 - AK517 - DI517*1E3/(8.314*(DK517+273.15)) * AM517/DH517 * AL517) * DH517/(100*CV517) * (1000 - DE517)/1000</f>
        <v>0</v>
      </c>
      <c r="AJ517">
        <v>1224.992138583549</v>
      </c>
      <c r="AK517">
        <v>1185.304060606061</v>
      </c>
      <c r="AL517">
        <v>0.0009322260286655194</v>
      </c>
      <c r="AM517">
        <v>65.16313045187245</v>
      </c>
      <c r="AN517">
        <f>(AP517 - AO517 + DI517*1E3/(8.314*(DK517+273.15)) * AR517/DH517 * AQ517) * DH517/(100*CV517) * 1000/(1000 - AP517)</f>
        <v>0</v>
      </c>
      <c r="AO517">
        <v>20.43984547684193</v>
      </c>
      <c r="AP517">
        <v>24.13093696969696</v>
      </c>
      <c r="AQ517">
        <v>-1.585829638677946E-05</v>
      </c>
      <c r="AR517">
        <v>86.48058331729608</v>
      </c>
      <c r="AS517">
        <v>1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MAX(0,($B$13+$C$13*DP517)/(1+$D$13*DP517)*DI517/(DK517+273)*$E$13)</f>
        <v>0</v>
      </c>
      <c r="AX517" t="s">
        <v>1392</v>
      </c>
      <c r="AY517">
        <v>10497.9</v>
      </c>
      <c r="AZ517">
        <v>881.8200000000001</v>
      </c>
      <c r="BA517">
        <v>2629.32</v>
      </c>
      <c r="BB517">
        <f>1-AZ517/BA517</f>
        <v>0</v>
      </c>
      <c r="BC517">
        <v>-2.039817619194042</v>
      </c>
      <c r="BD517" t="s">
        <v>1473</v>
      </c>
      <c r="BE517">
        <v>10371</v>
      </c>
      <c r="BF517">
        <v>725.661423076923</v>
      </c>
      <c r="BG517">
        <v>936.8099999999999</v>
      </c>
      <c r="BH517">
        <f>1-BF517/BG517</f>
        <v>0</v>
      </c>
      <c r="BI517">
        <v>0.5</v>
      </c>
      <c r="BJ517">
        <f>CS517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417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BZ517">
        <v>1439</v>
      </c>
      <c r="CA517">
        <v>300</v>
      </c>
      <c r="CB517">
        <v>300</v>
      </c>
      <c r="CC517">
        <v>300</v>
      </c>
      <c r="CD517">
        <v>10371</v>
      </c>
      <c r="CE517">
        <v>899.58</v>
      </c>
      <c r="CF517">
        <v>-0.00687453</v>
      </c>
      <c r="CG517">
        <v>7.23</v>
      </c>
      <c r="CH517" t="s">
        <v>417</v>
      </c>
      <c r="CI517" t="s">
        <v>417</v>
      </c>
      <c r="CJ517" t="s">
        <v>417</v>
      </c>
      <c r="CK517" t="s">
        <v>417</v>
      </c>
      <c r="CL517" t="s">
        <v>417</v>
      </c>
      <c r="CM517" t="s">
        <v>417</v>
      </c>
      <c r="CN517" t="s">
        <v>417</v>
      </c>
      <c r="CO517" t="s">
        <v>417</v>
      </c>
      <c r="CP517" t="s">
        <v>417</v>
      </c>
      <c r="CQ517" t="s">
        <v>417</v>
      </c>
      <c r="CR517">
        <f>$B$11*DQ517+$C$11*DR517+$F$11*EC517*(1-EF517)</f>
        <v>0</v>
      </c>
      <c r="CS517">
        <f>CR517*CT517</f>
        <v>0</v>
      </c>
      <c r="CT517">
        <f>($B$11*$D$9+$C$11*$D$9+$F$11*((EP517+EH517)/MAX(EP517+EH517+EQ517, 0.1)*$I$9+EQ517/MAX(EP517+EH517+EQ517, 0.1)*$J$9))/($B$11+$C$11+$F$11)</f>
        <v>0</v>
      </c>
      <c r="CU517">
        <f>($B$11*$K$9+$C$11*$K$9+$F$11*((EP517+EH517)/MAX(EP517+EH517+EQ517, 0.1)*$P$9+EQ517/MAX(EP517+EH517+EQ517, 0.1)*$Q$9))/($B$11+$C$11+$F$11)</f>
        <v>0</v>
      </c>
      <c r="CV517">
        <v>6</v>
      </c>
      <c r="CW517">
        <v>0.5</v>
      </c>
      <c r="CX517" t="s">
        <v>418</v>
      </c>
      <c r="CY517">
        <v>2</v>
      </c>
      <c r="CZ517" t="b">
        <v>1</v>
      </c>
      <c r="DA517">
        <v>1659128118.5</v>
      </c>
      <c r="DB517">
        <v>1156.990161290322</v>
      </c>
      <c r="DC517">
        <v>1199.974838709677</v>
      </c>
      <c r="DD517">
        <v>24.09527419354839</v>
      </c>
      <c r="DE517">
        <v>20.44208709677419</v>
      </c>
      <c r="DF517">
        <v>1159.165161290322</v>
      </c>
      <c r="DG517">
        <v>24.19427419354839</v>
      </c>
      <c r="DH517">
        <v>500.0561935483871</v>
      </c>
      <c r="DI517">
        <v>90.48889354838711</v>
      </c>
      <c r="DJ517">
        <v>0.1000204161290322</v>
      </c>
      <c r="DK517">
        <v>27.5643064516129</v>
      </c>
      <c r="DL517">
        <v>27.48722580645161</v>
      </c>
      <c r="DM517">
        <v>999.9000000000003</v>
      </c>
      <c r="DN517">
        <v>0</v>
      </c>
      <c r="DO517">
        <v>0</v>
      </c>
      <c r="DP517">
        <v>10002.54129032258</v>
      </c>
      <c r="DQ517">
        <v>0</v>
      </c>
      <c r="DR517">
        <v>8.291156451612904</v>
      </c>
      <c r="DS517">
        <v>-43.22442258064516</v>
      </c>
      <c r="DT517">
        <v>1185.356129032258</v>
      </c>
      <c r="DU517">
        <v>1225.017741935484</v>
      </c>
      <c r="DV517">
        <v>3.689847741935484</v>
      </c>
      <c r="DW517">
        <v>1199.974838709677</v>
      </c>
      <c r="DX517">
        <v>20.44208709677419</v>
      </c>
      <c r="DY517">
        <v>2.183671935483871</v>
      </c>
      <c r="DZ517">
        <v>1.849781612903226</v>
      </c>
      <c r="EA517">
        <v>18.84301290322581</v>
      </c>
      <c r="EB517">
        <v>16.21392258064516</v>
      </c>
      <c r="EC517">
        <v>2000.017741935484</v>
      </c>
      <c r="ED517">
        <v>0.980002387096774</v>
      </c>
      <c r="EE517">
        <v>0.01999772580645161</v>
      </c>
      <c r="EF517">
        <v>0</v>
      </c>
      <c r="EG517">
        <v>725.7016129032261</v>
      </c>
      <c r="EH517">
        <v>5.000969999999999</v>
      </c>
      <c r="EI517">
        <v>14585.1129032258</v>
      </c>
      <c r="EJ517">
        <v>16707.73870967741</v>
      </c>
      <c r="EK517">
        <v>40.129</v>
      </c>
      <c r="EL517">
        <v>40.54999999999998</v>
      </c>
      <c r="EM517">
        <v>40.02999999999999</v>
      </c>
      <c r="EN517">
        <v>40.25</v>
      </c>
      <c r="EO517">
        <v>40.625</v>
      </c>
      <c r="EP517">
        <v>1955.117741935484</v>
      </c>
      <c r="EQ517">
        <v>39.89903225806453</v>
      </c>
      <c r="ER517">
        <v>0</v>
      </c>
      <c r="ES517">
        <v>126</v>
      </c>
      <c r="ET517">
        <v>0</v>
      </c>
      <c r="EU517">
        <v>725.661423076923</v>
      </c>
      <c r="EV517">
        <v>-2.048854715603941</v>
      </c>
      <c r="EW517">
        <v>-25.90427354141994</v>
      </c>
      <c r="EX517">
        <v>14584.84230769231</v>
      </c>
      <c r="EY517">
        <v>15</v>
      </c>
      <c r="EZ517">
        <v>1659128160.5</v>
      </c>
      <c r="FA517" t="s">
        <v>1474</v>
      </c>
      <c r="FB517">
        <v>1659128160.5</v>
      </c>
      <c r="FC517">
        <v>1659128158</v>
      </c>
      <c r="FD517">
        <v>21</v>
      </c>
      <c r="FE517">
        <v>0.321</v>
      </c>
      <c r="FF517">
        <v>-0.003</v>
      </c>
      <c r="FG517">
        <v>-2.175</v>
      </c>
      <c r="FH517">
        <v>-0.099</v>
      </c>
      <c r="FI517">
        <v>1200</v>
      </c>
      <c r="FJ517">
        <v>20</v>
      </c>
      <c r="FK517">
        <v>0.12</v>
      </c>
      <c r="FL517">
        <v>0.03</v>
      </c>
      <c r="FM517">
        <v>-43.2051512195122</v>
      </c>
      <c r="FN517">
        <v>-0.5968766550522264</v>
      </c>
      <c r="FO517">
        <v>0.09650944632635756</v>
      </c>
      <c r="FP517">
        <v>0</v>
      </c>
      <c r="FQ517">
        <v>725.7986764705884</v>
      </c>
      <c r="FR517">
        <v>-2.119862500065266</v>
      </c>
      <c r="FS517">
        <v>0.3158887295336169</v>
      </c>
      <c r="FT517">
        <v>0</v>
      </c>
      <c r="FU517">
        <v>3.689339756097561</v>
      </c>
      <c r="FV517">
        <v>0.01647428571429039</v>
      </c>
      <c r="FW517">
        <v>0.002105846087773195</v>
      </c>
      <c r="FX517">
        <v>1</v>
      </c>
      <c r="FY517">
        <v>1</v>
      </c>
      <c r="FZ517">
        <v>3</v>
      </c>
      <c r="GA517" t="s">
        <v>426</v>
      </c>
      <c r="GB517">
        <v>2.98311</v>
      </c>
      <c r="GC517">
        <v>2.71566</v>
      </c>
      <c r="GD517">
        <v>0.189743</v>
      </c>
      <c r="GE517">
        <v>0.192038</v>
      </c>
      <c r="GF517">
        <v>0.107878</v>
      </c>
      <c r="GG517">
        <v>0.094303</v>
      </c>
      <c r="GH517">
        <v>25628.8</v>
      </c>
      <c r="GI517">
        <v>25681.3</v>
      </c>
      <c r="GJ517">
        <v>29397.3</v>
      </c>
      <c r="GK517">
        <v>29395.3</v>
      </c>
      <c r="GL517">
        <v>34729.4</v>
      </c>
      <c r="GM517">
        <v>35394.6</v>
      </c>
      <c r="GN517">
        <v>41396.8</v>
      </c>
      <c r="GO517">
        <v>41892</v>
      </c>
      <c r="GP517">
        <v>1.94158</v>
      </c>
      <c r="GQ517">
        <v>1.89495</v>
      </c>
      <c r="GR517">
        <v>0.114627</v>
      </c>
      <c r="GS517">
        <v>0</v>
      </c>
      <c r="GT517">
        <v>25.6082</v>
      </c>
      <c r="GU517">
        <v>999.9</v>
      </c>
      <c r="GV517">
        <v>42.7</v>
      </c>
      <c r="GW517">
        <v>33.7</v>
      </c>
      <c r="GX517">
        <v>24.7973</v>
      </c>
      <c r="GY517">
        <v>63.7006</v>
      </c>
      <c r="GZ517">
        <v>33.6258</v>
      </c>
      <c r="HA517">
        <v>1</v>
      </c>
      <c r="HB517">
        <v>-0.0537652</v>
      </c>
      <c r="HC517">
        <v>0.56384</v>
      </c>
      <c r="HD517">
        <v>20.3313</v>
      </c>
      <c r="HE517">
        <v>5.22328</v>
      </c>
      <c r="HF517">
        <v>12.0099</v>
      </c>
      <c r="HG517">
        <v>4.99145</v>
      </c>
      <c r="HH517">
        <v>3.29</v>
      </c>
      <c r="HI517">
        <v>9999</v>
      </c>
      <c r="HJ517">
        <v>9999</v>
      </c>
      <c r="HK517">
        <v>9999</v>
      </c>
      <c r="HL517">
        <v>176.7</v>
      </c>
      <c r="HM517">
        <v>1.86752</v>
      </c>
      <c r="HN517">
        <v>1.86647</v>
      </c>
      <c r="HO517">
        <v>1.866</v>
      </c>
      <c r="HP517">
        <v>1.86584</v>
      </c>
      <c r="HQ517">
        <v>1.86771</v>
      </c>
      <c r="HR517">
        <v>1.87021</v>
      </c>
      <c r="HS517">
        <v>1.86887</v>
      </c>
      <c r="HT517">
        <v>1.87027</v>
      </c>
      <c r="HU517">
        <v>0</v>
      </c>
      <c r="HV517">
        <v>0</v>
      </c>
      <c r="HW517">
        <v>0</v>
      </c>
      <c r="HX517">
        <v>0</v>
      </c>
      <c r="HY517" t="s">
        <v>421</v>
      </c>
      <c r="HZ517" t="s">
        <v>422</v>
      </c>
      <c r="IA517" t="s">
        <v>423</v>
      </c>
      <c r="IB517" t="s">
        <v>423</v>
      </c>
      <c r="IC517" t="s">
        <v>423</v>
      </c>
      <c r="ID517" t="s">
        <v>423</v>
      </c>
      <c r="IE517">
        <v>0</v>
      </c>
      <c r="IF517">
        <v>100</v>
      </c>
      <c r="IG517">
        <v>100</v>
      </c>
      <c r="IH517">
        <v>-2.175</v>
      </c>
      <c r="II517">
        <v>-0.099</v>
      </c>
      <c r="IJ517">
        <v>-0.01294575860532987</v>
      </c>
      <c r="IK517">
        <v>-0.002609718516926934</v>
      </c>
      <c r="IL517">
        <v>7.477057286243006E-07</v>
      </c>
      <c r="IM517">
        <v>-2.446628426827821E-10</v>
      </c>
      <c r="IN517">
        <v>-0.1926443600920582</v>
      </c>
      <c r="IO517">
        <v>-0.007460779758470672</v>
      </c>
      <c r="IP517">
        <v>0.0009378809001863145</v>
      </c>
      <c r="IQ517">
        <v>-1.681860573090938E-05</v>
      </c>
      <c r="IR517">
        <v>18</v>
      </c>
      <c r="IS517">
        <v>2242</v>
      </c>
      <c r="IT517">
        <v>1</v>
      </c>
      <c r="IU517">
        <v>24</v>
      </c>
      <c r="IV517">
        <v>1.6</v>
      </c>
      <c r="IW517">
        <v>1.5</v>
      </c>
      <c r="IX517">
        <v>2.4292</v>
      </c>
      <c r="IY517">
        <v>2.22168</v>
      </c>
      <c r="IZ517">
        <v>1.39648</v>
      </c>
      <c r="JA517">
        <v>2.33643</v>
      </c>
      <c r="JB517">
        <v>1.49536</v>
      </c>
      <c r="JC517">
        <v>2.39746</v>
      </c>
      <c r="JD517">
        <v>37.8437</v>
      </c>
      <c r="JE517">
        <v>24.1313</v>
      </c>
      <c r="JF517">
        <v>18</v>
      </c>
      <c r="JG517">
        <v>509.56</v>
      </c>
      <c r="JH517">
        <v>436.098</v>
      </c>
      <c r="JI517">
        <v>25.0001</v>
      </c>
      <c r="JJ517">
        <v>26.653</v>
      </c>
      <c r="JK517">
        <v>30.0003</v>
      </c>
      <c r="JL517">
        <v>26.5975</v>
      </c>
      <c r="JM517">
        <v>26.5366</v>
      </c>
      <c r="JN517">
        <v>48.6141</v>
      </c>
      <c r="JO517">
        <v>21.4059</v>
      </c>
      <c r="JP517">
        <v>56.988</v>
      </c>
      <c r="JQ517">
        <v>25</v>
      </c>
      <c r="JR517">
        <v>1200</v>
      </c>
      <c r="JS517">
        <v>20.4855</v>
      </c>
      <c r="JT517">
        <v>100.513</v>
      </c>
      <c r="JU517">
        <v>100.607</v>
      </c>
    </row>
    <row r="518" spans="1:281">
      <c r="A518">
        <v>502</v>
      </c>
      <c r="B518">
        <v>1659128251.5</v>
      </c>
      <c r="C518">
        <v>15893.40000009537</v>
      </c>
      <c r="D518" t="s">
        <v>1475</v>
      </c>
      <c r="E518" t="s">
        <v>1476</v>
      </c>
      <c r="F518">
        <v>5</v>
      </c>
      <c r="G518" t="s">
        <v>1437</v>
      </c>
      <c r="H518" t="s">
        <v>416</v>
      </c>
      <c r="I518">
        <v>1659128243.5</v>
      </c>
      <c r="J518">
        <f>(K518)/1000</f>
        <v>0</v>
      </c>
      <c r="K518">
        <f>IF(CZ518, AN518, AH518)</f>
        <v>0</v>
      </c>
      <c r="L518">
        <f>IF(CZ518, AI518, AG518)</f>
        <v>0</v>
      </c>
      <c r="M518">
        <f>DB518 - IF(AU518&gt;1, L518*CV518*100.0/(AW518*DP518), 0)</f>
        <v>0</v>
      </c>
      <c r="N518">
        <f>((T518-J518/2)*M518-L518)/(T518+J518/2)</f>
        <v>0</v>
      </c>
      <c r="O518">
        <f>N518*(DI518+DJ518)/1000.0</f>
        <v>0</v>
      </c>
      <c r="P518">
        <f>(DB518 - IF(AU518&gt;1, L518*CV518*100.0/(AW518*DP518), 0))*(DI518+DJ518)/1000.0</f>
        <v>0</v>
      </c>
      <c r="Q518">
        <f>2.0/((1/S518-1/R518)+SIGN(S518)*SQRT((1/S518-1/R518)*(1/S518-1/R518) + 4*CW518/((CW518+1)*(CW518+1))*(2*1/S518*1/R518-1/R518*1/R518)))</f>
        <v>0</v>
      </c>
      <c r="R518">
        <f>IF(LEFT(CX518,1)&lt;&gt;"0",IF(LEFT(CX518,1)="1",3.0,CY518),$D$5+$E$5*(DP518*DI518/($K$5*1000))+$F$5*(DP518*DI518/($K$5*1000))*MAX(MIN(CV518,$J$5),$I$5)*MAX(MIN(CV518,$J$5),$I$5)+$G$5*MAX(MIN(CV518,$J$5),$I$5)*(DP518*DI518/($K$5*1000))+$H$5*(DP518*DI518/($K$5*1000))*(DP518*DI518/($K$5*1000)))</f>
        <v>0</v>
      </c>
      <c r="S518">
        <f>J518*(1000-(1000*0.61365*exp(17.502*W518/(240.97+W518))/(DI518+DJ518)+DD518)/2)/(1000*0.61365*exp(17.502*W518/(240.97+W518))/(DI518+DJ518)-DD518)</f>
        <v>0</v>
      </c>
      <c r="T518">
        <f>1/((CW518+1)/(Q518/1.6)+1/(R518/1.37)) + CW518/((CW518+1)/(Q518/1.6) + CW518/(R518/1.37))</f>
        <v>0</v>
      </c>
      <c r="U518">
        <f>(CR518*CU518)</f>
        <v>0</v>
      </c>
      <c r="V518">
        <f>(DK518+(U518+2*0.95*5.67E-8*(((DK518+$B$7)+273)^4-(DK518+273)^4)-44100*J518)/(1.84*29.3*R518+8*0.95*5.67E-8*(DK518+273)^3))</f>
        <v>0</v>
      </c>
      <c r="W518">
        <f>($C$7*DL518+$D$7*DM518+$E$7*V518)</f>
        <v>0</v>
      </c>
      <c r="X518">
        <f>0.61365*exp(17.502*W518/(240.97+W518))</f>
        <v>0</v>
      </c>
      <c r="Y518">
        <f>(Z518/AA518*100)</f>
        <v>0</v>
      </c>
      <c r="Z518">
        <f>DD518*(DI518+DJ518)/1000</f>
        <v>0</v>
      </c>
      <c r="AA518">
        <f>0.61365*exp(17.502*DK518/(240.97+DK518))</f>
        <v>0</v>
      </c>
      <c r="AB518">
        <f>(X518-DD518*(DI518+DJ518)/1000)</f>
        <v>0</v>
      </c>
      <c r="AC518">
        <f>(-J518*44100)</f>
        <v>0</v>
      </c>
      <c r="AD518">
        <f>2*29.3*R518*0.92*(DK518-W518)</f>
        <v>0</v>
      </c>
      <c r="AE518">
        <f>2*0.95*5.67E-8*(((DK518+$B$7)+273)^4-(W518+273)^4)</f>
        <v>0</v>
      </c>
      <c r="AF518">
        <f>U518+AE518+AC518+AD518</f>
        <v>0</v>
      </c>
      <c r="AG518">
        <f>DH518*AU518*(DC518-DB518*(1000-AU518*DE518)/(1000-AU518*DD518))/(100*CV518)</f>
        <v>0</v>
      </c>
      <c r="AH518">
        <f>1000*DH518*AU518*(DD518-DE518)/(100*CV518*(1000-AU518*DD518))</f>
        <v>0</v>
      </c>
      <c r="AI518">
        <f>(AJ518 - AK518 - DI518*1E3/(8.314*(DK518+273.15)) * AM518/DH518 * AL518) * DH518/(100*CV518) * (1000 - DE518)/1000</f>
        <v>0</v>
      </c>
      <c r="AJ518">
        <v>1551.753202427329</v>
      </c>
      <c r="AK518">
        <v>1511.77096969697</v>
      </c>
      <c r="AL518">
        <v>-0.00388692711836895</v>
      </c>
      <c r="AM518">
        <v>65.16715336352026</v>
      </c>
      <c r="AN518">
        <f>(AP518 - AO518 + DI518*1E3/(8.314*(DK518+273.15)) * AR518/DH518 * AQ518) * DH518/(100*CV518) * 1000/(1000 - AP518)</f>
        <v>0</v>
      </c>
      <c r="AO518">
        <v>20.43626630128664</v>
      </c>
      <c r="AP518">
        <v>24.11951999999998</v>
      </c>
      <c r="AQ518">
        <v>-4.775102029817452E-05</v>
      </c>
      <c r="AR518">
        <v>86.94731036748986</v>
      </c>
      <c r="AS518">
        <v>1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MAX(0,($B$13+$C$13*DP518)/(1+$D$13*DP518)*DI518/(DK518+273)*$E$13)</f>
        <v>0</v>
      </c>
      <c r="AX518" t="s">
        <v>1392</v>
      </c>
      <c r="AY518">
        <v>10497.9</v>
      </c>
      <c r="AZ518">
        <v>881.8200000000001</v>
      </c>
      <c r="BA518">
        <v>2629.32</v>
      </c>
      <c r="BB518">
        <f>1-AZ518/BA518</f>
        <v>0</v>
      </c>
      <c r="BC518">
        <v>-2.039817619194042</v>
      </c>
      <c r="BD518" t="s">
        <v>1477</v>
      </c>
      <c r="BE518">
        <v>10370.5</v>
      </c>
      <c r="BF518">
        <v>726.3844399999999</v>
      </c>
      <c r="BG518">
        <v>923.852</v>
      </c>
      <c r="BH518">
        <f>1-BF518/BG518</f>
        <v>0</v>
      </c>
      <c r="BI518">
        <v>0.5</v>
      </c>
      <c r="BJ518">
        <f>CS518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417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BZ518">
        <v>1440</v>
      </c>
      <c r="CA518">
        <v>300</v>
      </c>
      <c r="CB518">
        <v>300</v>
      </c>
      <c r="CC518">
        <v>300</v>
      </c>
      <c r="CD518">
        <v>10370.5</v>
      </c>
      <c r="CE518">
        <v>891.71</v>
      </c>
      <c r="CF518">
        <v>-0.00687414</v>
      </c>
      <c r="CG518">
        <v>6.16</v>
      </c>
      <c r="CH518" t="s">
        <v>417</v>
      </c>
      <c r="CI518" t="s">
        <v>417</v>
      </c>
      <c r="CJ518" t="s">
        <v>417</v>
      </c>
      <c r="CK518" t="s">
        <v>417</v>
      </c>
      <c r="CL518" t="s">
        <v>417</v>
      </c>
      <c r="CM518" t="s">
        <v>417</v>
      </c>
      <c r="CN518" t="s">
        <v>417</v>
      </c>
      <c r="CO518" t="s">
        <v>417</v>
      </c>
      <c r="CP518" t="s">
        <v>417</v>
      </c>
      <c r="CQ518" t="s">
        <v>417</v>
      </c>
      <c r="CR518">
        <f>$B$11*DQ518+$C$11*DR518+$F$11*EC518*(1-EF518)</f>
        <v>0</v>
      </c>
      <c r="CS518">
        <f>CR518*CT518</f>
        <v>0</v>
      </c>
      <c r="CT518">
        <f>($B$11*$D$9+$C$11*$D$9+$F$11*((EP518+EH518)/MAX(EP518+EH518+EQ518, 0.1)*$I$9+EQ518/MAX(EP518+EH518+EQ518, 0.1)*$J$9))/($B$11+$C$11+$F$11)</f>
        <v>0</v>
      </c>
      <c r="CU518">
        <f>($B$11*$K$9+$C$11*$K$9+$F$11*((EP518+EH518)/MAX(EP518+EH518+EQ518, 0.1)*$P$9+EQ518/MAX(EP518+EH518+EQ518, 0.1)*$Q$9))/($B$11+$C$11+$F$11)</f>
        <v>0</v>
      </c>
      <c r="CV518">
        <v>6</v>
      </c>
      <c r="CW518">
        <v>0.5</v>
      </c>
      <c r="CX518" t="s">
        <v>418</v>
      </c>
      <c r="CY518">
        <v>2</v>
      </c>
      <c r="CZ518" t="b">
        <v>1</v>
      </c>
      <c r="DA518">
        <v>1659128243.5</v>
      </c>
      <c r="DB518">
        <v>1475.455064516129</v>
      </c>
      <c r="DC518">
        <v>1520.026451612903</v>
      </c>
      <c r="DD518">
        <v>24.0895935483871</v>
      </c>
      <c r="DE518">
        <v>20.43560322580645</v>
      </c>
      <c r="DF518">
        <v>1477.978064516129</v>
      </c>
      <c r="DG518">
        <v>24.1895935483871</v>
      </c>
      <c r="DH518">
        <v>500.0487096774194</v>
      </c>
      <c r="DI518">
        <v>90.48624516129034</v>
      </c>
      <c r="DJ518">
        <v>0.09998877096774195</v>
      </c>
      <c r="DK518">
        <v>27.58929677419355</v>
      </c>
      <c r="DL518">
        <v>27.50467096774193</v>
      </c>
      <c r="DM518">
        <v>999.9000000000003</v>
      </c>
      <c r="DN518">
        <v>0</v>
      </c>
      <c r="DO518">
        <v>0</v>
      </c>
      <c r="DP518">
        <v>9995.222903225806</v>
      </c>
      <c r="DQ518">
        <v>0</v>
      </c>
      <c r="DR518">
        <v>8.315091290322584</v>
      </c>
      <c r="DS518">
        <v>-44.75451612903226</v>
      </c>
      <c r="DT518">
        <v>1511.741935483871</v>
      </c>
      <c r="DU518">
        <v>1551.737419354839</v>
      </c>
      <c r="DV518">
        <v>3.689033225806452</v>
      </c>
      <c r="DW518">
        <v>1520.026451612903</v>
      </c>
      <c r="DX518">
        <v>20.43560322580645</v>
      </c>
      <c r="DY518">
        <v>2.182948064516129</v>
      </c>
      <c r="DZ518">
        <v>1.849140322580645</v>
      </c>
      <c r="EA518">
        <v>18.83771612903226</v>
      </c>
      <c r="EB518">
        <v>16.2085</v>
      </c>
      <c r="EC518">
        <v>1999.997096774194</v>
      </c>
      <c r="ED518">
        <v>0.9800029677419352</v>
      </c>
      <c r="EE518">
        <v>0.01999716451612903</v>
      </c>
      <c r="EF518">
        <v>0</v>
      </c>
      <c r="EG518">
        <v>726.4044193548389</v>
      </c>
      <c r="EH518">
        <v>5.000969999999999</v>
      </c>
      <c r="EI518">
        <v>14601.25161290323</v>
      </c>
      <c r="EJ518">
        <v>16707.59032258064</v>
      </c>
      <c r="EK518">
        <v>40.23374193548388</v>
      </c>
      <c r="EL518">
        <v>40.62093548387097</v>
      </c>
      <c r="EM518">
        <v>40.125</v>
      </c>
      <c r="EN518">
        <v>40.31199999999998</v>
      </c>
      <c r="EO518">
        <v>40.68699999999998</v>
      </c>
      <c r="EP518">
        <v>1955.106129032258</v>
      </c>
      <c r="EQ518">
        <v>39.8909677419355</v>
      </c>
      <c r="ER518">
        <v>0</v>
      </c>
      <c r="ES518">
        <v>124.7999999523163</v>
      </c>
      <c r="ET518">
        <v>0</v>
      </c>
      <c r="EU518">
        <v>726.3844399999999</v>
      </c>
      <c r="EV518">
        <v>-2.30823077777907</v>
      </c>
      <c r="EW518">
        <v>-30.45384619926408</v>
      </c>
      <c r="EX518">
        <v>14600.7</v>
      </c>
      <c r="EY518">
        <v>15</v>
      </c>
      <c r="EZ518">
        <v>1659128282</v>
      </c>
      <c r="FA518" t="s">
        <v>1478</v>
      </c>
      <c r="FB518">
        <v>1659128282</v>
      </c>
      <c r="FC518">
        <v>1659128280.5</v>
      </c>
      <c r="FD518">
        <v>22</v>
      </c>
      <c r="FE518">
        <v>0.274</v>
      </c>
      <c r="FF518">
        <v>-0.001</v>
      </c>
      <c r="FG518">
        <v>-2.523</v>
      </c>
      <c r="FH518">
        <v>-0.1</v>
      </c>
      <c r="FI518">
        <v>1520</v>
      </c>
      <c r="FJ518">
        <v>20</v>
      </c>
      <c r="FK518">
        <v>0.07000000000000001</v>
      </c>
      <c r="FL518">
        <v>0.02</v>
      </c>
      <c r="FM518">
        <v>-44.77946097560976</v>
      </c>
      <c r="FN518">
        <v>0.3999135888501724</v>
      </c>
      <c r="FO518">
        <v>0.06616169357422147</v>
      </c>
      <c r="FP518">
        <v>1</v>
      </c>
      <c r="FQ518">
        <v>726.5082352941176</v>
      </c>
      <c r="FR518">
        <v>-1.832177231339241</v>
      </c>
      <c r="FS518">
        <v>0.3055667885810475</v>
      </c>
      <c r="FT518">
        <v>0</v>
      </c>
      <c r="FU518">
        <v>3.691913658536585</v>
      </c>
      <c r="FV518">
        <v>-0.05327351916375065</v>
      </c>
      <c r="FW518">
        <v>0.005389501880280674</v>
      </c>
      <c r="FX518">
        <v>1</v>
      </c>
      <c r="FY518">
        <v>2</v>
      </c>
      <c r="FZ518">
        <v>3</v>
      </c>
      <c r="GA518" t="s">
        <v>431</v>
      </c>
      <c r="GB518">
        <v>2.98278</v>
      </c>
      <c r="GC518">
        <v>2.71548</v>
      </c>
      <c r="GD518">
        <v>0.220453</v>
      </c>
      <c r="GE518">
        <v>0.222088</v>
      </c>
      <c r="GF518">
        <v>0.107831</v>
      </c>
      <c r="GG518">
        <v>0.09427779999999999</v>
      </c>
      <c r="GH518">
        <v>24654.6</v>
      </c>
      <c r="GI518">
        <v>24725.4</v>
      </c>
      <c r="GJ518">
        <v>29393.9</v>
      </c>
      <c r="GK518">
        <v>29394.2</v>
      </c>
      <c r="GL518">
        <v>34728.1</v>
      </c>
      <c r="GM518">
        <v>35394.4</v>
      </c>
      <c r="GN518">
        <v>41392.2</v>
      </c>
      <c r="GO518">
        <v>41889.9</v>
      </c>
      <c r="GP518">
        <v>1.94077</v>
      </c>
      <c r="GQ518">
        <v>1.89543</v>
      </c>
      <c r="GR518">
        <v>0.113703</v>
      </c>
      <c r="GS518">
        <v>0</v>
      </c>
      <c r="GT518">
        <v>25.6515</v>
      </c>
      <c r="GU518">
        <v>999.9</v>
      </c>
      <c r="GV518">
        <v>42.8</v>
      </c>
      <c r="GW518">
        <v>33.7</v>
      </c>
      <c r="GX518">
        <v>24.8527</v>
      </c>
      <c r="GY518">
        <v>63.6806</v>
      </c>
      <c r="GZ518">
        <v>33.722</v>
      </c>
      <c r="HA518">
        <v>1</v>
      </c>
      <c r="HB518">
        <v>-0.0491972</v>
      </c>
      <c r="HC518">
        <v>0.582002</v>
      </c>
      <c r="HD518">
        <v>20.3313</v>
      </c>
      <c r="HE518">
        <v>5.22463</v>
      </c>
      <c r="HF518">
        <v>12.0099</v>
      </c>
      <c r="HG518">
        <v>4.99105</v>
      </c>
      <c r="HH518">
        <v>3.29</v>
      </c>
      <c r="HI518">
        <v>9999</v>
      </c>
      <c r="HJ518">
        <v>9999</v>
      </c>
      <c r="HK518">
        <v>9999</v>
      </c>
      <c r="HL518">
        <v>176.7</v>
      </c>
      <c r="HM518">
        <v>1.86752</v>
      </c>
      <c r="HN518">
        <v>1.86657</v>
      </c>
      <c r="HO518">
        <v>1.866</v>
      </c>
      <c r="HP518">
        <v>1.86587</v>
      </c>
      <c r="HQ518">
        <v>1.86771</v>
      </c>
      <c r="HR518">
        <v>1.87022</v>
      </c>
      <c r="HS518">
        <v>1.86887</v>
      </c>
      <c r="HT518">
        <v>1.87027</v>
      </c>
      <c r="HU518">
        <v>0</v>
      </c>
      <c r="HV518">
        <v>0</v>
      </c>
      <c r="HW518">
        <v>0</v>
      </c>
      <c r="HX518">
        <v>0</v>
      </c>
      <c r="HY518" t="s">
        <v>421</v>
      </c>
      <c r="HZ518" t="s">
        <v>422</v>
      </c>
      <c r="IA518" t="s">
        <v>423</v>
      </c>
      <c r="IB518" t="s">
        <v>423</v>
      </c>
      <c r="IC518" t="s">
        <v>423</v>
      </c>
      <c r="ID518" t="s">
        <v>423</v>
      </c>
      <c r="IE518">
        <v>0</v>
      </c>
      <c r="IF518">
        <v>100</v>
      </c>
      <c r="IG518">
        <v>100</v>
      </c>
      <c r="IH518">
        <v>-2.523</v>
      </c>
      <c r="II518">
        <v>-0.1</v>
      </c>
      <c r="IJ518">
        <v>0.3077794752933869</v>
      </c>
      <c r="IK518">
        <v>-0.002609718516926934</v>
      </c>
      <c r="IL518">
        <v>7.477057286243006E-07</v>
      </c>
      <c r="IM518">
        <v>-2.446628426827821E-10</v>
      </c>
      <c r="IN518">
        <v>-0.1952240096605396</v>
      </c>
      <c r="IO518">
        <v>-0.007460779758470672</v>
      </c>
      <c r="IP518">
        <v>0.0009378809001863145</v>
      </c>
      <c r="IQ518">
        <v>-1.681860573090938E-05</v>
      </c>
      <c r="IR518">
        <v>18</v>
      </c>
      <c r="IS518">
        <v>2242</v>
      </c>
      <c r="IT518">
        <v>1</v>
      </c>
      <c r="IU518">
        <v>24</v>
      </c>
      <c r="IV518">
        <v>1.5</v>
      </c>
      <c r="IW518">
        <v>1.6</v>
      </c>
      <c r="IX518">
        <v>2.93335</v>
      </c>
      <c r="IY518">
        <v>2.19849</v>
      </c>
      <c r="IZ518">
        <v>1.39648</v>
      </c>
      <c r="JA518">
        <v>2.33643</v>
      </c>
      <c r="JB518">
        <v>1.49536</v>
      </c>
      <c r="JC518">
        <v>2.41577</v>
      </c>
      <c r="JD518">
        <v>37.8195</v>
      </c>
      <c r="JE518">
        <v>24.14</v>
      </c>
      <c r="JF518">
        <v>18</v>
      </c>
      <c r="JG518">
        <v>509.463</v>
      </c>
      <c r="JH518">
        <v>436.748</v>
      </c>
      <c r="JI518">
        <v>25.0003</v>
      </c>
      <c r="JJ518">
        <v>26.7048</v>
      </c>
      <c r="JK518">
        <v>30.0001</v>
      </c>
      <c r="JL518">
        <v>26.6454</v>
      </c>
      <c r="JM518">
        <v>26.5839</v>
      </c>
      <c r="JN518">
        <v>58.7037</v>
      </c>
      <c r="JO518">
        <v>21.4351</v>
      </c>
      <c r="JP518">
        <v>57.2072</v>
      </c>
      <c r="JQ518">
        <v>25</v>
      </c>
      <c r="JR518">
        <v>1520</v>
      </c>
      <c r="JS518">
        <v>20.431</v>
      </c>
      <c r="JT518">
        <v>100.501</v>
      </c>
      <c r="JU518">
        <v>100.603</v>
      </c>
    </row>
    <row r="519" spans="1:281">
      <c r="A519">
        <v>503</v>
      </c>
      <c r="B519">
        <v>1659129437</v>
      </c>
      <c r="C519">
        <v>17078.90000009537</v>
      </c>
      <c r="D519" t="s">
        <v>1479</v>
      </c>
      <c r="E519" t="s">
        <v>1480</v>
      </c>
      <c r="F519">
        <v>5</v>
      </c>
      <c r="G519" t="s">
        <v>1481</v>
      </c>
      <c r="H519" t="s">
        <v>416</v>
      </c>
      <c r="I519">
        <v>1659129429</v>
      </c>
      <c r="J519">
        <f>(K519)/1000</f>
        <v>0</v>
      </c>
      <c r="K519">
        <f>IF(CZ519, AN519, AH519)</f>
        <v>0</v>
      </c>
      <c r="L519">
        <f>IF(CZ519, AI519, AG519)</f>
        <v>0</v>
      </c>
      <c r="M519">
        <f>DB519 - IF(AU519&gt;1, L519*CV519*100.0/(AW519*DP519), 0)</f>
        <v>0</v>
      </c>
      <c r="N519">
        <f>((T519-J519/2)*M519-L519)/(T519+J519/2)</f>
        <v>0</v>
      </c>
      <c r="O519">
        <f>N519*(DI519+DJ519)/1000.0</f>
        <v>0</v>
      </c>
      <c r="P519">
        <f>(DB519 - IF(AU519&gt;1, L519*CV519*100.0/(AW519*DP519), 0))*(DI519+DJ519)/1000.0</f>
        <v>0</v>
      </c>
      <c r="Q519">
        <f>2.0/((1/S519-1/R519)+SIGN(S519)*SQRT((1/S519-1/R519)*(1/S519-1/R519) + 4*CW519/((CW519+1)*(CW519+1))*(2*1/S519*1/R519-1/R519*1/R519)))</f>
        <v>0</v>
      </c>
      <c r="R519">
        <f>IF(LEFT(CX519,1)&lt;&gt;"0",IF(LEFT(CX519,1)="1",3.0,CY519),$D$5+$E$5*(DP519*DI519/($K$5*1000))+$F$5*(DP519*DI519/($K$5*1000))*MAX(MIN(CV519,$J$5),$I$5)*MAX(MIN(CV519,$J$5),$I$5)+$G$5*MAX(MIN(CV519,$J$5),$I$5)*(DP519*DI519/($K$5*1000))+$H$5*(DP519*DI519/($K$5*1000))*(DP519*DI519/($K$5*1000)))</f>
        <v>0</v>
      </c>
      <c r="S519">
        <f>J519*(1000-(1000*0.61365*exp(17.502*W519/(240.97+W519))/(DI519+DJ519)+DD519)/2)/(1000*0.61365*exp(17.502*W519/(240.97+W519))/(DI519+DJ519)-DD519)</f>
        <v>0</v>
      </c>
      <c r="T519">
        <f>1/((CW519+1)/(Q519/1.6)+1/(R519/1.37)) + CW519/((CW519+1)/(Q519/1.6) + CW519/(R519/1.37))</f>
        <v>0</v>
      </c>
      <c r="U519">
        <f>(CR519*CU519)</f>
        <v>0</v>
      </c>
      <c r="V519">
        <f>(DK519+(U519+2*0.95*5.67E-8*(((DK519+$B$7)+273)^4-(DK519+273)^4)-44100*J519)/(1.84*29.3*R519+8*0.95*5.67E-8*(DK519+273)^3))</f>
        <v>0</v>
      </c>
      <c r="W519">
        <f>($C$7*DL519+$D$7*DM519+$E$7*V519)</f>
        <v>0</v>
      </c>
      <c r="X519">
        <f>0.61365*exp(17.502*W519/(240.97+W519))</f>
        <v>0</v>
      </c>
      <c r="Y519">
        <f>(Z519/AA519*100)</f>
        <v>0</v>
      </c>
      <c r="Z519">
        <f>DD519*(DI519+DJ519)/1000</f>
        <v>0</v>
      </c>
      <c r="AA519">
        <f>0.61365*exp(17.502*DK519/(240.97+DK519))</f>
        <v>0</v>
      </c>
      <c r="AB519">
        <f>(X519-DD519*(DI519+DJ519)/1000)</f>
        <v>0</v>
      </c>
      <c r="AC519">
        <f>(-J519*44100)</f>
        <v>0</v>
      </c>
      <c r="AD519">
        <f>2*29.3*R519*0.92*(DK519-W519)</f>
        <v>0</v>
      </c>
      <c r="AE519">
        <f>2*0.95*5.67E-8*(((DK519+$B$7)+273)^4-(W519+273)^4)</f>
        <v>0</v>
      </c>
      <c r="AF519">
        <f>U519+AE519+AC519+AD519</f>
        <v>0</v>
      </c>
      <c r="AG519">
        <f>DH519*AU519*(DC519-DB519*(1000-AU519*DE519)/(1000-AU519*DD519))/(100*CV519)</f>
        <v>0</v>
      </c>
      <c r="AH519">
        <f>1000*DH519*AU519*(DD519-DE519)/(100*CV519*(1000-AU519*DD519))</f>
        <v>0</v>
      </c>
      <c r="AI519">
        <f>(AJ519 - AK519 - DI519*1E3/(8.314*(DK519+273.15)) * AM519/DH519 * AL519) * DH519/(100*CV519) * (1000 - DE519)/1000</f>
        <v>0</v>
      </c>
      <c r="AJ519">
        <v>425.8219140919521</v>
      </c>
      <c r="AK519">
        <v>405.9156787878788</v>
      </c>
      <c r="AL519">
        <v>0.0003578422575914659</v>
      </c>
      <c r="AM519">
        <v>65.16912016512086</v>
      </c>
      <c r="AN519">
        <f>(AP519 - AO519 + DI519*1E3/(8.314*(DK519+273.15)) * AR519/DH519 * AQ519) * DH519/(100*CV519) * 1000/(1000 - AP519)</f>
        <v>0</v>
      </c>
      <c r="AO519">
        <v>13.73005997459409</v>
      </c>
      <c r="AP519">
        <v>20.05009454545454</v>
      </c>
      <c r="AQ519">
        <v>-0.003782013642192346</v>
      </c>
      <c r="AR519">
        <v>87.51529460913933</v>
      </c>
      <c r="AS519">
        <v>1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MAX(0,($B$13+$C$13*DP519)/(1+$D$13*DP519)*DI519/(DK519+273)*$E$13)</f>
        <v>0</v>
      </c>
      <c r="AX519" t="s">
        <v>1392</v>
      </c>
      <c r="AY519">
        <v>10497.9</v>
      </c>
      <c r="AZ519">
        <v>881.8200000000001</v>
      </c>
      <c r="BA519">
        <v>2629.32</v>
      </c>
      <c r="BB519">
        <f>1-AZ519/BA519</f>
        <v>0</v>
      </c>
      <c r="BC519">
        <v>-2.039817619194042</v>
      </c>
      <c r="BD519" t="s">
        <v>1482</v>
      </c>
      <c r="BE519">
        <v>10375.5</v>
      </c>
      <c r="BF519">
        <v>705.748346153846</v>
      </c>
      <c r="BG519">
        <v>870.85</v>
      </c>
      <c r="BH519">
        <f>1-BF519/BG519</f>
        <v>0</v>
      </c>
      <c r="BI519">
        <v>0.5</v>
      </c>
      <c r="BJ519">
        <f>CS519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417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BZ519">
        <v>1441</v>
      </c>
      <c r="CA519">
        <v>300</v>
      </c>
      <c r="CB519">
        <v>300</v>
      </c>
      <c r="CC519">
        <v>300</v>
      </c>
      <c r="CD519">
        <v>10375.5</v>
      </c>
      <c r="CE519">
        <v>836.52</v>
      </c>
      <c r="CF519">
        <v>-0.00687743</v>
      </c>
      <c r="CG519">
        <v>0.68</v>
      </c>
      <c r="CH519" t="s">
        <v>417</v>
      </c>
      <c r="CI519" t="s">
        <v>417</v>
      </c>
      <c r="CJ519" t="s">
        <v>417</v>
      </c>
      <c r="CK519" t="s">
        <v>417</v>
      </c>
      <c r="CL519" t="s">
        <v>417</v>
      </c>
      <c r="CM519" t="s">
        <v>417</v>
      </c>
      <c r="CN519" t="s">
        <v>417</v>
      </c>
      <c r="CO519" t="s">
        <v>417</v>
      </c>
      <c r="CP519" t="s">
        <v>417</v>
      </c>
      <c r="CQ519" t="s">
        <v>417</v>
      </c>
      <c r="CR519">
        <f>$B$11*DQ519+$C$11*DR519+$F$11*EC519*(1-EF519)</f>
        <v>0</v>
      </c>
      <c r="CS519">
        <f>CR519*CT519</f>
        <v>0</v>
      </c>
      <c r="CT519">
        <f>($B$11*$D$9+$C$11*$D$9+$F$11*((EP519+EH519)/MAX(EP519+EH519+EQ519, 0.1)*$I$9+EQ519/MAX(EP519+EH519+EQ519, 0.1)*$J$9))/($B$11+$C$11+$F$11)</f>
        <v>0</v>
      </c>
      <c r="CU519">
        <f>($B$11*$K$9+$C$11*$K$9+$F$11*((EP519+EH519)/MAX(EP519+EH519+EQ519, 0.1)*$P$9+EQ519/MAX(EP519+EH519+EQ519, 0.1)*$Q$9))/($B$11+$C$11+$F$11)</f>
        <v>0</v>
      </c>
      <c r="CV519">
        <v>6</v>
      </c>
      <c r="CW519">
        <v>0.5</v>
      </c>
      <c r="CX519" t="s">
        <v>418</v>
      </c>
      <c r="CY519">
        <v>2</v>
      </c>
      <c r="CZ519" t="b">
        <v>1</v>
      </c>
      <c r="DA519">
        <v>1659129429</v>
      </c>
      <c r="DB519">
        <v>396.8110000000001</v>
      </c>
      <c r="DC519">
        <v>419.9933225806452</v>
      </c>
      <c r="DD519">
        <v>20.00293870967742</v>
      </c>
      <c r="DE519">
        <v>13.74531935483871</v>
      </c>
      <c r="DF519">
        <v>398.1410000000001</v>
      </c>
      <c r="DG519">
        <v>20.16793870967741</v>
      </c>
      <c r="DH519">
        <v>500.0697741935483</v>
      </c>
      <c r="DI519">
        <v>90.46838387096777</v>
      </c>
      <c r="DJ519">
        <v>0.09998560322580645</v>
      </c>
      <c r="DK519">
        <v>27.43209354838709</v>
      </c>
      <c r="DL519">
        <v>27.46723225806452</v>
      </c>
      <c r="DM519">
        <v>999.9000000000003</v>
      </c>
      <c r="DN519">
        <v>0</v>
      </c>
      <c r="DO519">
        <v>0</v>
      </c>
      <c r="DP519">
        <v>9991.002903225808</v>
      </c>
      <c r="DQ519">
        <v>0</v>
      </c>
      <c r="DR519">
        <v>8.271166451612901</v>
      </c>
      <c r="DS519">
        <v>-22.20711290322581</v>
      </c>
      <c r="DT519">
        <v>405.931</v>
      </c>
      <c r="DU519">
        <v>425.8467096774193</v>
      </c>
      <c r="DV519">
        <v>6.318997741935485</v>
      </c>
      <c r="DW519">
        <v>419.9933225806452</v>
      </c>
      <c r="DX519">
        <v>13.74531935483871</v>
      </c>
      <c r="DY519">
        <v>1.815185161290323</v>
      </c>
      <c r="DZ519">
        <v>1.243515806451613</v>
      </c>
      <c r="EA519">
        <v>15.91816774193548</v>
      </c>
      <c r="EB519">
        <v>10.13296129032258</v>
      </c>
      <c r="EC519">
        <v>1999.992903225806</v>
      </c>
      <c r="ED519">
        <v>0.9799933870967742</v>
      </c>
      <c r="EE519">
        <v>0.02000661290322581</v>
      </c>
      <c r="EF519">
        <v>0</v>
      </c>
      <c r="EG519">
        <v>705.7728387096773</v>
      </c>
      <c r="EH519">
        <v>5.000969999999999</v>
      </c>
      <c r="EI519">
        <v>14143.14193548387</v>
      </c>
      <c r="EJ519">
        <v>16707.49032258064</v>
      </c>
      <c r="EK519">
        <v>39.27</v>
      </c>
      <c r="EL519">
        <v>39.75</v>
      </c>
      <c r="EM519">
        <v>39.19512903225805</v>
      </c>
      <c r="EN519">
        <v>39.55</v>
      </c>
      <c r="EO519">
        <v>39.87899999999999</v>
      </c>
      <c r="EP519">
        <v>1955.082580645161</v>
      </c>
      <c r="EQ519">
        <v>39.91032258064517</v>
      </c>
      <c r="ER519">
        <v>0</v>
      </c>
      <c r="ES519">
        <v>1185.099999904633</v>
      </c>
      <c r="ET519">
        <v>0</v>
      </c>
      <c r="EU519">
        <v>705.748346153846</v>
      </c>
      <c r="EV519">
        <v>-0.5219487138833148</v>
      </c>
      <c r="EW519">
        <v>-1.678632473487786</v>
      </c>
      <c r="EX519">
        <v>14143.17307692308</v>
      </c>
      <c r="EY519">
        <v>15</v>
      </c>
      <c r="EZ519">
        <v>1659129473.6</v>
      </c>
      <c r="FA519" t="s">
        <v>1483</v>
      </c>
      <c r="FB519">
        <v>1659129461.1</v>
      </c>
      <c r="FC519">
        <v>1659129473.6</v>
      </c>
      <c r="FD519">
        <v>23</v>
      </c>
      <c r="FE519">
        <v>-0.926</v>
      </c>
      <c r="FF519">
        <v>-0.001</v>
      </c>
      <c r="FG519">
        <v>-1.33</v>
      </c>
      <c r="FH519">
        <v>-0.165</v>
      </c>
      <c r="FI519">
        <v>420</v>
      </c>
      <c r="FJ519">
        <v>14</v>
      </c>
      <c r="FK519">
        <v>0.06</v>
      </c>
      <c r="FL519">
        <v>0.02</v>
      </c>
      <c r="FM519">
        <v>-22.2138925</v>
      </c>
      <c r="FN519">
        <v>0.1442555347092558</v>
      </c>
      <c r="FO519">
        <v>0.02181310830097369</v>
      </c>
      <c r="FP519">
        <v>1</v>
      </c>
      <c r="FQ519">
        <v>705.7890882352941</v>
      </c>
      <c r="FR519">
        <v>-0.5531703548970789</v>
      </c>
      <c r="FS519">
        <v>0.2218717657788598</v>
      </c>
      <c r="FT519">
        <v>1</v>
      </c>
      <c r="FU519">
        <v>6.31690075</v>
      </c>
      <c r="FV519">
        <v>0.08095395872419547</v>
      </c>
      <c r="FW519">
        <v>0.01868404605371925</v>
      </c>
      <c r="FX519">
        <v>1</v>
      </c>
      <c r="FY519">
        <v>3</v>
      </c>
      <c r="FZ519">
        <v>3</v>
      </c>
      <c r="GA519" t="s">
        <v>420</v>
      </c>
      <c r="GB519">
        <v>2.98267</v>
      </c>
      <c r="GC519">
        <v>2.71562</v>
      </c>
      <c r="GD519">
        <v>0.0905513</v>
      </c>
      <c r="GE519">
        <v>0.0933755</v>
      </c>
      <c r="GF519">
        <v>0.0947282</v>
      </c>
      <c r="GG519">
        <v>0.0709872</v>
      </c>
      <c r="GH519">
        <v>28747.1</v>
      </c>
      <c r="GI519">
        <v>28800.1</v>
      </c>
      <c r="GJ519">
        <v>29380.9</v>
      </c>
      <c r="GK519">
        <v>29380.2</v>
      </c>
      <c r="GL519">
        <v>35228.6</v>
      </c>
      <c r="GM519">
        <v>36297.6</v>
      </c>
      <c r="GN519">
        <v>41373.6</v>
      </c>
      <c r="GO519">
        <v>41870.3</v>
      </c>
      <c r="GP519">
        <v>1.9367</v>
      </c>
      <c r="GQ519">
        <v>1.87353</v>
      </c>
      <c r="GR519">
        <v>0.114031</v>
      </c>
      <c r="GS519">
        <v>0</v>
      </c>
      <c r="GT519">
        <v>25.5928</v>
      </c>
      <c r="GU519">
        <v>999.9</v>
      </c>
      <c r="GV519">
        <v>35.4</v>
      </c>
      <c r="GW519">
        <v>33.5</v>
      </c>
      <c r="GX519">
        <v>20.3299</v>
      </c>
      <c r="GY519">
        <v>63.7908</v>
      </c>
      <c r="GZ519">
        <v>33.4495</v>
      </c>
      <c r="HA519">
        <v>1</v>
      </c>
      <c r="HB519">
        <v>-0.0236433</v>
      </c>
      <c r="HC519">
        <v>0.556669</v>
      </c>
      <c r="HD519">
        <v>20.3314</v>
      </c>
      <c r="HE519">
        <v>5.22328</v>
      </c>
      <c r="HF519">
        <v>12.0099</v>
      </c>
      <c r="HG519">
        <v>4.9916</v>
      </c>
      <c r="HH519">
        <v>3.28995</v>
      </c>
      <c r="HI519">
        <v>9999</v>
      </c>
      <c r="HJ519">
        <v>9999</v>
      </c>
      <c r="HK519">
        <v>9999</v>
      </c>
      <c r="HL519">
        <v>177</v>
      </c>
      <c r="HM519">
        <v>1.86752</v>
      </c>
      <c r="HN519">
        <v>1.86648</v>
      </c>
      <c r="HO519">
        <v>1.86598</v>
      </c>
      <c r="HP519">
        <v>1.86584</v>
      </c>
      <c r="HQ519">
        <v>1.8677</v>
      </c>
      <c r="HR519">
        <v>1.87014</v>
      </c>
      <c r="HS519">
        <v>1.86886</v>
      </c>
      <c r="HT519">
        <v>1.87027</v>
      </c>
      <c r="HU519">
        <v>0</v>
      </c>
      <c r="HV519">
        <v>0</v>
      </c>
      <c r="HW519">
        <v>0</v>
      </c>
      <c r="HX519">
        <v>0</v>
      </c>
      <c r="HY519" t="s">
        <v>421</v>
      </c>
      <c r="HZ519" t="s">
        <v>422</v>
      </c>
      <c r="IA519" t="s">
        <v>423</v>
      </c>
      <c r="IB519" t="s">
        <v>423</v>
      </c>
      <c r="IC519" t="s">
        <v>423</v>
      </c>
      <c r="ID519" t="s">
        <v>423</v>
      </c>
      <c r="IE519">
        <v>0</v>
      </c>
      <c r="IF519">
        <v>100</v>
      </c>
      <c r="IG519">
        <v>100</v>
      </c>
      <c r="IH519">
        <v>-1.33</v>
      </c>
      <c r="II519">
        <v>-0.165</v>
      </c>
      <c r="IJ519">
        <v>0.5811237727086036</v>
      </c>
      <c r="IK519">
        <v>-0.002609718516926934</v>
      </c>
      <c r="IL519">
        <v>7.477057286243006E-07</v>
      </c>
      <c r="IM519">
        <v>-2.446628426827821E-10</v>
      </c>
      <c r="IN519">
        <v>-0.1966724007734449</v>
      </c>
      <c r="IO519">
        <v>-0.007460779758470672</v>
      </c>
      <c r="IP519">
        <v>0.0009378809001863145</v>
      </c>
      <c r="IQ519">
        <v>-1.681860573090938E-05</v>
      </c>
      <c r="IR519">
        <v>18</v>
      </c>
      <c r="IS519">
        <v>2242</v>
      </c>
      <c r="IT519">
        <v>1</v>
      </c>
      <c r="IU519">
        <v>24</v>
      </c>
      <c r="IV519">
        <v>19.2</v>
      </c>
      <c r="IW519">
        <v>19.3</v>
      </c>
      <c r="IX519">
        <v>1.0437</v>
      </c>
      <c r="IY519">
        <v>2.22778</v>
      </c>
      <c r="IZ519">
        <v>1.39648</v>
      </c>
      <c r="JA519">
        <v>2.33398</v>
      </c>
      <c r="JB519">
        <v>1.49536</v>
      </c>
      <c r="JC519">
        <v>2.36206</v>
      </c>
      <c r="JD519">
        <v>37.5781</v>
      </c>
      <c r="JE519">
        <v>24.14</v>
      </c>
      <c r="JF519">
        <v>18</v>
      </c>
      <c r="JG519">
        <v>509.882</v>
      </c>
      <c r="JH519">
        <v>426.344</v>
      </c>
      <c r="JI519">
        <v>24.9996</v>
      </c>
      <c r="JJ519">
        <v>27.0275</v>
      </c>
      <c r="JK519">
        <v>30</v>
      </c>
      <c r="JL519">
        <v>26.9945</v>
      </c>
      <c r="JM519">
        <v>26.9351</v>
      </c>
      <c r="JN519">
        <v>20.8914</v>
      </c>
      <c r="JO519">
        <v>29.3771</v>
      </c>
      <c r="JP519">
        <v>20.255</v>
      </c>
      <c r="JQ519">
        <v>25</v>
      </c>
      <c r="JR519">
        <v>420</v>
      </c>
      <c r="JS519">
        <v>13.8288</v>
      </c>
      <c r="JT519">
        <v>100.456</v>
      </c>
      <c r="JU519">
        <v>100.555</v>
      </c>
    </row>
    <row r="520" spans="1:281">
      <c r="A520">
        <v>504</v>
      </c>
      <c r="B520">
        <v>1659129542.1</v>
      </c>
      <c r="C520">
        <v>17184</v>
      </c>
      <c r="D520" t="s">
        <v>1484</v>
      </c>
      <c r="E520" t="s">
        <v>1485</v>
      </c>
      <c r="F520">
        <v>5</v>
      </c>
      <c r="G520" t="s">
        <v>1481</v>
      </c>
      <c r="H520" t="s">
        <v>416</v>
      </c>
      <c r="I520">
        <v>1659129534.349999</v>
      </c>
      <c r="J520">
        <f>(K520)/1000</f>
        <v>0</v>
      </c>
      <c r="K520">
        <f>IF(CZ520, AN520, AH520)</f>
        <v>0</v>
      </c>
      <c r="L520">
        <f>IF(CZ520, AI520, AG520)</f>
        <v>0</v>
      </c>
      <c r="M520">
        <f>DB520 - IF(AU520&gt;1, L520*CV520*100.0/(AW520*DP520), 0)</f>
        <v>0</v>
      </c>
      <c r="N520">
        <f>((T520-J520/2)*M520-L520)/(T520+J520/2)</f>
        <v>0</v>
      </c>
      <c r="O520">
        <f>N520*(DI520+DJ520)/1000.0</f>
        <v>0</v>
      </c>
      <c r="P520">
        <f>(DB520 - IF(AU520&gt;1, L520*CV520*100.0/(AW520*DP520), 0))*(DI520+DJ520)/1000.0</f>
        <v>0</v>
      </c>
      <c r="Q520">
        <f>2.0/((1/S520-1/R520)+SIGN(S520)*SQRT((1/S520-1/R520)*(1/S520-1/R520) + 4*CW520/((CW520+1)*(CW520+1))*(2*1/S520*1/R520-1/R520*1/R520)))</f>
        <v>0</v>
      </c>
      <c r="R520">
        <f>IF(LEFT(CX520,1)&lt;&gt;"0",IF(LEFT(CX520,1)="1",3.0,CY520),$D$5+$E$5*(DP520*DI520/($K$5*1000))+$F$5*(DP520*DI520/($K$5*1000))*MAX(MIN(CV520,$J$5),$I$5)*MAX(MIN(CV520,$J$5),$I$5)+$G$5*MAX(MIN(CV520,$J$5),$I$5)*(DP520*DI520/($K$5*1000))+$H$5*(DP520*DI520/($K$5*1000))*(DP520*DI520/($K$5*1000)))</f>
        <v>0</v>
      </c>
      <c r="S520">
        <f>J520*(1000-(1000*0.61365*exp(17.502*W520/(240.97+W520))/(DI520+DJ520)+DD520)/2)/(1000*0.61365*exp(17.502*W520/(240.97+W520))/(DI520+DJ520)-DD520)</f>
        <v>0</v>
      </c>
      <c r="T520">
        <f>1/((CW520+1)/(Q520/1.6)+1/(R520/1.37)) + CW520/((CW520+1)/(Q520/1.6) + CW520/(R520/1.37))</f>
        <v>0</v>
      </c>
      <c r="U520">
        <f>(CR520*CU520)</f>
        <v>0</v>
      </c>
      <c r="V520">
        <f>(DK520+(U520+2*0.95*5.67E-8*(((DK520+$B$7)+273)^4-(DK520+273)^4)-44100*J520)/(1.84*29.3*R520+8*0.95*5.67E-8*(DK520+273)^3))</f>
        <v>0</v>
      </c>
      <c r="W520">
        <f>($C$7*DL520+$D$7*DM520+$E$7*V520)</f>
        <v>0</v>
      </c>
      <c r="X520">
        <f>0.61365*exp(17.502*W520/(240.97+W520))</f>
        <v>0</v>
      </c>
      <c r="Y520">
        <f>(Z520/AA520*100)</f>
        <v>0</v>
      </c>
      <c r="Z520">
        <f>DD520*(DI520+DJ520)/1000</f>
        <v>0</v>
      </c>
      <c r="AA520">
        <f>0.61365*exp(17.502*DK520/(240.97+DK520))</f>
        <v>0</v>
      </c>
      <c r="AB520">
        <f>(X520-DD520*(DI520+DJ520)/1000)</f>
        <v>0</v>
      </c>
      <c r="AC520">
        <f>(-J520*44100)</f>
        <v>0</v>
      </c>
      <c r="AD520">
        <f>2*29.3*R520*0.92*(DK520-W520)</f>
        <v>0</v>
      </c>
      <c r="AE520">
        <f>2*0.95*5.67E-8*(((DK520+$B$7)+273)^4-(W520+273)^4)</f>
        <v>0</v>
      </c>
      <c r="AF520">
        <f>U520+AE520+AC520+AD520</f>
        <v>0</v>
      </c>
      <c r="AG520">
        <f>DH520*AU520*(DC520-DB520*(1000-AU520*DE520)/(1000-AU520*DD520))/(100*CV520)</f>
        <v>0</v>
      </c>
      <c r="AH520">
        <f>1000*DH520*AU520*(DD520-DE520)/(100*CV520*(1000-AU520*DD520))</f>
        <v>0</v>
      </c>
      <c r="AI520">
        <f>(AJ520 - AK520 - DI520*1E3/(8.314*(DK520+273.15)) * AM520/DH520 * AL520) * DH520/(100*CV520) * (1000 - DE520)/1000</f>
        <v>0</v>
      </c>
      <c r="AJ520">
        <v>326.2018990070554</v>
      </c>
      <c r="AK520">
        <v>310.7196909090908</v>
      </c>
      <c r="AL520">
        <v>0.0001097022926451746</v>
      </c>
      <c r="AM520">
        <v>64.80347480174102</v>
      </c>
      <c r="AN520">
        <f>(AP520 - AO520 + DI520*1E3/(8.314*(DK520+273.15)) * AR520/DH520 * AQ520) * DH520/(100*CV520) * 1000/(1000 - AP520)</f>
        <v>0</v>
      </c>
      <c r="AO520">
        <v>19.1711806583639</v>
      </c>
      <c r="AP520">
        <v>24.05332787878787</v>
      </c>
      <c r="AQ520">
        <v>0.01905310633413073</v>
      </c>
      <c r="AR520">
        <v>85.4741136766861</v>
      </c>
      <c r="AS520">
        <v>1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MAX(0,($B$13+$C$13*DP520)/(1+$D$13*DP520)*DI520/(DK520+273)*$E$13)</f>
        <v>0</v>
      </c>
      <c r="AX520" t="s">
        <v>1392</v>
      </c>
      <c r="AY520">
        <v>10497.9</v>
      </c>
      <c r="AZ520">
        <v>881.8200000000001</v>
      </c>
      <c r="BA520">
        <v>2629.32</v>
      </c>
      <c r="BB520">
        <f>1-AZ520/BA520</f>
        <v>0</v>
      </c>
      <c r="BC520">
        <v>-2.039817619194042</v>
      </c>
      <c r="BD520" t="s">
        <v>1486</v>
      </c>
      <c r="BE520">
        <v>10374.8</v>
      </c>
      <c r="BF520">
        <v>700.45704</v>
      </c>
      <c r="BG520">
        <v>854.249</v>
      </c>
      <c r="BH520">
        <f>1-BF520/BG520</f>
        <v>0</v>
      </c>
      <c r="BI520">
        <v>0.5</v>
      </c>
      <c r="BJ520">
        <f>CS520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417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BZ520">
        <v>1442</v>
      </c>
      <c r="CA520">
        <v>300</v>
      </c>
      <c r="CB520">
        <v>300</v>
      </c>
      <c r="CC520">
        <v>300</v>
      </c>
      <c r="CD520">
        <v>10374.8</v>
      </c>
      <c r="CE520">
        <v>817.08</v>
      </c>
      <c r="CF520">
        <v>-0.00687699</v>
      </c>
      <c r="CG520">
        <v>-0.93</v>
      </c>
      <c r="CH520" t="s">
        <v>417</v>
      </c>
      <c r="CI520" t="s">
        <v>417</v>
      </c>
      <c r="CJ520" t="s">
        <v>417</v>
      </c>
      <c r="CK520" t="s">
        <v>417</v>
      </c>
      <c r="CL520" t="s">
        <v>417</v>
      </c>
      <c r="CM520" t="s">
        <v>417</v>
      </c>
      <c r="CN520" t="s">
        <v>417</v>
      </c>
      <c r="CO520" t="s">
        <v>417</v>
      </c>
      <c r="CP520" t="s">
        <v>417</v>
      </c>
      <c r="CQ520" t="s">
        <v>417</v>
      </c>
      <c r="CR520">
        <f>$B$11*DQ520+$C$11*DR520+$F$11*EC520*(1-EF520)</f>
        <v>0</v>
      </c>
      <c r="CS520">
        <f>CR520*CT520</f>
        <v>0</v>
      </c>
      <c r="CT520">
        <f>($B$11*$D$9+$C$11*$D$9+$F$11*((EP520+EH520)/MAX(EP520+EH520+EQ520, 0.1)*$I$9+EQ520/MAX(EP520+EH520+EQ520, 0.1)*$J$9))/($B$11+$C$11+$F$11)</f>
        <v>0</v>
      </c>
      <c r="CU520">
        <f>($B$11*$K$9+$C$11*$K$9+$F$11*((EP520+EH520)/MAX(EP520+EH520+EQ520, 0.1)*$P$9+EQ520/MAX(EP520+EH520+EQ520, 0.1)*$Q$9))/($B$11+$C$11+$F$11)</f>
        <v>0</v>
      </c>
      <c r="CV520">
        <v>6</v>
      </c>
      <c r="CW520">
        <v>0.5</v>
      </c>
      <c r="CX520" t="s">
        <v>418</v>
      </c>
      <c r="CY520">
        <v>2</v>
      </c>
      <c r="CZ520" t="b">
        <v>1</v>
      </c>
      <c r="DA520">
        <v>1659129534.349999</v>
      </c>
      <c r="DB520">
        <v>303.1325333333335</v>
      </c>
      <c r="DC520">
        <v>319.9676000000001</v>
      </c>
      <c r="DD520">
        <v>23.88448333333334</v>
      </c>
      <c r="DE520">
        <v>19.08062</v>
      </c>
      <c r="DF520">
        <v>304.3355333333334</v>
      </c>
      <c r="DG520">
        <v>23.97948333333334</v>
      </c>
      <c r="DH520">
        <v>500.0584333333333</v>
      </c>
      <c r="DI520">
        <v>90.45898333333336</v>
      </c>
      <c r="DJ520">
        <v>0.0999704966666667</v>
      </c>
      <c r="DK520">
        <v>27.45666666666667</v>
      </c>
      <c r="DL520">
        <v>27.6403</v>
      </c>
      <c r="DM520">
        <v>999.9000000000002</v>
      </c>
      <c r="DN520">
        <v>0</v>
      </c>
      <c r="DO520">
        <v>0</v>
      </c>
      <c r="DP520">
        <v>10001.625</v>
      </c>
      <c r="DQ520">
        <v>0</v>
      </c>
      <c r="DR520">
        <v>8.311220666666669</v>
      </c>
      <c r="DS520">
        <v>-16.70915333333334</v>
      </c>
      <c r="DT520">
        <v>310.6870333333334</v>
      </c>
      <c r="DU520">
        <v>326.1915666666666</v>
      </c>
      <c r="DV520">
        <v>4.829781666666666</v>
      </c>
      <c r="DW520">
        <v>319.9676000000001</v>
      </c>
      <c r="DX520">
        <v>19.08062</v>
      </c>
      <c r="DY520">
        <v>2.162911333333334</v>
      </c>
      <c r="DZ520">
        <v>1.726013666666667</v>
      </c>
      <c r="EA520">
        <v>18.69010666666667</v>
      </c>
      <c r="EB520">
        <v>15.13223333333334</v>
      </c>
      <c r="EC520">
        <v>1999.980666666666</v>
      </c>
      <c r="ED520">
        <v>0.9799941000000002</v>
      </c>
      <c r="EE520">
        <v>0.0200059</v>
      </c>
      <c r="EF520">
        <v>0</v>
      </c>
      <c r="EG520">
        <v>700.4647333333334</v>
      </c>
      <c r="EH520">
        <v>5.000969999999999</v>
      </c>
      <c r="EI520">
        <v>14037.00333333333</v>
      </c>
      <c r="EJ520">
        <v>16707.39</v>
      </c>
      <c r="EK520">
        <v>39.25</v>
      </c>
      <c r="EL520">
        <v>39.68699999999998</v>
      </c>
      <c r="EM520">
        <v>39.18699999999999</v>
      </c>
      <c r="EN520">
        <v>39.4811</v>
      </c>
      <c r="EO520">
        <v>39.875</v>
      </c>
      <c r="EP520">
        <v>1955.069333333334</v>
      </c>
      <c r="EQ520">
        <v>39.91133333333334</v>
      </c>
      <c r="ER520">
        <v>0</v>
      </c>
      <c r="ES520">
        <v>104.6000001430511</v>
      </c>
      <c r="ET520">
        <v>0</v>
      </c>
      <c r="EU520">
        <v>700.45704</v>
      </c>
      <c r="EV520">
        <v>0.6818461774280252</v>
      </c>
      <c r="EW520">
        <v>14.45384616045924</v>
      </c>
      <c r="EX520">
        <v>14037.284</v>
      </c>
      <c r="EY520">
        <v>15</v>
      </c>
      <c r="EZ520">
        <v>1659129573.1</v>
      </c>
      <c r="FA520" t="s">
        <v>1487</v>
      </c>
      <c r="FB520">
        <v>1659129565.6</v>
      </c>
      <c r="FC520">
        <v>1659129573.1</v>
      </c>
      <c r="FD520">
        <v>24</v>
      </c>
      <c r="FE520">
        <v>-0.089</v>
      </c>
      <c r="FF520">
        <v>0.016</v>
      </c>
      <c r="FG520">
        <v>-1.203</v>
      </c>
      <c r="FH520">
        <v>-0.095</v>
      </c>
      <c r="FI520">
        <v>320</v>
      </c>
      <c r="FJ520">
        <v>19</v>
      </c>
      <c r="FK520">
        <v>0.07000000000000001</v>
      </c>
      <c r="FL520">
        <v>0.02</v>
      </c>
      <c r="FM520">
        <v>-16.7002425</v>
      </c>
      <c r="FN520">
        <v>-0.09895947467166261</v>
      </c>
      <c r="FO520">
        <v>0.02467027449685159</v>
      </c>
      <c r="FP520">
        <v>1</v>
      </c>
      <c r="FQ520">
        <v>700.4253235294118</v>
      </c>
      <c r="FR520">
        <v>0.7474866371410828</v>
      </c>
      <c r="FS520">
        <v>0.2616042948680796</v>
      </c>
      <c r="FT520">
        <v>1</v>
      </c>
      <c r="FU520">
        <v>4.834463749999999</v>
      </c>
      <c r="FV520">
        <v>-0.06329977485929633</v>
      </c>
      <c r="FW520">
        <v>0.01048188453654682</v>
      </c>
      <c r="FX520">
        <v>1</v>
      </c>
      <c r="FY520">
        <v>3</v>
      </c>
      <c r="FZ520">
        <v>3</v>
      </c>
      <c r="GA520" t="s">
        <v>420</v>
      </c>
      <c r="GB520">
        <v>2.98279</v>
      </c>
      <c r="GC520">
        <v>2.71576</v>
      </c>
      <c r="GD520">
        <v>0.0731916</v>
      </c>
      <c r="GE520">
        <v>0.0754862</v>
      </c>
      <c r="GF520">
        <v>0.107549</v>
      </c>
      <c r="GG520">
        <v>0.0902519</v>
      </c>
      <c r="GH520">
        <v>29298.6</v>
      </c>
      <c r="GI520">
        <v>29370.8</v>
      </c>
      <c r="GJ520">
        <v>29383.5</v>
      </c>
      <c r="GK520">
        <v>29382.5</v>
      </c>
      <c r="GL520">
        <v>34724.6</v>
      </c>
      <c r="GM520">
        <v>35537.9</v>
      </c>
      <c r="GN520">
        <v>41377</v>
      </c>
      <c r="GO520">
        <v>41873.5</v>
      </c>
      <c r="GP520">
        <v>1.93625</v>
      </c>
      <c r="GQ520">
        <v>1.88342</v>
      </c>
      <c r="GR520">
        <v>0.12631</v>
      </c>
      <c r="GS520">
        <v>0</v>
      </c>
      <c r="GT520">
        <v>25.5735</v>
      </c>
      <c r="GU520">
        <v>999.9</v>
      </c>
      <c r="GV520">
        <v>36.5</v>
      </c>
      <c r="GW520">
        <v>33.5</v>
      </c>
      <c r="GX520">
        <v>20.9627</v>
      </c>
      <c r="GY520">
        <v>63.5972</v>
      </c>
      <c r="GZ520">
        <v>33.758</v>
      </c>
      <c r="HA520">
        <v>1</v>
      </c>
      <c r="HB520">
        <v>-0.0267505</v>
      </c>
      <c r="HC520">
        <v>0.534749</v>
      </c>
      <c r="HD520">
        <v>20.3314</v>
      </c>
      <c r="HE520">
        <v>5.22687</v>
      </c>
      <c r="HF520">
        <v>12.0099</v>
      </c>
      <c r="HG520">
        <v>4.9912</v>
      </c>
      <c r="HH520">
        <v>3.2899</v>
      </c>
      <c r="HI520">
        <v>9999</v>
      </c>
      <c r="HJ520">
        <v>9999</v>
      </c>
      <c r="HK520">
        <v>9999</v>
      </c>
      <c r="HL520">
        <v>177.1</v>
      </c>
      <c r="HM520">
        <v>1.86751</v>
      </c>
      <c r="HN520">
        <v>1.86646</v>
      </c>
      <c r="HO520">
        <v>1.86597</v>
      </c>
      <c r="HP520">
        <v>1.86584</v>
      </c>
      <c r="HQ520">
        <v>1.8677</v>
      </c>
      <c r="HR520">
        <v>1.87012</v>
      </c>
      <c r="HS520">
        <v>1.86886</v>
      </c>
      <c r="HT520">
        <v>1.87027</v>
      </c>
      <c r="HU520">
        <v>0</v>
      </c>
      <c r="HV520">
        <v>0</v>
      </c>
      <c r="HW520">
        <v>0</v>
      </c>
      <c r="HX520">
        <v>0</v>
      </c>
      <c r="HY520" t="s">
        <v>421</v>
      </c>
      <c r="HZ520" t="s">
        <v>422</v>
      </c>
      <c r="IA520" t="s">
        <v>423</v>
      </c>
      <c r="IB520" t="s">
        <v>423</v>
      </c>
      <c r="IC520" t="s">
        <v>423</v>
      </c>
      <c r="ID520" t="s">
        <v>423</v>
      </c>
      <c r="IE520">
        <v>0</v>
      </c>
      <c r="IF520">
        <v>100</v>
      </c>
      <c r="IG520">
        <v>100</v>
      </c>
      <c r="IH520">
        <v>-1.203</v>
      </c>
      <c r="II520">
        <v>-0.095</v>
      </c>
      <c r="IJ520">
        <v>-0.3451971994584304</v>
      </c>
      <c r="IK520">
        <v>-0.002609718516926934</v>
      </c>
      <c r="IL520">
        <v>7.477057286243006E-07</v>
      </c>
      <c r="IM520">
        <v>-2.446628426827821E-10</v>
      </c>
      <c r="IN520">
        <v>-0.1975615653419789</v>
      </c>
      <c r="IO520">
        <v>-0.007460779758470672</v>
      </c>
      <c r="IP520">
        <v>0.0009378809001863145</v>
      </c>
      <c r="IQ520">
        <v>-1.681860573090938E-05</v>
      </c>
      <c r="IR520">
        <v>18</v>
      </c>
      <c r="IS520">
        <v>2242</v>
      </c>
      <c r="IT520">
        <v>1</v>
      </c>
      <c r="IU520">
        <v>24</v>
      </c>
      <c r="IV520">
        <v>1.4</v>
      </c>
      <c r="IW520">
        <v>1.1</v>
      </c>
      <c r="IX520">
        <v>0.845947</v>
      </c>
      <c r="IY520">
        <v>2.23999</v>
      </c>
      <c r="IZ520">
        <v>1.39648</v>
      </c>
      <c r="JA520">
        <v>2.33276</v>
      </c>
      <c r="JB520">
        <v>1.49536</v>
      </c>
      <c r="JC520">
        <v>2.28882</v>
      </c>
      <c r="JD520">
        <v>37.5781</v>
      </c>
      <c r="JE520">
        <v>24.1313</v>
      </c>
      <c r="JF520">
        <v>18</v>
      </c>
      <c r="JG520">
        <v>509.453</v>
      </c>
      <c r="JH520">
        <v>432.111</v>
      </c>
      <c r="JI520">
        <v>24.9998</v>
      </c>
      <c r="JJ520">
        <v>26.9929</v>
      </c>
      <c r="JK520">
        <v>30</v>
      </c>
      <c r="JL520">
        <v>26.9786</v>
      </c>
      <c r="JM520">
        <v>26.9192</v>
      </c>
      <c r="JN520">
        <v>16.9439</v>
      </c>
      <c r="JO520">
        <v>0</v>
      </c>
      <c r="JP520">
        <v>30.5664</v>
      </c>
      <c r="JQ520">
        <v>25</v>
      </c>
      <c r="JR520">
        <v>320</v>
      </c>
      <c r="JS520">
        <v>20.4639</v>
      </c>
      <c r="JT520">
        <v>100.465</v>
      </c>
      <c r="JU520">
        <v>100.563</v>
      </c>
    </row>
    <row r="521" spans="1:281">
      <c r="A521">
        <v>505</v>
      </c>
      <c r="B521">
        <v>1659129664.1</v>
      </c>
      <c r="C521">
        <v>17306</v>
      </c>
      <c r="D521" t="s">
        <v>1488</v>
      </c>
      <c r="E521" t="s">
        <v>1489</v>
      </c>
      <c r="F521">
        <v>5</v>
      </c>
      <c r="G521" t="s">
        <v>1481</v>
      </c>
      <c r="H521" t="s">
        <v>416</v>
      </c>
      <c r="I521">
        <v>1659129656.099999</v>
      </c>
      <c r="J521">
        <f>(K521)/1000</f>
        <v>0</v>
      </c>
      <c r="K521">
        <f>IF(CZ521, AN521, AH521)</f>
        <v>0</v>
      </c>
      <c r="L521">
        <f>IF(CZ521, AI521, AG521)</f>
        <v>0</v>
      </c>
      <c r="M521">
        <f>DB521 - IF(AU521&gt;1, L521*CV521*100.0/(AW521*DP521), 0)</f>
        <v>0</v>
      </c>
      <c r="N521">
        <f>((T521-J521/2)*M521-L521)/(T521+J521/2)</f>
        <v>0</v>
      </c>
      <c r="O521">
        <f>N521*(DI521+DJ521)/1000.0</f>
        <v>0</v>
      </c>
      <c r="P521">
        <f>(DB521 - IF(AU521&gt;1, L521*CV521*100.0/(AW521*DP521), 0))*(DI521+DJ521)/1000.0</f>
        <v>0</v>
      </c>
      <c r="Q521">
        <f>2.0/((1/S521-1/R521)+SIGN(S521)*SQRT((1/S521-1/R521)*(1/S521-1/R521) + 4*CW521/((CW521+1)*(CW521+1))*(2*1/S521*1/R521-1/R521*1/R521)))</f>
        <v>0</v>
      </c>
      <c r="R521">
        <f>IF(LEFT(CX521,1)&lt;&gt;"0",IF(LEFT(CX521,1)="1",3.0,CY521),$D$5+$E$5*(DP521*DI521/($K$5*1000))+$F$5*(DP521*DI521/($K$5*1000))*MAX(MIN(CV521,$J$5),$I$5)*MAX(MIN(CV521,$J$5),$I$5)+$G$5*MAX(MIN(CV521,$J$5),$I$5)*(DP521*DI521/($K$5*1000))+$H$5*(DP521*DI521/($K$5*1000))*(DP521*DI521/($K$5*1000)))</f>
        <v>0</v>
      </c>
      <c r="S521">
        <f>J521*(1000-(1000*0.61365*exp(17.502*W521/(240.97+W521))/(DI521+DJ521)+DD521)/2)/(1000*0.61365*exp(17.502*W521/(240.97+W521))/(DI521+DJ521)-DD521)</f>
        <v>0</v>
      </c>
      <c r="T521">
        <f>1/((CW521+1)/(Q521/1.6)+1/(R521/1.37)) + CW521/((CW521+1)/(Q521/1.6) + CW521/(R521/1.37))</f>
        <v>0</v>
      </c>
      <c r="U521">
        <f>(CR521*CU521)</f>
        <v>0</v>
      </c>
      <c r="V521">
        <f>(DK521+(U521+2*0.95*5.67E-8*(((DK521+$B$7)+273)^4-(DK521+273)^4)-44100*J521)/(1.84*29.3*R521+8*0.95*5.67E-8*(DK521+273)^3))</f>
        <v>0</v>
      </c>
      <c r="W521">
        <f>($C$7*DL521+$D$7*DM521+$E$7*V521)</f>
        <v>0</v>
      </c>
      <c r="X521">
        <f>0.61365*exp(17.502*W521/(240.97+W521))</f>
        <v>0</v>
      </c>
      <c r="Y521">
        <f>(Z521/AA521*100)</f>
        <v>0</v>
      </c>
      <c r="Z521">
        <f>DD521*(DI521+DJ521)/1000</f>
        <v>0</v>
      </c>
      <c r="AA521">
        <f>0.61365*exp(17.502*DK521/(240.97+DK521))</f>
        <v>0</v>
      </c>
      <c r="AB521">
        <f>(X521-DD521*(DI521+DJ521)/1000)</f>
        <v>0</v>
      </c>
      <c r="AC521">
        <f>(-J521*44100)</f>
        <v>0</v>
      </c>
      <c r="AD521">
        <f>2*29.3*R521*0.92*(DK521-W521)</f>
        <v>0</v>
      </c>
      <c r="AE521">
        <f>2*0.95*5.67E-8*(((DK521+$B$7)+273)^4-(W521+273)^4)</f>
        <v>0</v>
      </c>
      <c r="AF521">
        <f>U521+AE521+AC521+AD521</f>
        <v>0</v>
      </c>
      <c r="AG521">
        <f>DH521*AU521*(DC521-DB521*(1000-AU521*DE521)/(1000-AU521*DD521))/(100*CV521)</f>
        <v>0</v>
      </c>
      <c r="AH521">
        <f>1000*DH521*AU521*(DD521-DE521)/(100*CV521*(1000-AU521*DD521))</f>
        <v>0</v>
      </c>
      <c r="AI521">
        <f>(AJ521 - AK521 - DI521*1E3/(8.314*(DK521+273.15)) * AM521/DH521 * AL521) * DH521/(100*CV521) * (1000 - DE521)/1000</f>
        <v>0</v>
      </c>
      <c r="AJ521">
        <v>224.3820214500205</v>
      </c>
      <c r="AK521">
        <v>214.9381696969697</v>
      </c>
      <c r="AL521">
        <v>-0.003192532543765822</v>
      </c>
      <c r="AM521">
        <v>64.84824822830952</v>
      </c>
      <c r="AN521">
        <f>(AP521 - AO521 + DI521*1E3/(8.314*(DK521+273.15)) * AR521/DH521 * AQ521) * DH521/(100*CV521) * 1000/(1000 - AP521)</f>
        <v>0</v>
      </c>
      <c r="AO521">
        <v>19.40820895927031</v>
      </c>
      <c r="AP521">
        <v>24.57817333333334</v>
      </c>
      <c r="AQ521">
        <v>-0.01816718578335154</v>
      </c>
      <c r="AR521">
        <v>85.5559269868622</v>
      </c>
      <c r="AS521">
        <v>1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MAX(0,($B$13+$C$13*DP521)/(1+$D$13*DP521)*DI521/(DK521+273)*$E$13)</f>
        <v>0</v>
      </c>
      <c r="AX521" t="s">
        <v>1392</v>
      </c>
      <c r="AY521">
        <v>10497.9</v>
      </c>
      <c r="AZ521">
        <v>881.8200000000001</v>
      </c>
      <c r="BA521">
        <v>2629.32</v>
      </c>
      <c r="BB521">
        <f>1-AZ521/BA521</f>
        <v>0</v>
      </c>
      <c r="BC521">
        <v>-2.039817619194042</v>
      </c>
      <c r="BD521" t="s">
        <v>1490</v>
      </c>
      <c r="BE521">
        <v>10374.6</v>
      </c>
      <c r="BF521">
        <v>701.4863076923077</v>
      </c>
      <c r="BG521">
        <v>828.079</v>
      </c>
      <c r="BH521">
        <f>1-BF521/BG521</f>
        <v>0</v>
      </c>
      <c r="BI521">
        <v>0.5</v>
      </c>
      <c r="BJ521">
        <f>CS521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417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BZ521">
        <v>1443</v>
      </c>
      <c r="CA521">
        <v>300</v>
      </c>
      <c r="CB521">
        <v>300</v>
      </c>
      <c r="CC521">
        <v>300</v>
      </c>
      <c r="CD521">
        <v>10374.6</v>
      </c>
      <c r="CE521">
        <v>799.41</v>
      </c>
      <c r="CF521">
        <v>-0.00687674</v>
      </c>
      <c r="CG521">
        <v>-0.98</v>
      </c>
      <c r="CH521" t="s">
        <v>417</v>
      </c>
      <c r="CI521" t="s">
        <v>417</v>
      </c>
      <c r="CJ521" t="s">
        <v>417</v>
      </c>
      <c r="CK521" t="s">
        <v>417</v>
      </c>
      <c r="CL521" t="s">
        <v>417</v>
      </c>
      <c r="CM521" t="s">
        <v>417</v>
      </c>
      <c r="CN521" t="s">
        <v>417</v>
      </c>
      <c r="CO521" t="s">
        <v>417</v>
      </c>
      <c r="CP521" t="s">
        <v>417</v>
      </c>
      <c r="CQ521" t="s">
        <v>417</v>
      </c>
      <c r="CR521">
        <f>$B$11*DQ521+$C$11*DR521+$F$11*EC521*(1-EF521)</f>
        <v>0</v>
      </c>
      <c r="CS521">
        <f>CR521*CT521</f>
        <v>0</v>
      </c>
      <c r="CT521">
        <f>($B$11*$D$9+$C$11*$D$9+$F$11*((EP521+EH521)/MAX(EP521+EH521+EQ521, 0.1)*$I$9+EQ521/MAX(EP521+EH521+EQ521, 0.1)*$J$9))/($B$11+$C$11+$F$11)</f>
        <v>0</v>
      </c>
      <c r="CU521">
        <f>($B$11*$K$9+$C$11*$K$9+$F$11*((EP521+EH521)/MAX(EP521+EH521+EQ521, 0.1)*$P$9+EQ521/MAX(EP521+EH521+EQ521, 0.1)*$Q$9))/($B$11+$C$11+$F$11)</f>
        <v>0</v>
      </c>
      <c r="CV521">
        <v>6</v>
      </c>
      <c r="CW521">
        <v>0.5</v>
      </c>
      <c r="CX521" t="s">
        <v>418</v>
      </c>
      <c r="CY521">
        <v>2</v>
      </c>
      <c r="CZ521" t="b">
        <v>1</v>
      </c>
      <c r="DA521">
        <v>1659129656.099999</v>
      </c>
      <c r="DB521">
        <v>209.5895806451613</v>
      </c>
      <c r="DC521">
        <v>220.022935483871</v>
      </c>
      <c r="DD521">
        <v>24.67632580645162</v>
      </c>
      <c r="DE521">
        <v>19.50612580645161</v>
      </c>
      <c r="DF521">
        <v>210.6605806451613</v>
      </c>
      <c r="DG521">
        <v>24.77932580645162</v>
      </c>
      <c r="DH521">
        <v>500.0502258064516</v>
      </c>
      <c r="DI521">
        <v>90.45709032258067</v>
      </c>
      <c r="DJ521">
        <v>0.09994240000000001</v>
      </c>
      <c r="DK521">
        <v>27.45458387096774</v>
      </c>
      <c r="DL521">
        <v>27.65673225806452</v>
      </c>
      <c r="DM521">
        <v>999.9000000000003</v>
      </c>
      <c r="DN521">
        <v>0</v>
      </c>
      <c r="DO521">
        <v>0</v>
      </c>
      <c r="DP521">
        <v>10000.60548387097</v>
      </c>
      <c r="DQ521">
        <v>0</v>
      </c>
      <c r="DR521">
        <v>8.318720000000003</v>
      </c>
      <c r="DS521">
        <v>-10.31497096774193</v>
      </c>
      <c r="DT521">
        <v>215.0263870967742</v>
      </c>
      <c r="DU521">
        <v>224.4002258064516</v>
      </c>
      <c r="DV521">
        <v>5.227150322580646</v>
      </c>
      <c r="DW521">
        <v>220.022935483871</v>
      </c>
      <c r="DX521">
        <v>19.50612580645161</v>
      </c>
      <c r="DY521">
        <v>2.237298387096774</v>
      </c>
      <c r="DZ521">
        <v>1.764466774193549</v>
      </c>
      <c r="EA521">
        <v>19.23179032258064</v>
      </c>
      <c r="EB521">
        <v>15.47525483870968</v>
      </c>
      <c r="EC521">
        <v>1999.967419354839</v>
      </c>
      <c r="ED521">
        <v>0.9799946451612904</v>
      </c>
      <c r="EE521">
        <v>0.02000535483870968</v>
      </c>
      <c r="EF521">
        <v>0</v>
      </c>
      <c r="EG521">
        <v>701.4806129032258</v>
      </c>
      <c r="EH521">
        <v>5.000969999999999</v>
      </c>
      <c r="EI521">
        <v>14051.94838709677</v>
      </c>
      <c r="EJ521">
        <v>16707.26774193548</v>
      </c>
      <c r="EK521">
        <v>39.25</v>
      </c>
      <c r="EL521">
        <v>39.625</v>
      </c>
      <c r="EM521">
        <v>39.133</v>
      </c>
      <c r="EN521">
        <v>39.421</v>
      </c>
      <c r="EO521">
        <v>39.85061290322579</v>
      </c>
      <c r="EP521">
        <v>1955.057419354839</v>
      </c>
      <c r="EQ521">
        <v>39.91000000000001</v>
      </c>
      <c r="ER521">
        <v>0</v>
      </c>
      <c r="ES521">
        <v>121.7999999523163</v>
      </c>
      <c r="ET521">
        <v>0</v>
      </c>
      <c r="EU521">
        <v>701.4863076923077</v>
      </c>
      <c r="EV521">
        <v>1.27644445409361</v>
      </c>
      <c r="EW521">
        <v>19.93846152980627</v>
      </c>
      <c r="EX521">
        <v>14052.08461538462</v>
      </c>
      <c r="EY521">
        <v>15</v>
      </c>
      <c r="EZ521">
        <v>1659129696.1</v>
      </c>
      <c r="FA521" t="s">
        <v>1491</v>
      </c>
      <c r="FB521">
        <v>1659129681.1</v>
      </c>
      <c r="FC521">
        <v>1659129696.1</v>
      </c>
      <c r="FD521">
        <v>25</v>
      </c>
      <c r="FE521">
        <v>-0.094</v>
      </c>
      <c r="FF521">
        <v>-0.008</v>
      </c>
      <c r="FG521">
        <v>-1.071</v>
      </c>
      <c r="FH521">
        <v>-0.103</v>
      </c>
      <c r="FI521">
        <v>220</v>
      </c>
      <c r="FJ521">
        <v>19</v>
      </c>
      <c r="FK521">
        <v>0.14</v>
      </c>
      <c r="FL521">
        <v>0.02</v>
      </c>
      <c r="FM521">
        <v>-10.30115853658536</v>
      </c>
      <c r="FN521">
        <v>-0.3230278745644692</v>
      </c>
      <c r="FO521">
        <v>0.03954397968800991</v>
      </c>
      <c r="FP521">
        <v>1</v>
      </c>
      <c r="FQ521">
        <v>701.4002352941177</v>
      </c>
      <c r="FR521">
        <v>1.093659283595668</v>
      </c>
      <c r="FS521">
        <v>0.2556989335853259</v>
      </c>
      <c r="FT521">
        <v>0</v>
      </c>
      <c r="FU521">
        <v>5.183307804878049</v>
      </c>
      <c r="FV521">
        <v>0.6231919860627325</v>
      </c>
      <c r="FW521">
        <v>0.08630923384204581</v>
      </c>
      <c r="FX521">
        <v>0</v>
      </c>
      <c r="FY521">
        <v>1</v>
      </c>
      <c r="FZ521">
        <v>3</v>
      </c>
      <c r="GA521" t="s">
        <v>426</v>
      </c>
      <c r="GB521">
        <v>2.98252</v>
      </c>
      <c r="GC521">
        <v>2.71575</v>
      </c>
      <c r="GD521">
        <v>0.0535028</v>
      </c>
      <c r="GE521">
        <v>0.0550761</v>
      </c>
      <c r="GF521">
        <v>0.109083</v>
      </c>
      <c r="GG521">
        <v>0.0907685</v>
      </c>
      <c r="GH521">
        <v>29923.9</v>
      </c>
      <c r="GI521">
        <v>30022.3</v>
      </c>
      <c r="GJ521">
        <v>29385.9</v>
      </c>
      <c r="GK521">
        <v>29385.3</v>
      </c>
      <c r="GL521">
        <v>34666.3</v>
      </c>
      <c r="GM521">
        <v>35520.7</v>
      </c>
      <c r="GN521">
        <v>41380.3</v>
      </c>
      <c r="GO521">
        <v>41877.9</v>
      </c>
      <c r="GP521">
        <v>1.93727</v>
      </c>
      <c r="GQ521">
        <v>1.88565</v>
      </c>
      <c r="GR521">
        <v>0.126779</v>
      </c>
      <c r="GS521">
        <v>0</v>
      </c>
      <c r="GT521">
        <v>25.565</v>
      </c>
      <c r="GU521">
        <v>999.9</v>
      </c>
      <c r="GV521">
        <v>38.1</v>
      </c>
      <c r="GW521">
        <v>33.5</v>
      </c>
      <c r="GX521">
        <v>21.8844</v>
      </c>
      <c r="GY521">
        <v>63.6672</v>
      </c>
      <c r="GZ521">
        <v>33.5777</v>
      </c>
      <c r="HA521">
        <v>1</v>
      </c>
      <c r="HB521">
        <v>-0.0324466</v>
      </c>
      <c r="HC521">
        <v>0.499801</v>
      </c>
      <c r="HD521">
        <v>20.3314</v>
      </c>
      <c r="HE521">
        <v>5.22328</v>
      </c>
      <c r="HF521">
        <v>12.0099</v>
      </c>
      <c r="HG521">
        <v>4.99145</v>
      </c>
      <c r="HH521">
        <v>3.28998</v>
      </c>
      <c r="HI521">
        <v>9999</v>
      </c>
      <c r="HJ521">
        <v>9999</v>
      </c>
      <c r="HK521">
        <v>9999</v>
      </c>
      <c r="HL521">
        <v>177.1</v>
      </c>
      <c r="HM521">
        <v>1.8675</v>
      </c>
      <c r="HN521">
        <v>1.86647</v>
      </c>
      <c r="HO521">
        <v>1.86596</v>
      </c>
      <c r="HP521">
        <v>1.86584</v>
      </c>
      <c r="HQ521">
        <v>1.86769</v>
      </c>
      <c r="HR521">
        <v>1.87015</v>
      </c>
      <c r="HS521">
        <v>1.86888</v>
      </c>
      <c r="HT521">
        <v>1.87027</v>
      </c>
      <c r="HU521">
        <v>0</v>
      </c>
      <c r="HV521">
        <v>0</v>
      </c>
      <c r="HW521">
        <v>0</v>
      </c>
      <c r="HX521">
        <v>0</v>
      </c>
      <c r="HY521" t="s">
        <v>421</v>
      </c>
      <c r="HZ521" t="s">
        <v>422</v>
      </c>
      <c r="IA521" t="s">
        <v>423</v>
      </c>
      <c r="IB521" t="s">
        <v>423</v>
      </c>
      <c r="IC521" t="s">
        <v>423</v>
      </c>
      <c r="ID521" t="s">
        <v>423</v>
      </c>
      <c r="IE521">
        <v>0</v>
      </c>
      <c r="IF521">
        <v>100</v>
      </c>
      <c r="IG521">
        <v>100</v>
      </c>
      <c r="IH521">
        <v>-1.071</v>
      </c>
      <c r="II521">
        <v>-0.103</v>
      </c>
      <c r="IJ521">
        <v>-0.4337617513566316</v>
      </c>
      <c r="IK521">
        <v>-0.002609718516926934</v>
      </c>
      <c r="IL521">
        <v>7.477057286243006E-07</v>
      </c>
      <c r="IM521">
        <v>-2.446628426827821E-10</v>
      </c>
      <c r="IN521">
        <v>-0.1811561576871393</v>
      </c>
      <c r="IO521">
        <v>-0.007460779758470672</v>
      </c>
      <c r="IP521">
        <v>0.0009378809001863145</v>
      </c>
      <c r="IQ521">
        <v>-1.681860573090938E-05</v>
      </c>
      <c r="IR521">
        <v>18</v>
      </c>
      <c r="IS521">
        <v>2242</v>
      </c>
      <c r="IT521">
        <v>1</v>
      </c>
      <c r="IU521">
        <v>24</v>
      </c>
      <c r="IV521">
        <v>1.6</v>
      </c>
      <c r="IW521">
        <v>1.5</v>
      </c>
      <c r="IX521">
        <v>0.6347660000000001</v>
      </c>
      <c r="IY521">
        <v>2.23999</v>
      </c>
      <c r="IZ521">
        <v>1.39648</v>
      </c>
      <c r="JA521">
        <v>2.33398</v>
      </c>
      <c r="JB521">
        <v>1.49536</v>
      </c>
      <c r="JC521">
        <v>2.39746</v>
      </c>
      <c r="JD521">
        <v>37.5781</v>
      </c>
      <c r="JE521">
        <v>24.14</v>
      </c>
      <c r="JF521">
        <v>18</v>
      </c>
      <c r="JG521">
        <v>509.624</v>
      </c>
      <c r="JH521">
        <v>433.016</v>
      </c>
      <c r="JI521">
        <v>24.9995</v>
      </c>
      <c r="JJ521">
        <v>26.9273</v>
      </c>
      <c r="JK521">
        <v>29.9998</v>
      </c>
      <c r="JL521">
        <v>26.9222</v>
      </c>
      <c r="JM521">
        <v>26.863</v>
      </c>
      <c r="JN521">
        <v>12.7128</v>
      </c>
      <c r="JO521">
        <v>13.8315</v>
      </c>
      <c r="JP521">
        <v>36.9495</v>
      </c>
      <c r="JQ521">
        <v>25</v>
      </c>
      <c r="JR521">
        <v>220</v>
      </c>
      <c r="JS521">
        <v>19.2889</v>
      </c>
      <c r="JT521">
        <v>100.473</v>
      </c>
      <c r="JU521">
        <v>100.573</v>
      </c>
    </row>
    <row r="522" spans="1:281">
      <c r="A522">
        <v>506</v>
      </c>
      <c r="B522">
        <v>1659129787.1</v>
      </c>
      <c r="C522">
        <v>17429</v>
      </c>
      <c r="D522" t="s">
        <v>1492</v>
      </c>
      <c r="E522" t="s">
        <v>1493</v>
      </c>
      <c r="F522">
        <v>5</v>
      </c>
      <c r="G522" t="s">
        <v>1481</v>
      </c>
      <c r="H522" t="s">
        <v>416</v>
      </c>
      <c r="I522">
        <v>1659129779.099999</v>
      </c>
      <c r="J522">
        <f>(K522)/1000</f>
        <v>0</v>
      </c>
      <c r="K522">
        <f>IF(CZ522, AN522, AH522)</f>
        <v>0</v>
      </c>
      <c r="L522">
        <f>IF(CZ522, AI522, AG522)</f>
        <v>0</v>
      </c>
      <c r="M522">
        <f>DB522 - IF(AU522&gt;1, L522*CV522*100.0/(AW522*DP522), 0)</f>
        <v>0</v>
      </c>
      <c r="N522">
        <f>((T522-J522/2)*M522-L522)/(T522+J522/2)</f>
        <v>0</v>
      </c>
      <c r="O522">
        <f>N522*(DI522+DJ522)/1000.0</f>
        <v>0</v>
      </c>
      <c r="P522">
        <f>(DB522 - IF(AU522&gt;1, L522*CV522*100.0/(AW522*DP522), 0))*(DI522+DJ522)/1000.0</f>
        <v>0</v>
      </c>
      <c r="Q522">
        <f>2.0/((1/S522-1/R522)+SIGN(S522)*SQRT((1/S522-1/R522)*(1/S522-1/R522) + 4*CW522/((CW522+1)*(CW522+1))*(2*1/S522*1/R522-1/R522*1/R522)))</f>
        <v>0</v>
      </c>
      <c r="R522">
        <f>IF(LEFT(CX522,1)&lt;&gt;"0",IF(LEFT(CX522,1)="1",3.0,CY522),$D$5+$E$5*(DP522*DI522/($K$5*1000))+$F$5*(DP522*DI522/($K$5*1000))*MAX(MIN(CV522,$J$5),$I$5)*MAX(MIN(CV522,$J$5),$I$5)+$G$5*MAX(MIN(CV522,$J$5),$I$5)*(DP522*DI522/($K$5*1000))+$H$5*(DP522*DI522/($K$5*1000))*(DP522*DI522/($K$5*1000)))</f>
        <v>0</v>
      </c>
      <c r="S522">
        <f>J522*(1000-(1000*0.61365*exp(17.502*W522/(240.97+W522))/(DI522+DJ522)+DD522)/2)/(1000*0.61365*exp(17.502*W522/(240.97+W522))/(DI522+DJ522)-DD522)</f>
        <v>0</v>
      </c>
      <c r="T522">
        <f>1/((CW522+1)/(Q522/1.6)+1/(R522/1.37)) + CW522/((CW522+1)/(Q522/1.6) + CW522/(R522/1.37))</f>
        <v>0</v>
      </c>
      <c r="U522">
        <f>(CR522*CU522)</f>
        <v>0</v>
      </c>
      <c r="V522">
        <f>(DK522+(U522+2*0.95*5.67E-8*(((DK522+$B$7)+273)^4-(DK522+273)^4)-44100*J522)/(1.84*29.3*R522+8*0.95*5.67E-8*(DK522+273)^3))</f>
        <v>0</v>
      </c>
      <c r="W522">
        <f>($C$7*DL522+$D$7*DM522+$E$7*V522)</f>
        <v>0</v>
      </c>
      <c r="X522">
        <f>0.61365*exp(17.502*W522/(240.97+W522))</f>
        <v>0</v>
      </c>
      <c r="Y522">
        <f>(Z522/AA522*100)</f>
        <v>0</v>
      </c>
      <c r="Z522">
        <f>DD522*(DI522+DJ522)/1000</f>
        <v>0</v>
      </c>
      <c r="AA522">
        <f>0.61365*exp(17.502*DK522/(240.97+DK522))</f>
        <v>0</v>
      </c>
      <c r="AB522">
        <f>(X522-DD522*(DI522+DJ522)/1000)</f>
        <v>0</v>
      </c>
      <c r="AC522">
        <f>(-J522*44100)</f>
        <v>0</v>
      </c>
      <c r="AD522">
        <f>2*29.3*R522*0.92*(DK522-W522)</f>
        <v>0</v>
      </c>
      <c r="AE522">
        <f>2*0.95*5.67E-8*(((DK522+$B$7)+273)^4-(W522+273)^4)</f>
        <v>0</v>
      </c>
      <c r="AF522">
        <f>U522+AE522+AC522+AD522</f>
        <v>0</v>
      </c>
      <c r="AG522">
        <f>DH522*AU522*(DC522-DB522*(1000-AU522*DE522)/(1000-AU522*DD522))/(100*CV522)</f>
        <v>0</v>
      </c>
      <c r="AH522">
        <f>1000*DH522*AU522*(DD522-DE522)/(100*CV522*(1000-AU522*DD522))</f>
        <v>0</v>
      </c>
      <c r="AI522">
        <f>(AJ522 - AK522 - DI522*1E3/(8.314*(DK522+273.15)) * AM522/DH522 * AL522) * DH522/(100*CV522) * (1000 - DE522)/1000</f>
        <v>0</v>
      </c>
      <c r="AJ522">
        <v>122.4054168704205</v>
      </c>
      <c r="AK522">
        <v>119.1464121212121</v>
      </c>
      <c r="AL522">
        <v>0.001700817960579323</v>
      </c>
      <c r="AM522">
        <v>64.85266143821102</v>
      </c>
      <c r="AN522">
        <f>(AP522 - AO522 + DI522*1E3/(8.314*(DK522+273.15)) * AR522/DH522 * AQ522) * DH522/(100*CV522) * 1000/(1000 - AP522)</f>
        <v>0</v>
      </c>
      <c r="AO522">
        <v>19.11556920707498</v>
      </c>
      <c r="AP522">
        <v>24.4128018181818</v>
      </c>
      <c r="AQ522">
        <v>-0.0004843173427858759</v>
      </c>
      <c r="AR522">
        <v>85.56536283516066</v>
      </c>
      <c r="AS522">
        <v>1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MAX(0,($B$13+$C$13*DP522)/(1+$D$13*DP522)*DI522/(DK522+273)*$E$13)</f>
        <v>0</v>
      </c>
      <c r="AX522" t="s">
        <v>1392</v>
      </c>
      <c r="AY522">
        <v>10497.9</v>
      </c>
      <c r="AZ522">
        <v>881.8200000000001</v>
      </c>
      <c r="BA522">
        <v>2629.32</v>
      </c>
      <c r="BB522">
        <f>1-AZ522/BA522</f>
        <v>0</v>
      </c>
      <c r="BC522">
        <v>-2.039817619194042</v>
      </c>
      <c r="BD522" t="s">
        <v>1494</v>
      </c>
      <c r="BE522">
        <v>10375.6</v>
      </c>
      <c r="BF522">
        <v>708.5075200000001</v>
      </c>
      <c r="BG522">
        <v>805.649</v>
      </c>
      <c r="BH522">
        <f>1-BF522/BG522</f>
        <v>0</v>
      </c>
      <c r="BI522">
        <v>0.5</v>
      </c>
      <c r="BJ522">
        <f>CS522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417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BZ522">
        <v>1444</v>
      </c>
      <c r="CA522">
        <v>300</v>
      </c>
      <c r="CB522">
        <v>300</v>
      </c>
      <c r="CC522">
        <v>300</v>
      </c>
      <c r="CD522">
        <v>10375.6</v>
      </c>
      <c r="CE522">
        <v>785.21</v>
      </c>
      <c r="CF522">
        <v>-0.00687738</v>
      </c>
      <c r="CG522">
        <v>-0.11</v>
      </c>
      <c r="CH522" t="s">
        <v>417</v>
      </c>
      <c r="CI522" t="s">
        <v>417</v>
      </c>
      <c r="CJ522" t="s">
        <v>417</v>
      </c>
      <c r="CK522" t="s">
        <v>417</v>
      </c>
      <c r="CL522" t="s">
        <v>417</v>
      </c>
      <c r="CM522" t="s">
        <v>417</v>
      </c>
      <c r="CN522" t="s">
        <v>417</v>
      </c>
      <c r="CO522" t="s">
        <v>417</v>
      </c>
      <c r="CP522" t="s">
        <v>417</v>
      </c>
      <c r="CQ522" t="s">
        <v>417</v>
      </c>
      <c r="CR522">
        <f>$B$11*DQ522+$C$11*DR522+$F$11*EC522*(1-EF522)</f>
        <v>0</v>
      </c>
      <c r="CS522">
        <f>CR522*CT522</f>
        <v>0</v>
      </c>
      <c r="CT522">
        <f>($B$11*$D$9+$C$11*$D$9+$F$11*((EP522+EH522)/MAX(EP522+EH522+EQ522, 0.1)*$I$9+EQ522/MAX(EP522+EH522+EQ522, 0.1)*$J$9))/($B$11+$C$11+$F$11)</f>
        <v>0</v>
      </c>
      <c r="CU522">
        <f>($B$11*$K$9+$C$11*$K$9+$F$11*((EP522+EH522)/MAX(EP522+EH522+EQ522, 0.1)*$P$9+EQ522/MAX(EP522+EH522+EQ522, 0.1)*$Q$9))/($B$11+$C$11+$F$11)</f>
        <v>0</v>
      </c>
      <c r="CV522">
        <v>6</v>
      </c>
      <c r="CW522">
        <v>0.5</v>
      </c>
      <c r="CX522" t="s">
        <v>418</v>
      </c>
      <c r="CY522">
        <v>2</v>
      </c>
      <c r="CZ522" t="b">
        <v>1</v>
      </c>
      <c r="DA522">
        <v>1659129779.099999</v>
      </c>
      <c r="DB522">
        <v>116.039</v>
      </c>
      <c r="DC522">
        <v>120.0009032258065</v>
      </c>
      <c r="DD522">
        <v>24.3827064516129</v>
      </c>
      <c r="DE522">
        <v>19.13278387096774</v>
      </c>
      <c r="DF522">
        <v>117.049</v>
      </c>
      <c r="DG522">
        <v>24.4917064516129</v>
      </c>
      <c r="DH522">
        <v>500.0579677419356</v>
      </c>
      <c r="DI522">
        <v>90.4518870967742</v>
      </c>
      <c r="DJ522">
        <v>0.1000136870967742</v>
      </c>
      <c r="DK522">
        <v>27.4031</v>
      </c>
      <c r="DL522">
        <v>27.56102903225807</v>
      </c>
      <c r="DM522">
        <v>999.9000000000003</v>
      </c>
      <c r="DN522">
        <v>0</v>
      </c>
      <c r="DO522">
        <v>0</v>
      </c>
      <c r="DP522">
        <v>9998.164193548386</v>
      </c>
      <c r="DQ522">
        <v>0</v>
      </c>
      <c r="DR522">
        <v>8.317948709677422</v>
      </c>
      <c r="DS522">
        <v>-3.775425806451612</v>
      </c>
      <c r="DT522">
        <v>119.1367419354839</v>
      </c>
      <c r="DU522">
        <v>122.3417096774193</v>
      </c>
      <c r="DV522">
        <v>5.302534838709677</v>
      </c>
      <c r="DW522">
        <v>120.0009032258065</v>
      </c>
      <c r="DX522">
        <v>19.13278387096774</v>
      </c>
      <c r="DY522">
        <v>2.210219677419355</v>
      </c>
      <c r="DZ522">
        <v>1.730596774193549</v>
      </c>
      <c r="EA522">
        <v>19.0365935483871</v>
      </c>
      <c r="EB522">
        <v>15.17361935483871</v>
      </c>
      <c r="EC522">
        <v>2000.023548387096</v>
      </c>
      <c r="ED522">
        <v>0.9800008387096778</v>
      </c>
      <c r="EE522">
        <v>0.01999900645161291</v>
      </c>
      <c r="EF522">
        <v>0</v>
      </c>
      <c r="EG522">
        <v>708.4907419354839</v>
      </c>
      <c r="EH522">
        <v>5.000969999999999</v>
      </c>
      <c r="EI522">
        <v>14179.62258064516</v>
      </c>
      <c r="EJ522">
        <v>16707.78064516129</v>
      </c>
      <c r="EK522">
        <v>39.133</v>
      </c>
      <c r="EL522">
        <v>39.45529032258062</v>
      </c>
      <c r="EM522">
        <v>39.004</v>
      </c>
      <c r="EN522">
        <v>39.288</v>
      </c>
      <c r="EO522">
        <v>39.75</v>
      </c>
      <c r="EP522">
        <v>1955.121290322581</v>
      </c>
      <c r="EQ522">
        <v>39.89451612903228</v>
      </c>
      <c r="ER522">
        <v>0</v>
      </c>
      <c r="ES522">
        <v>122.5999999046326</v>
      </c>
      <c r="ET522">
        <v>0</v>
      </c>
      <c r="EU522">
        <v>708.5075200000001</v>
      </c>
      <c r="EV522">
        <v>2.15676923148241</v>
      </c>
      <c r="EW522">
        <v>31.66923072985249</v>
      </c>
      <c r="EX522">
        <v>14180.008</v>
      </c>
      <c r="EY522">
        <v>15</v>
      </c>
      <c r="EZ522">
        <v>1659129815.1</v>
      </c>
      <c r="FA522" t="s">
        <v>1495</v>
      </c>
      <c r="FB522">
        <v>1659129805.1</v>
      </c>
      <c r="FC522">
        <v>1659129815.1</v>
      </c>
      <c r="FD522">
        <v>26</v>
      </c>
      <c r="FE522">
        <v>-0.177</v>
      </c>
      <c r="FF522">
        <v>-0.003</v>
      </c>
      <c r="FG522">
        <v>-1.01</v>
      </c>
      <c r="FH522">
        <v>-0.109</v>
      </c>
      <c r="FI522">
        <v>120</v>
      </c>
      <c r="FJ522">
        <v>19</v>
      </c>
      <c r="FK522">
        <v>0.32</v>
      </c>
      <c r="FL522">
        <v>0.02</v>
      </c>
      <c r="FM522">
        <v>-3.771234146341463</v>
      </c>
      <c r="FN522">
        <v>-0.2439273867595741</v>
      </c>
      <c r="FO522">
        <v>0.04607800046345645</v>
      </c>
      <c r="FP522">
        <v>1</v>
      </c>
      <c r="FQ522">
        <v>708.3089411764706</v>
      </c>
      <c r="FR522">
        <v>2.239694436054387</v>
      </c>
      <c r="FS522">
        <v>0.3190036825508002</v>
      </c>
      <c r="FT522">
        <v>0</v>
      </c>
      <c r="FU522">
        <v>5.305289756097562</v>
      </c>
      <c r="FV522">
        <v>-0.07064822299652378</v>
      </c>
      <c r="FW522">
        <v>0.01485441044594526</v>
      </c>
      <c r="FX522">
        <v>1</v>
      </c>
      <c r="FY522">
        <v>2</v>
      </c>
      <c r="FZ522">
        <v>3</v>
      </c>
      <c r="GA522" t="s">
        <v>431</v>
      </c>
      <c r="GB522">
        <v>2.98282</v>
      </c>
      <c r="GC522">
        <v>2.71534</v>
      </c>
      <c r="GD522">
        <v>0.0310722</v>
      </c>
      <c r="GE522">
        <v>0.0315196</v>
      </c>
      <c r="GF522">
        <v>0.108627</v>
      </c>
      <c r="GG522">
        <v>0.0898152</v>
      </c>
      <c r="GH522">
        <v>30639.8</v>
      </c>
      <c r="GI522">
        <v>30775.6</v>
      </c>
      <c r="GJ522">
        <v>29391.8</v>
      </c>
      <c r="GK522">
        <v>29389.6</v>
      </c>
      <c r="GL522">
        <v>34690.2</v>
      </c>
      <c r="GM522">
        <v>35563.8</v>
      </c>
      <c r="GN522">
        <v>41388.1</v>
      </c>
      <c r="GO522">
        <v>41884.5</v>
      </c>
      <c r="GP522">
        <v>1.93848</v>
      </c>
      <c r="GQ522">
        <v>1.8865</v>
      </c>
      <c r="GR522">
        <v>0.125103</v>
      </c>
      <c r="GS522">
        <v>0</v>
      </c>
      <c r="GT522">
        <v>25.509</v>
      </c>
      <c r="GU522">
        <v>999.9</v>
      </c>
      <c r="GV522">
        <v>38.7</v>
      </c>
      <c r="GW522">
        <v>33.5</v>
      </c>
      <c r="GX522">
        <v>22.2297</v>
      </c>
      <c r="GY522">
        <v>63.6972</v>
      </c>
      <c r="GZ522">
        <v>33.4856</v>
      </c>
      <c r="HA522">
        <v>1</v>
      </c>
      <c r="HB522">
        <v>-0.040968</v>
      </c>
      <c r="HC522">
        <v>0.453331</v>
      </c>
      <c r="HD522">
        <v>20.3316</v>
      </c>
      <c r="HE522">
        <v>5.22418</v>
      </c>
      <c r="HF522">
        <v>12.0099</v>
      </c>
      <c r="HG522">
        <v>4.99085</v>
      </c>
      <c r="HH522">
        <v>3.29</v>
      </c>
      <c r="HI522">
        <v>9999</v>
      </c>
      <c r="HJ522">
        <v>9999</v>
      </c>
      <c r="HK522">
        <v>9999</v>
      </c>
      <c r="HL522">
        <v>177.1</v>
      </c>
      <c r="HM522">
        <v>1.8675</v>
      </c>
      <c r="HN522">
        <v>1.86648</v>
      </c>
      <c r="HO522">
        <v>1.86596</v>
      </c>
      <c r="HP522">
        <v>1.86584</v>
      </c>
      <c r="HQ522">
        <v>1.86769</v>
      </c>
      <c r="HR522">
        <v>1.87016</v>
      </c>
      <c r="HS522">
        <v>1.86888</v>
      </c>
      <c r="HT522">
        <v>1.87027</v>
      </c>
      <c r="HU522">
        <v>0</v>
      </c>
      <c r="HV522">
        <v>0</v>
      </c>
      <c r="HW522">
        <v>0</v>
      </c>
      <c r="HX522">
        <v>0</v>
      </c>
      <c r="HY522" t="s">
        <v>421</v>
      </c>
      <c r="HZ522" t="s">
        <v>422</v>
      </c>
      <c r="IA522" t="s">
        <v>423</v>
      </c>
      <c r="IB522" t="s">
        <v>423</v>
      </c>
      <c r="IC522" t="s">
        <v>423</v>
      </c>
      <c r="ID522" t="s">
        <v>423</v>
      </c>
      <c r="IE522">
        <v>0</v>
      </c>
      <c r="IF522">
        <v>100</v>
      </c>
      <c r="IG522">
        <v>100</v>
      </c>
      <c r="IH522">
        <v>-1.01</v>
      </c>
      <c r="II522">
        <v>-0.109</v>
      </c>
      <c r="IJ522">
        <v>-0.5277868654605853</v>
      </c>
      <c r="IK522">
        <v>-0.002609718516926934</v>
      </c>
      <c r="IL522">
        <v>7.477057286243006E-07</v>
      </c>
      <c r="IM522">
        <v>-2.446628426827821E-10</v>
      </c>
      <c r="IN522">
        <v>-0.1891673071596831</v>
      </c>
      <c r="IO522">
        <v>-0.007460779758470672</v>
      </c>
      <c r="IP522">
        <v>0.0009378809001863145</v>
      </c>
      <c r="IQ522">
        <v>-1.681860573090938E-05</v>
      </c>
      <c r="IR522">
        <v>18</v>
      </c>
      <c r="IS522">
        <v>2242</v>
      </c>
      <c r="IT522">
        <v>1</v>
      </c>
      <c r="IU522">
        <v>24</v>
      </c>
      <c r="IV522">
        <v>1.8</v>
      </c>
      <c r="IW522">
        <v>1.5</v>
      </c>
      <c r="IX522">
        <v>0.415039</v>
      </c>
      <c r="IY522">
        <v>2.27295</v>
      </c>
      <c r="IZ522">
        <v>1.39648</v>
      </c>
      <c r="JA522">
        <v>2.33398</v>
      </c>
      <c r="JB522">
        <v>1.49536</v>
      </c>
      <c r="JC522">
        <v>2.36694</v>
      </c>
      <c r="JD522">
        <v>37.53</v>
      </c>
      <c r="JE522">
        <v>24.1313</v>
      </c>
      <c r="JF522">
        <v>18</v>
      </c>
      <c r="JG522">
        <v>509.711</v>
      </c>
      <c r="JH522">
        <v>432.935</v>
      </c>
      <c r="JI522">
        <v>24.9992</v>
      </c>
      <c r="JJ522">
        <v>26.8377</v>
      </c>
      <c r="JK522">
        <v>29.9997</v>
      </c>
      <c r="JL522">
        <v>26.8433</v>
      </c>
      <c r="JM522">
        <v>26.7853</v>
      </c>
      <c r="JN522">
        <v>8.294589999999999</v>
      </c>
      <c r="JO522">
        <v>17.163</v>
      </c>
      <c r="JP522">
        <v>39.1246</v>
      </c>
      <c r="JQ522">
        <v>25</v>
      </c>
      <c r="JR522">
        <v>120</v>
      </c>
      <c r="JS522">
        <v>19.0233</v>
      </c>
      <c r="JT522">
        <v>100.493</v>
      </c>
      <c r="JU522">
        <v>100.589</v>
      </c>
    </row>
    <row r="523" spans="1:281">
      <c r="A523">
        <v>507</v>
      </c>
      <c r="B523">
        <v>1659129906.1</v>
      </c>
      <c r="C523">
        <v>17548</v>
      </c>
      <c r="D523" t="s">
        <v>1496</v>
      </c>
      <c r="E523" t="s">
        <v>1497</v>
      </c>
      <c r="F523">
        <v>5</v>
      </c>
      <c r="G523" t="s">
        <v>1481</v>
      </c>
      <c r="H523" t="s">
        <v>416</v>
      </c>
      <c r="I523">
        <v>1659129898.099999</v>
      </c>
      <c r="J523">
        <f>(K523)/1000</f>
        <v>0</v>
      </c>
      <c r="K523">
        <f>IF(CZ523, AN523, AH523)</f>
        <v>0</v>
      </c>
      <c r="L523">
        <f>IF(CZ523, AI523, AG523)</f>
        <v>0</v>
      </c>
      <c r="M523">
        <f>DB523 - IF(AU523&gt;1, L523*CV523*100.0/(AW523*DP523), 0)</f>
        <v>0</v>
      </c>
      <c r="N523">
        <f>((T523-J523/2)*M523-L523)/(T523+J523/2)</f>
        <v>0</v>
      </c>
      <c r="O523">
        <f>N523*(DI523+DJ523)/1000.0</f>
        <v>0</v>
      </c>
      <c r="P523">
        <f>(DB523 - IF(AU523&gt;1, L523*CV523*100.0/(AW523*DP523), 0))*(DI523+DJ523)/1000.0</f>
        <v>0</v>
      </c>
      <c r="Q523">
        <f>2.0/((1/S523-1/R523)+SIGN(S523)*SQRT((1/S523-1/R523)*(1/S523-1/R523) + 4*CW523/((CW523+1)*(CW523+1))*(2*1/S523*1/R523-1/R523*1/R523)))</f>
        <v>0</v>
      </c>
      <c r="R523">
        <f>IF(LEFT(CX523,1)&lt;&gt;"0",IF(LEFT(CX523,1)="1",3.0,CY523),$D$5+$E$5*(DP523*DI523/($K$5*1000))+$F$5*(DP523*DI523/($K$5*1000))*MAX(MIN(CV523,$J$5),$I$5)*MAX(MIN(CV523,$J$5),$I$5)+$G$5*MAX(MIN(CV523,$J$5),$I$5)*(DP523*DI523/($K$5*1000))+$H$5*(DP523*DI523/($K$5*1000))*(DP523*DI523/($K$5*1000)))</f>
        <v>0</v>
      </c>
      <c r="S523">
        <f>J523*(1000-(1000*0.61365*exp(17.502*W523/(240.97+W523))/(DI523+DJ523)+DD523)/2)/(1000*0.61365*exp(17.502*W523/(240.97+W523))/(DI523+DJ523)-DD523)</f>
        <v>0</v>
      </c>
      <c r="T523">
        <f>1/((CW523+1)/(Q523/1.6)+1/(R523/1.37)) + CW523/((CW523+1)/(Q523/1.6) + CW523/(R523/1.37))</f>
        <v>0</v>
      </c>
      <c r="U523">
        <f>(CR523*CU523)</f>
        <v>0</v>
      </c>
      <c r="V523">
        <f>(DK523+(U523+2*0.95*5.67E-8*(((DK523+$B$7)+273)^4-(DK523+273)^4)-44100*J523)/(1.84*29.3*R523+8*0.95*5.67E-8*(DK523+273)^3))</f>
        <v>0</v>
      </c>
      <c r="W523">
        <f>($C$7*DL523+$D$7*DM523+$E$7*V523)</f>
        <v>0</v>
      </c>
      <c r="X523">
        <f>0.61365*exp(17.502*W523/(240.97+W523))</f>
        <v>0</v>
      </c>
      <c r="Y523">
        <f>(Z523/AA523*100)</f>
        <v>0</v>
      </c>
      <c r="Z523">
        <f>DD523*(DI523+DJ523)/1000</f>
        <v>0</v>
      </c>
      <c r="AA523">
        <f>0.61365*exp(17.502*DK523/(240.97+DK523))</f>
        <v>0</v>
      </c>
      <c r="AB523">
        <f>(X523-DD523*(DI523+DJ523)/1000)</f>
        <v>0</v>
      </c>
      <c r="AC523">
        <f>(-J523*44100)</f>
        <v>0</v>
      </c>
      <c r="AD523">
        <f>2*29.3*R523*0.92*(DK523-W523)</f>
        <v>0</v>
      </c>
      <c r="AE523">
        <f>2*0.95*5.67E-8*(((DK523+$B$7)+273)^4-(W523+273)^4)</f>
        <v>0</v>
      </c>
      <c r="AF523">
        <f>U523+AE523+AC523+AD523</f>
        <v>0</v>
      </c>
      <c r="AG523">
        <f>DH523*AU523*(DC523-DB523*(1000-AU523*DE523)/(1000-AU523*DD523))/(100*CV523)</f>
        <v>0</v>
      </c>
      <c r="AH523">
        <f>1000*DH523*AU523*(DD523-DE523)/(100*CV523*(1000-AU523*DD523))</f>
        <v>0</v>
      </c>
      <c r="AI523">
        <f>(AJ523 - AK523 - DI523*1E3/(8.314*(DK523+273.15)) * AM523/DH523 * AL523) * DH523/(100*CV523) * (1000 - DE523)/1000</f>
        <v>0</v>
      </c>
      <c r="AJ523">
        <v>71.33929838065843</v>
      </c>
      <c r="AK523">
        <v>71.19732484848483</v>
      </c>
      <c r="AL523">
        <v>7.588619394569758E-05</v>
      </c>
      <c r="AM523">
        <v>65.16161680802436</v>
      </c>
      <c r="AN523">
        <f>(AP523 - AO523 + DI523*1E3/(8.314*(DK523+273.15)) * AR523/DH523 * AQ523) * DH523/(100*CV523) * 1000/(1000 - AP523)</f>
        <v>0</v>
      </c>
      <c r="AO523">
        <v>18.67544015546859</v>
      </c>
      <c r="AP523">
        <v>24.22255212121211</v>
      </c>
      <c r="AQ523">
        <v>-0.0001423409378394369</v>
      </c>
      <c r="AR523">
        <v>86.43639641306414</v>
      </c>
      <c r="AS523">
        <v>1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MAX(0,($B$13+$C$13*DP523)/(1+$D$13*DP523)*DI523/(DK523+273)*$E$13)</f>
        <v>0</v>
      </c>
      <c r="AX523" t="s">
        <v>1392</v>
      </c>
      <c r="AY523">
        <v>10497.9</v>
      </c>
      <c r="AZ523">
        <v>881.8200000000001</v>
      </c>
      <c r="BA523">
        <v>2629.32</v>
      </c>
      <c r="BB523">
        <f>1-AZ523/BA523</f>
        <v>0</v>
      </c>
      <c r="BC523">
        <v>-2.039817619194042</v>
      </c>
      <c r="BD523" t="s">
        <v>1498</v>
      </c>
      <c r="BE523">
        <v>10376.2</v>
      </c>
      <c r="BF523">
        <v>716.0139999999999</v>
      </c>
      <c r="BG523">
        <v>797.338</v>
      </c>
      <c r="BH523">
        <f>1-BF523/BG523</f>
        <v>0</v>
      </c>
      <c r="BI523">
        <v>0.5</v>
      </c>
      <c r="BJ523">
        <f>CS523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417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BZ523">
        <v>1445</v>
      </c>
      <c r="CA523">
        <v>300</v>
      </c>
      <c r="CB523">
        <v>300</v>
      </c>
      <c r="CC523">
        <v>300</v>
      </c>
      <c r="CD523">
        <v>10376.2</v>
      </c>
      <c r="CE523">
        <v>779.14</v>
      </c>
      <c r="CF523">
        <v>-0.0068777</v>
      </c>
      <c r="CG523">
        <v>0.08</v>
      </c>
      <c r="CH523" t="s">
        <v>417</v>
      </c>
      <c r="CI523" t="s">
        <v>417</v>
      </c>
      <c r="CJ523" t="s">
        <v>417</v>
      </c>
      <c r="CK523" t="s">
        <v>417</v>
      </c>
      <c r="CL523" t="s">
        <v>417</v>
      </c>
      <c r="CM523" t="s">
        <v>417</v>
      </c>
      <c r="CN523" t="s">
        <v>417</v>
      </c>
      <c r="CO523" t="s">
        <v>417</v>
      </c>
      <c r="CP523" t="s">
        <v>417</v>
      </c>
      <c r="CQ523" t="s">
        <v>417</v>
      </c>
      <c r="CR523">
        <f>$B$11*DQ523+$C$11*DR523+$F$11*EC523*(1-EF523)</f>
        <v>0</v>
      </c>
      <c r="CS523">
        <f>CR523*CT523</f>
        <v>0</v>
      </c>
      <c r="CT523">
        <f>($B$11*$D$9+$C$11*$D$9+$F$11*((EP523+EH523)/MAX(EP523+EH523+EQ523, 0.1)*$I$9+EQ523/MAX(EP523+EH523+EQ523, 0.1)*$J$9))/($B$11+$C$11+$F$11)</f>
        <v>0</v>
      </c>
      <c r="CU523">
        <f>($B$11*$K$9+$C$11*$K$9+$F$11*((EP523+EH523)/MAX(EP523+EH523+EQ523, 0.1)*$P$9+EQ523/MAX(EP523+EH523+EQ523, 0.1)*$Q$9))/($B$11+$C$11+$F$11)</f>
        <v>0</v>
      </c>
      <c r="CV523">
        <v>6</v>
      </c>
      <c r="CW523">
        <v>0.5</v>
      </c>
      <c r="CX523" t="s">
        <v>418</v>
      </c>
      <c r="CY523">
        <v>2</v>
      </c>
      <c r="CZ523" t="b">
        <v>1</v>
      </c>
      <c r="DA523">
        <v>1659129898.099999</v>
      </c>
      <c r="DB523">
        <v>69.29964838709678</v>
      </c>
      <c r="DC523">
        <v>70.00320645161291</v>
      </c>
      <c r="DD523">
        <v>24.17996451612904</v>
      </c>
      <c r="DE523">
        <v>18.68019032258064</v>
      </c>
      <c r="DF523">
        <v>70.36164838709678</v>
      </c>
      <c r="DG523">
        <v>24.29096451612904</v>
      </c>
      <c r="DH523">
        <v>500.0698709677419</v>
      </c>
      <c r="DI523">
        <v>90.44414838709676</v>
      </c>
      <c r="DJ523">
        <v>0.1000378516129032</v>
      </c>
      <c r="DK523">
        <v>27.36696774193549</v>
      </c>
      <c r="DL523">
        <v>27.47889677419355</v>
      </c>
      <c r="DM523">
        <v>999.9000000000003</v>
      </c>
      <c r="DN523">
        <v>0</v>
      </c>
      <c r="DO523">
        <v>0</v>
      </c>
      <c r="DP523">
        <v>9994.675806451611</v>
      </c>
      <c r="DQ523">
        <v>0</v>
      </c>
      <c r="DR523">
        <v>8.318720000000003</v>
      </c>
      <c r="DS523">
        <v>-0.5267535483870966</v>
      </c>
      <c r="DT523">
        <v>71.2016741935484</v>
      </c>
      <c r="DU523">
        <v>71.33577741935484</v>
      </c>
      <c r="DV523">
        <v>5.549767741935483</v>
      </c>
      <c r="DW523">
        <v>70.00320645161291</v>
      </c>
      <c r="DX523">
        <v>18.68019032258064</v>
      </c>
      <c r="DY523">
        <v>2.191458064516129</v>
      </c>
      <c r="DZ523">
        <v>1.689514193548387</v>
      </c>
      <c r="EA523">
        <v>18.90000322580645</v>
      </c>
      <c r="EB523">
        <v>14.80041935483871</v>
      </c>
      <c r="EC523">
        <v>1999.995161290322</v>
      </c>
      <c r="ED523">
        <v>0.9800021935483872</v>
      </c>
      <c r="EE523">
        <v>0.0199975935483871</v>
      </c>
      <c r="EF523">
        <v>0</v>
      </c>
      <c r="EG523">
        <v>716.0108064516129</v>
      </c>
      <c r="EH523">
        <v>5.000969999999999</v>
      </c>
      <c r="EI523">
        <v>14319.15483870968</v>
      </c>
      <c r="EJ523">
        <v>16707.55806451613</v>
      </c>
      <c r="EK523">
        <v>39.06199999999998</v>
      </c>
      <c r="EL523">
        <v>39.35467741935483</v>
      </c>
      <c r="EM523">
        <v>38.93699999999998</v>
      </c>
      <c r="EN523">
        <v>39.127</v>
      </c>
      <c r="EO523">
        <v>39.625</v>
      </c>
      <c r="EP523">
        <v>1955.096451612903</v>
      </c>
      <c r="EQ523">
        <v>39.89870967741938</v>
      </c>
      <c r="ER523">
        <v>0</v>
      </c>
      <c r="ES523">
        <v>118.0999999046326</v>
      </c>
      <c r="ET523">
        <v>0</v>
      </c>
      <c r="EU523">
        <v>716.0139999999999</v>
      </c>
      <c r="EV523">
        <v>2.315965801874797</v>
      </c>
      <c r="EW523">
        <v>41.54871798191748</v>
      </c>
      <c r="EX523">
        <v>14319.31153846154</v>
      </c>
      <c r="EY523">
        <v>15</v>
      </c>
      <c r="EZ523">
        <v>1659129938.1</v>
      </c>
      <c r="FA523" t="s">
        <v>1499</v>
      </c>
      <c r="FB523">
        <v>1659129925.1</v>
      </c>
      <c r="FC523">
        <v>1659129938.1</v>
      </c>
      <c r="FD523">
        <v>27</v>
      </c>
      <c r="FE523">
        <v>-0.175</v>
      </c>
      <c r="FF523">
        <v>0.002</v>
      </c>
      <c r="FG523">
        <v>-1.062</v>
      </c>
      <c r="FH523">
        <v>-0.111</v>
      </c>
      <c r="FI523">
        <v>70</v>
      </c>
      <c r="FJ523">
        <v>19</v>
      </c>
      <c r="FK523">
        <v>0.26</v>
      </c>
      <c r="FL523">
        <v>0.02</v>
      </c>
      <c r="FM523">
        <v>-0.525293725</v>
      </c>
      <c r="FN523">
        <v>0.001939035647280941</v>
      </c>
      <c r="FO523">
        <v>0.01976766366061945</v>
      </c>
      <c r="FP523">
        <v>1</v>
      </c>
      <c r="FQ523">
        <v>715.867617647059</v>
      </c>
      <c r="FR523">
        <v>2.542414054178953</v>
      </c>
      <c r="FS523">
        <v>0.3190319931131666</v>
      </c>
      <c r="FT523">
        <v>0</v>
      </c>
      <c r="FU523">
        <v>5.551106</v>
      </c>
      <c r="FV523">
        <v>-0.02339617260787767</v>
      </c>
      <c r="FW523">
        <v>0.003009460749038005</v>
      </c>
      <c r="FX523">
        <v>1</v>
      </c>
      <c r="FY523">
        <v>2</v>
      </c>
      <c r="FZ523">
        <v>3</v>
      </c>
      <c r="GA523" t="s">
        <v>431</v>
      </c>
      <c r="GB523">
        <v>2.98299</v>
      </c>
      <c r="GC523">
        <v>2.71577</v>
      </c>
      <c r="GD523">
        <v>0.0189048</v>
      </c>
      <c r="GE523">
        <v>0.0186472</v>
      </c>
      <c r="GF523">
        <v>0.108069</v>
      </c>
      <c r="GG523">
        <v>0.0884013</v>
      </c>
      <c r="GH523">
        <v>31030.9</v>
      </c>
      <c r="GI523">
        <v>31190.2</v>
      </c>
      <c r="GJ523">
        <v>29397.1</v>
      </c>
      <c r="GK523">
        <v>29394.4</v>
      </c>
      <c r="GL523">
        <v>34717.9</v>
      </c>
      <c r="GM523">
        <v>35625.6</v>
      </c>
      <c r="GN523">
        <v>41395.5</v>
      </c>
      <c r="GO523">
        <v>41891.5</v>
      </c>
      <c r="GP523">
        <v>1.93983</v>
      </c>
      <c r="GQ523">
        <v>1.88713</v>
      </c>
      <c r="GR523">
        <v>0.126362</v>
      </c>
      <c r="GS523">
        <v>0</v>
      </c>
      <c r="GT523">
        <v>25.4094</v>
      </c>
      <c r="GU523">
        <v>999.9</v>
      </c>
      <c r="GV523">
        <v>39</v>
      </c>
      <c r="GW523">
        <v>33.5</v>
      </c>
      <c r="GX523">
        <v>22.407</v>
      </c>
      <c r="GY523">
        <v>63.5572</v>
      </c>
      <c r="GZ523">
        <v>33.6579</v>
      </c>
      <c r="HA523">
        <v>1</v>
      </c>
      <c r="HB523">
        <v>-0.050061</v>
      </c>
      <c r="HC523">
        <v>0.397835</v>
      </c>
      <c r="HD523">
        <v>20.3322</v>
      </c>
      <c r="HE523">
        <v>5.22313</v>
      </c>
      <c r="HF523">
        <v>12.0099</v>
      </c>
      <c r="HG523">
        <v>4.99155</v>
      </c>
      <c r="HH523">
        <v>3.29</v>
      </c>
      <c r="HI523">
        <v>9999</v>
      </c>
      <c r="HJ523">
        <v>9999</v>
      </c>
      <c r="HK523">
        <v>9999</v>
      </c>
      <c r="HL523">
        <v>177.2</v>
      </c>
      <c r="HM523">
        <v>1.86752</v>
      </c>
      <c r="HN523">
        <v>1.86647</v>
      </c>
      <c r="HO523">
        <v>1.86595</v>
      </c>
      <c r="HP523">
        <v>1.86584</v>
      </c>
      <c r="HQ523">
        <v>1.86768</v>
      </c>
      <c r="HR523">
        <v>1.87015</v>
      </c>
      <c r="HS523">
        <v>1.86885</v>
      </c>
      <c r="HT523">
        <v>1.87027</v>
      </c>
      <c r="HU523">
        <v>0</v>
      </c>
      <c r="HV523">
        <v>0</v>
      </c>
      <c r="HW523">
        <v>0</v>
      </c>
      <c r="HX523">
        <v>0</v>
      </c>
      <c r="HY523" t="s">
        <v>421</v>
      </c>
      <c r="HZ523" t="s">
        <v>422</v>
      </c>
      <c r="IA523" t="s">
        <v>423</v>
      </c>
      <c r="IB523" t="s">
        <v>423</v>
      </c>
      <c r="IC523" t="s">
        <v>423</v>
      </c>
      <c r="ID523" t="s">
        <v>423</v>
      </c>
      <c r="IE523">
        <v>0</v>
      </c>
      <c r="IF523">
        <v>100</v>
      </c>
      <c r="IG523">
        <v>100</v>
      </c>
      <c r="IH523">
        <v>-1.062</v>
      </c>
      <c r="II523">
        <v>-0.111</v>
      </c>
      <c r="IJ523">
        <v>-0.7051819192106068</v>
      </c>
      <c r="IK523">
        <v>-0.002609718516926934</v>
      </c>
      <c r="IL523">
        <v>7.477057286243006E-07</v>
      </c>
      <c r="IM523">
        <v>-2.446628426827821E-10</v>
      </c>
      <c r="IN523">
        <v>-0.1921210766852677</v>
      </c>
      <c r="IO523">
        <v>-0.007460779758470672</v>
      </c>
      <c r="IP523">
        <v>0.0009378809001863145</v>
      </c>
      <c r="IQ523">
        <v>-1.681860573090938E-05</v>
      </c>
      <c r="IR523">
        <v>18</v>
      </c>
      <c r="IS523">
        <v>2242</v>
      </c>
      <c r="IT523">
        <v>1</v>
      </c>
      <c r="IU523">
        <v>24</v>
      </c>
      <c r="IV523">
        <v>1.7</v>
      </c>
      <c r="IW523">
        <v>1.5</v>
      </c>
      <c r="IX523">
        <v>0.303955</v>
      </c>
      <c r="IY523">
        <v>2.28882</v>
      </c>
      <c r="IZ523">
        <v>1.39648</v>
      </c>
      <c r="JA523">
        <v>2.33398</v>
      </c>
      <c r="JB523">
        <v>1.49536</v>
      </c>
      <c r="JC523">
        <v>2.38281</v>
      </c>
      <c r="JD523">
        <v>37.4819</v>
      </c>
      <c r="JE523">
        <v>24.14</v>
      </c>
      <c r="JF523">
        <v>18</v>
      </c>
      <c r="JG523">
        <v>509.745</v>
      </c>
      <c r="JH523">
        <v>432.598</v>
      </c>
      <c r="JI523">
        <v>24.9995</v>
      </c>
      <c r="JJ523">
        <v>26.7313</v>
      </c>
      <c r="JK523">
        <v>29.9998</v>
      </c>
      <c r="JL523">
        <v>26.7474</v>
      </c>
      <c r="JM523">
        <v>26.6918</v>
      </c>
      <c r="JN523">
        <v>6.07733</v>
      </c>
      <c r="JO523">
        <v>19.3379</v>
      </c>
      <c r="JP523">
        <v>39.8694</v>
      </c>
      <c r="JQ523">
        <v>25</v>
      </c>
      <c r="JR523">
        <v>70</v>
      </c>
      <c r="JS523">
        <v>18.6028</v>
      </c>
      <c r="JT523">
        <v>100.511</v>
      </c>
      <c r="JU523">
        <v>100.605</v>
      </c>
    </row>
    <row r="524" spans="1:281">
      <c r="A524">
        <v>508</v>
      </c>
      <c r="B524">
        <v>1659130029.1</v>
      </c>
      <c r="C524">
        <v>17671</v>
      </c>
      <c r="D524" t="s">
        <v>1500</v>
      </c>
      <c r="E524" t="s">
        <v>1501</v>
      </c>
      <c r="F524">
        <v>5</v>
      </c>
      <c r="G524" t="s">
        <v>1481</v>
      </c>
      <c r="H524" t="s">
        <v>416</v>
      </c>
      <c r="I524">
        <v>1659130021.099999</v>
      </c>
      <c r="J524">
        <f>(K524)/1000</f>
        <v>0</v>
      </c>
      <c r="K524">
        <f>IF(CZ524, AN524, AH524)</f>
        <v>0</v>
      </c>
      <c r="L524">
        <f>IF(CZ524, AI524, AG524)</f>
        <v>0</v>
      </c>
      <c r="M524">
        <f>DB524 - IF(AU524&gt;1, L524*CV524*100.0/(AW524*DP524), 0)</f>
        <v>0</v>
      </c>
      <c r="N524">
        <f>((T524-J524/2)*M524-L524)/(T524+J524/2)</f>
        <v>0</v>
      </c>
      <c r="O524">
        <f>N524*(DI524+DJ524)/1000.0</f>
        <v>0</v>
      </c>
      <c r="P524">
        <f>(DB524 - IF(AU524&gt;1, L524*CV524*100.0/(AW524*DP524), 0))*(DI524+DJ524)/1000.0</f>
        <v>0</v>
      </c>
      <c r="Q524">
        <f>2.0/((1/S524-1/R524)+SIGN(S524)*SQRT((1/S524-1/R524)*(1/S524-1/R524) + 4*CW524/((CW524+1)*(CW524+1))*(2*1/S524*1/R524-1/R524*1/R524)))</f>
        <v>0</v>
      </c>
      <c r="R524">
        <f>IF(LEFT(CX524,1)&lt;&gt;"0",IF(LEFT(CX524,1)="1",3.0,CY524),$D$5+$E$5*(DP524*DI524/($K$5*1000))+$F$5*(DP524*DI524/($K$5*1000))*MAX(MIN(CV524,$J$5),$I$5)*MAX(MIN(CV524,$J$5),$I$5)+$G$5*MAX(MIN(CV524,$J$5),$I$5)*(DP524*DI524/($K$5*1000))+$H$5*(DP524*DI524/($K$5*1000))*(DP524*DI524/($K$5*1000)))</f>
        <v>0</v>
      </c>
      <c r="S524">
        <f>J524*(1000-(1000*0.61365*exp(17.502*W524/(240.97+W524))/(DI524+DJ524)+DD524)/2)/(1000*0.61365*exp(17.502*W524/(240.97+W524))/(DI524+DJ524)-DD524)</f>
        <v>0</v>
      </c>
      <c r="T524">
        <f>1/((CW524+1)/(Q524/1.6)+1/(R524/1.37)) + CW524/((CW524+1)/(Q524/1.6) + CW524/(R524/1.37))</f>
        <v>0</v>
      </c>
      <c r="U524">
        <f>(CR524*CU524)</f>
        <v>0</v>
      </c>
      <c r="V524">
        <f>(DK524+(U524+2*0.95*5.67E-8*(((DK524+$B$7)+273)^4-(DK524+273)^4)-44100*J524)/(1.84*29.3*R524+8*0.95*5.67E-8*(DK524+273)^3))</f>
        <v>0</v>
      </c>
      <c r="W524">
        <f>($C$7*DL524+$D$7*DM524+$E$7*V524)</f>
        <v>0</v>
      </c>
      <c r="X524">
        <f>0.61365*exp(17.502*W524/(240.97+W524))</f>
        <v>0</v>
      </c>
      <c r="Y524">
        <f>(Z524/AA524*100)</f>
        <v>0</v>
      </c>
      <c r="Z524">
        <f>DD524*(DI524+DJ524)/1000</f>
        <v>0</v>
      </c>
      <c r="AA524">
        <f>0.61365*exp(17.502*DK524/(240.97+DK524))</f>
        <v>0</v>
      </c>
      <c r="AB524">
        <f>(X524-DD524*(DI524+DJ524)/1000)</f>
        <v>0</v>
      </c>
      <c r="AC524">
        <f>(-J524*44100)</f>
        <v>0</v>
      </c>
      <c r="AD524">
        <f>2*29.3*R524*0.92*(DK524-W524)</f>
        <v>0</v>
      </c>
      <c r="AE524">
        <f>2*0.95*5.67E-8*(((DK524+$B$7)+273)^4-(W524+273)^4)</f>
        <v>0</v>
      </c>
      <c r="AF524">
        <f>U524+AE524+AC524+AD524</f>
        <v>0</v>
      </c>
      <c r="AG524">
        <f>DH524*AU524*(DC524-DB524*(1000-AU524*DE524)/(1000-AU524*DD524))/(100*CV524)</f>
        <v>0</v>
      </c>
      <c r="AH524">
        <f>1000*DH524*AU524*(DD524-DE524)/(100*CV524*(1000-AU524*DD524))</f>
        <v>0</v>
      </c>
      <c r="AI524">
        <f>(AJ524 - AK524 - DI524*1E3/(8.314*(DK524+273.15)) * AM524/DH524 * AL524) * DH524/(100*CV524) * (1000 - DE524)/1000</f>
        <v>0</v>
      </c>
      <c r="AJ524">
        <v>427.6978520124099</v>
      </c>
      <c r="AK524">
        <v>406.8987393939393</v>
      </c>
      <c r="AL524">
        <v>-0.02286186276203251</v>
      </c>
      <c r="AM524">
        <v>65.16004062887606</v>
      </c>
      <c r="AN524">
        <f>(AP524 - AO524 + DI524*1E3/(8.314*(DK524+273.15)) * AR524/DH524 * AQ524) * DH524/(100*CV524) * 1000/(1000 - AP524)</f>
        <v>0</v>
      </c>
      <c r="AO524">
        <v>18.04826159442163</v>
      </c>
      <c r="AP524">
        <v>23.92028</v>
      </c>
      <c r="AQ524">
        <v>-0.0004402455535395182</v>
      </c>
      <c r="AR524">
        <v>86.39731886101217</v>
      </c>
      <c r="AS524">
        <v>1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MAX(0,($B$13+$C$13*DP524)/(1+$D$13*DP524)*DI524/(DK524+273)*$E$13)</f>
        <v>0</v>
      </c>
      <c r="AX524" t="s">
        <v>1392</v>
      </c>
      <c r="AY524">
        <v>10497.9</v>
      </c>
      <c r="AZ524">
        <v>881.8200000000001</v>
      </c>
      <c r="BA524">
        <v>2629.32</v>
      </c>
      <c r="BB524">
        <f>1-AZ524/BA524</f>
        <v>0</v>
      </c>
      <c r="BC524">
        <v>-2.039817619194042</v>
      </c>
      <c r="BD524" t="s">
        <v>1502</v>
      </c>
      <c r="BE524">
        <v>10377.1</v>
      </c>
      <c r="BF524">
        <v>701.1433076923076</v>
      </c>
      <c r="BG524">
        <v>831.17</v>
      </c>
      <c r="BH524">
        <f>1-BF524/BG524</f>
        <v>0</v>
      </c>
      <c r="BI524">
        <v>0.5</v>
      </c>
      <c r="BJ524">
        <f>CS524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417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BZ524">
        <v>1446</v>
      </c>
      <c r="CA524">
        <v>300</v>
      </c>
      <c r="CB524">
        <v>300</v>
      </c>
      <c r="CC524">
        <v>300</v>
      </c>
      <c r="CD524">
        <v>10377.1</v>
      </c>
      <c r="CE524">
        <v>806.4299999999999</v>
      </c>
      <c r="CF524">
        <v>-0.00687864</v>
      </c>
      <c r="CG524">
        <v>2.04</v>
      </c>
      <c r="CH524" t="s">
        <v>417</v>
      </c>
      <c r="CI524" t="s">
        <v>417</v>
      </c>
      <c r="CJ524" t="s">
        <v>417</v>
      </c>
      <c r="CK524" t="s">
        <v>417</v>
      </c>
      <c r="CL524" t="s">
        <v>417</v>
      </c>
      <c r="CM524" t="s">
        <v>417</v>
      </c>
      <c r="CN524" t="s">
        <v>417</v>
      </c>
      <c r="CO524" t="s">
        <v>417</v>
      </c>
      <c r="CP524" t="s">
        <v>417</v>
      </c>
      <c r="CQ524" t="s">
        <v>417</v>
      </c>
      <c r="CR524">
        <f>$B$11*DQ524+$C$11*DR524+$F$11*EC524*(1-EF524)</f>
        <v>0</v>
      </c>
      <c r="CS524">
        <f>CR524*CT524</f>
        <v>0</v>
      </c>
      <c r="CT524">
        <f>($B$11*$D$9+$C$11*$D$9+$F$11*((EP524+EH524)/MAX(EP524+EH524+EQ524, 0.1)*$I$9+EQ524/MAX(EP524+EH524+EQ524, 0.1)*$J$9))/($B$11+$C$11+$F$11)</f>
        <v>0</v>
      </c>
      <c r="CU524">
        <f>($B$11*$K$9+$C$11*$K$9+$F$11*((EP524+EH524)/MAX(EP524+EH524+EQ524, 0.1)*$P$9+EQ524/MAX(EP524+EH524+EQ524, 0.1)*$Q$9))/($B$11+$C$11+$F$11)</f>
        <v>0</v>
      </c>
      <c r="CV524">
        <v>6</v>
      </c>
      <c r="CW524">
        <v>0.5</v>
      </c>
      <c r="CX524" t="s">
        <v>418</v>
      </c>
      <c r="CY524">
        <v>2</v>
      </c>
      <c r="CZ524" t="b">
        <v>1</v>
      </c>
      <c r="DA524">
        <v>1659130021.099999</v>
      </c>
      <c r="DB524">
        <v>397.5989032258065</v>
      </c>
      <c r="DC524">
        <v>420.0156774193547</v>
      </c>
      <c r="DD524">
        <v>23.88584516129032</v>
      </c>
      <c r="DE524">
        <v>18.06957741935483</v>
      </c>
      <c r="DF524">
        <v>399.0029032258065</v>
      </c>
      <c r="DG524">
        <v>24.00284516129032</v>
      </c>
      <c r="DH524">
        <v>500.0733548387096</v>
      </c>
      <c r="DI524">
        <v>90.43671290322581</v>
      </c>
      <c r="DJ524">
        <v>0.09999413870967745</v>
      </c>
      <c r="DK524">
        <v>27.31282580645161</v>
      </c>
      <c r="DL524">
        <v>27.35445806451613</v>
      </c>
      <c r="DM524">
        <v>999.9000000000003</v>
      </c>
      <c r="DN524">
        <v>0</v>
      </c>
      <c r="DO524">
        <v>0</v>
      </c>
      <c r="DP524">
        <v>10006.02774193548</v>
      </c>
      <c r="DQ524">
        <v>0</v>
      </c>
      <c r="DR524">
        <v>8.318720000000003</v>
      </c>
      <c r="DS524">
        <v>-22.83095806451613</v>
      </c>
      <c r="DT524">
        <v>406.9273225806451</v>
      </c>
      <c r="DU524">
        <v>427.744870967742</v>
      </c>
      <c r="DV524">
        <v>5.872203870967743</v>
      </c>
      <c r="DW524">
        <v>420.0156774193547</v>
      </c>
      <c r="DX524">
        <v>18.06957741935483</v>
      </c>
      <c r="DY524">
        <v>2.165216451612904</v>
      </c>
      <c r="DZ524">
        <v>1.634153225806452</v>
      </c>
      <c r="EA524">
        <v>18.70723870967742</v>
      </c>
      <c r="EB524">
        <v>14.28466129032258</v>
      </c>
      <c r="EC524">
        <v>1999.990322580645</v>
      </c>
      <c r="ED524">
        <v>0.9800051935483867</v>
      </c>
      <c r="EE524">
        <v>0.01999450645161291</v>
      </c>
      <c r="EF524">
        <v>0</v>
      </c>
      <c r="EG524">
        <v>701.1656451612902</v>
      </c>
      <c r="EH524">
        <v>5.000969999999999</v>
      </c>
      <c r="EI524">
        <v>14038.44516129032</v>
      </c>
      <c r="EJ524">
        <v>16707.52258064516</v>
      </c>
      <c r="EK524">
        <v>38.93699999999998</v>
      </c>
      <c r="EL524">
        <v>39.23983870967741</v>
      </c>
      <c r="EM524">
        <v>38.81199999999998</v>
      </c>
      <c r="EN524">
        <v>39.04399999999999</v>
      </c>
      <c r="EO524">
        <v>39.55399999999999</v>
      </c>
      <c r="EP524">
        <v>1955.1</v>
      </c>
      <c r="EQ524">
        <v>39.89000000000002</v>
      </c>
      <c r="ER524">
        <v>0</v>
      </c>
      <c r="ES524">
        <v>122.5</v>
      </c>
      <c r="ET524">
        <v>0</v>
      </c>
      <c r="EU524">
        <v>701.1433076923076</v>
      </c>
      <c r="EV524">
        <v>-0.8507350420577222</v>
      </c>
      <c r="EW524">
        <v>-33.89743579440231</v>
      </c>
      <c r="EX524">
        <v>14038.15</v>
      </c>
      <c r="EY524">
        <v>15</v>
      </c>
      <c r="EZ524">
        <v>1659130065.6</v>
      </c>
      <c r="FA524" t="s">
        <v>1503</v>
      </c>
      <c r="FB524">
        <v>1659130059.1</v>
      </c>
      <c r="FC524">
        <v>1659130065.6</v>
      </c>
      <c r="FD524">
        <v>28</v>
      </c>
      <c r="FE524">
        <v>0.462</v>
      </c>
      <c r="FF524">
        <v>-0.001</v>
      </c>
      <c r="FG524">
        <v>-1.404</v>
      </c>
      <c r="FH524">
        <v>-0.117</v>
      </c>
      <c r="FI524">
        <v>420</v>
      </c>
      <c r="FJ524">
        <v>18</v>
      </c>
      <c r="FK524">
        <v>0.08</v>
      </c>
      <c r="FL524">
        <v>0.02</v>
      </c>
      <c r="FM524">
        <v>-22.84147317073171</v>
      </c>
      <c r="FN524">
        <v>0.3958515679442237</v>
      </c>
      <c r="FO524">
        <v>0.0669744218536403</v>
      </c>
      <c r="FP524">
        <v>1</v>
      </c>
      <c r="FQ524">
        <v>701.2499705882354</v>
      </c>
      <c r="FR524">
        <v>-1.376546976735735</v>
      </c>
      <c r="FS524">
        <v>0.2937793775341571</v>
      </c>
      <c r="FT524">
        <v>0</v>
      </c>
      <c r="FU524">
        <v>5.861430487804878</v>
      </c>
      <c r="FV524">
        <v>0.1793364459930304</v>
      </c>
      <c r="FW524">
        <v>0.02159725072286828</v>
      </c>
      <c r="FX524">
        <v>0</v>
      </c>
      <c r="FY524">
        <v>1</v>
      </c>
      <c r="FZ524">
        <v>3</v>
      </c>
      <c r="GA524" t="s">
        <v>426</v>
      </c>
      <c r="GB524">
        <v>2.98297</v>
      </c>
      <c r="GC524">
        <v>2.71574</v>
      </c>
      <c r="GD524">
        <v>0.09078749999999999</v>
      </c>
      <c r="GE524">
        <v>0.0934768</v>
      </c>
      <c r="GF524">
        <v>0.107141</v>
      </c>
      <c r="GG524">
        <v>0.0862931</v>
      </c>
      <c r="GH524">
        <v>28762.3</v>
      </c>
      <c r="GI524">
        <v>28817.3</v>
      </c>
      <c r="GJ524">
        <v>29401.5</v>
      </c>
      <c r="GK524">
        <v>29399.3</v>
      </c>
      <c r="GL524">
        <v>34761.5</v>
      </c>
      <c r="GM524">
        <v>35716.7</v>
      </c>
      <c r="GN524">
        <v>41402.5</v>
      </c>
      <c r="GO524">
        <v>41898.6</v>
      </c>
      <c r="GP524">
        <v>1.94113</v>
      </c>
      <c r="GQ524">
        <v>1.88913</v>
      </c>
      <c r="GR524">
        <v>0.121839</v>
      </c>
      <c r="GS524">
        <v>0</v>
      </c>
      <c r="GT524">
        <v>25.361</v>
      </c>
      <c r="GU524">
        <v>999.9</v>
      </c>
      <c r="GV524">
        <v>39</v>
      </c>
      <c r="GW524">
        <v>33.5</v>
      </c>
      <c r="GX524">
        <v>22.4057</v>
      </c>
      <c r="GY524">
        <v>63.7373</v>
      </c>
      <c r="GZ524">
        <v>33.762</v>
      </c>
      <c r="HA524">
        <v>1</v>
      </c>
      <c r="HB524">
        <v>-0.0593089</v>
      </c>
      <c r="HC524">
        <v>0.361147</v>
      </c>
      <c r="HD524">
        <v>20.3323</v>
      </c>
      <c r="HE524">
        <v>5.22553</v>
      </c>
      <c r="HF524">
        <v>12.0099</v>
      </c>
      <c r="HG524">
        <v>4.9916</v>
      </c>
      <c r="HH524">
        <v>3.29</v>
      </c>
      <c r="HI524">
        <v>9999</v>
      </c>
      <c r="HJ524">
        <v>9999</v>
      </c>
      <c r="HK524">
        <v>9999</v>
      </c>
      <c r="HL524">
        <v>177.2</v>
      </c>
      <c r="HM524">
        <v>1.86746</v>
      </c>
      <c r="HN524">
        <v>1.86647</v>
      </c>
      <c r="HO524">
        <v>1.8659</v>
      </c>
      <c r="HP524">
        <v>1.86584</v>
      </c>
      <c r="HQ524">
        <v>1.86769</v>
      </c>
      <c r="HR524">
        <v>1.87015</v>
      </c>
      <c r="HS524">
        <v>1.86885</v>
      </c>
      <c r="HT524">
        <v>1.87027</v>
      </c>
      <c r="HU524">
        <v>0</v>
      </c>
      <c r="HV524">
        <v>0</v>
      </c>
      <c r="HW524">
        <v>0</v>
      </c>
      <c r="HX524">
        <v>0</v>
      </c>
      <c r="HY524" t="s">
        <v>421</v>
      </c>
      <c r="HZ524" t="s">
        <v>422</v>
      </c>
      <c r="IA524" t="s">
        <v>423</v>
      </c>
      <c r="IB524" t="s">
        <v>423</v>
      </c>
      <c r="IC524" t="s">
        <v>423</v>
      </c>
      <c r="ID524" t="s">
        <v>423</v>
      </c>
      <c r="IE524">
        <v>0</v>
      </c>
      <c r="IF524">
        <v>100</v>
      </c>
      <c r="IG524">
        <v>100</v>
      </c>
      <c r="IH524">
        <v>-1.404</v>
      </c>
      <c r="II524">
        <v>-0.117</v>
      </c>
      <c r="IJ524">
        <v>-0.880459426900009</v>
      </c>
      <c r="IK524">
        <v>-0.002609718516926934</v>
      </c>
      <c r="IL524">
        <v>7.477057286243006E-07</v>
      </c>
      <c r="IM524">
        <v>-2.446628426827821E-10</v>
      </c>
      <c r="IN524">
        <v>-0.1897529144340453</v>
      </c>
      <c r="IO524">
        <v>-0.007460779758470672</v>
      </c>
      <c r="IP524">
        <v>0.0009378809001863145</v>
      </c>
      <c r="IQ524">
        <v>-1.681860573090938E-05</v>
      </c>
      <c r="IR524">
        <v>18</v>
      </c>
      <c r="IS524">
        <v>2242</v>
      </c>
      <c r="IT524">
        <v>1</v>
      </c>
      <c r="IU524">
        <v>24</v>
      </c>
      <c r="IV524">
        <v>1.7</v>
      </c>
      <c r="IW524">
        <v>1.5</v>
      </c>
      <c r="IX524">
        <v>1.04736</v>
      </c>
      <c r="IY524">
        <v>2.2522</v>
      </c>
      <c r="IZ524">
        <v>1.39771</v>
      </c>
      <c r="JA524">
        <v>2.33521</v>
      </c>
      <c r="JB524">
        <v>1.49536</v>
      </c>
      <c r="JC524">
        <v>2.30591</v>
      </c>
      <c r="JD524">
        <v>37.4338</v>
      </c>
      <c r="JE524">
        <v>24.1313</v>
      </c>
      <c r="JF524">
        <v>18</v>
      </c>
      <c r="JG524">
        <v>509.67</v>
      </c>
      <c r="JH524">
        <v>433.012</v>
      </c>
      <c r="JI524">
        <v>24.9997</v>
      </c>
      <c r="JJ524">
        <v>26.6213</v>
      </c>
      <c r="JK524">
        <v>29.9998</v>
      </c>
      <c r="JL524">
        <v>26.643</v>
      </c>
      <c r="JM524">
        <v>26.5892</v>
      </c>
      <c r="JN524">
        <v>20.9742</v>
      </c>
      <c r="JO524">
        <v>21.7366</v>
      </c>
      <c r="JP524">
        <v>39.6667</v>
      </c>
      <c r="JQ524">
        <v>25</v>
      </c>
      <c r="JR524">
        <v>420</v>
      </c>
      <c r="JS524">
        <v>18.0338</v>
      </c>
      <c r="JT524">
        <v>100.527</v>
      </c>
      <c r="JU524">
        <v>100.622</v>
      </c>
    </row>
    <row r="525" spans="1:281">
      <c r="A525">
        <v>509</v>
      </c>
      <c r="B525">
        <v>1659130101.1</v>
      </c>
      <c r="C525">
        <v>17743</v>
      </c>
      <c r="D525" t="s">
        <v>1504</v>
      </c>
      <c r="E525" t="s">
        <v>1505</v>
      </c>
      <c r="F525">
        <v>5</v>
      </c>
      <c r="G525" t="s">
        <v>1481</v>
      </c>
      <c r="H525" t="s">
        <v>416</v>
      </c>
      <c r="I525">
        <v>1659130093.349999</v>
      </c>
      <c r="J525">
        <f>(K525)/1000</f>
        <v>0</v>
      </c>
      <c r="K525">
        <f>IF(CZ525, AN525, AH525)</f>
        <v>0</v>
      </c>
      <c r="L525">
        <f>IF(CZ525, AI525, AG525)</f>
        <v>0</v>
      </c>
      <c r="M525">
        <f>DB525 - IF(AU525&gt;1, L525*CV525*100.0/(AW525*DP525), 0)</f>
        <v>0</v>
      </c>
      <c r="N525">
        <f>((T525-J525/2)*M525-L525)/(T525+J525/2)</f>
        <v>0</v>
      </c>
      <c r="O525">
        <f>N525*(DI525+DJ525)/1000.0</f>
        <v>0</v>
      </c>
      <c r="P525">
        <f>(DB525 - IF(AU525&gt;1, L525*CV525*100.0/(AW525*DP525), 0))*(DI525+DJ525)/1000.0</f>
        <v>0</v>
      </c>
      <c r="Q525">
        <f>2.0/((1/S525-1/R525)+SIGN(S525)*SQRT((1/S525-1/R525)*(1/S525-1/R525) + 4*CW525/((CW525+1)*(CW525+1))*(2*1/S525*1/R525-1/R525*1/R525)))</f>
        <v>0</v>
      </c>
      <c r="R525">
        <f>IF(LEFT(CX525,1)&lt;&gt;"0",IF(LEFT(CX525,1)="1",3.0,CY525),$D$5+$E$5*(DP525*DI525/($K$5*1000))+$F$5*(DP525*DI525/($K$5*1000))*MAX(MIN(CV525,$J$5),$I$5)*MAX(MIN(CV525,$J$5),$I$5)+$G$5*MAX(MIN(CV525,$J$5),$I$5)*(DP525*DI525/($K$5*1000))+$H$5*(DP525*DI525/($K$5*1000))*(DP525*DI525/($K$5*1000)))</f>
        <v>0</v>
      </c>
      <c r="S525">
        <f>J525*(1000-(1000*0.61365*exp(17.502*W525/(240.97+W525))/(DI525+DJ525)+DD525)/2)/(1000*0.61365*exp(17.502*W525/(240.97+W525))/(DI525+DJ525)-DD525)</f>
        <v>0</v>
      </c>
      <c r="T525">
        <f>1/((CW525+1)/(Q525/1.6)+1/(R525/1.37)) + CW525/((CW525+1)/(Q525/1.6) + CW525/(R525/1.37))</f>
        <v>0</v>
      </c>
      <c r="U525">
        <f>(CR525*CU525)</f>
        <v>0</v>
      </c>
      <c r="V525">
        <f>(DK525+(U525+2*0.95*5.67E-8*(((DK525+$B$7)+273)^4-(DK525+273)^4)-44100*J525)/(1.84*29.3*R525+8*0.95*5.67E-8*(DK525+273)^3))</f>
        <v>0</v>
      </c>
      <c r="W525">
        <f>($C$7*DL525+$D$7*DM525+$E$7*V525)</f>
        <v>0</v>
      </c>
      <c r="X525">
        <f>0.61365*exp(17.502*W525/(240.97+W525))</f>
        <v>0</v>
      </c>
      <c r="Y525">
        <f>(Z525/AA525*100)</f>
        <v>0</v>
      </c>
      <c r="Z525">
        <f>DD525*(DI525+DJ525)/1000</f>
        <v>0</v>
      </c>
      <c r="AA525">
        <f>0.61365*exp(17.502*DK525/(240.97+DK525))</f>
        <v>0</v>
      </c>
      <c r="AB525">
        <f>(X525-DD525*(DI525+DJ525)/1000)</f>
        <v>0</v>
      </c>
      <c r="AC525">
        <f>(-J525*44100)</f>
        <v>0</v>
      </c>
      <c r="AD525">
        <f>2*29.3*R525*0.92*(DK525-W525)</f>
        <v>0</v>
      </c>
      <c r="AE525">
        <f>2*0.95*5.67E-8*(((DK525+$B$7)+273)^4-(W525+273)^4)</f>
        <v>0</v>
      </c>
      <c r="AF525">
        <f>U525+AE525+AC525+AD525</f>
        <v>0</v>
      </c>
      <c r="AG525">
        <f>DH525*AU525*(DC525-DB525*(1000-AU525*DE525)/(1000-AU525*DD525))/(100*CV525)</f>
        <v>0</v>
      </c>
      <c r="AH525">
        <f>1000*DH525*AU525*(DD525-DE525)/(100*CV525*(1000-AU525*DD525))</f>
        <v>0</v>
      </c>
      <c r="AI525">
        <f>(AJ525 - AK525 - DI525*1E3/(8.314*(DK525+273.15)) * AM525/DH525 * AL525) * DH525/(100*CV525) * (1000 - DE525)/1000</f>
        <v>0</v>
      </c>
      <c r="AJ525">
        <v>427.666117674639</v>
      </c>
      <c r="AK525">
        <v>407.4856363636363</v>
      </c>
      <c r="AL525">
        <v>-0.004075422773521934</v>
      </c>
      <c r="AM525">
        <v>65.15667293244897</v>
      </c>
      <c r="AN525">
        <f>(AP525 - AO525 + DI525*1E3/(8.314*(DK525+273.15)) * AR525/DH525 * AQ525) * DH525/(100*CV525) * 1000/(1000 - AP525)</f>
        <v>0</v>
      </c>
      <c r="AO525">
        <v>17.87591418951707</v>
      </c>
      <c r="AP525">
        <v>23.93780606060604</v>
      </c>
      <c r="AQ525">
        <v>-0.008787878721769504</v>
      </c>
      <c r="AR525">
        <v>86.32563281134368</v>
      </c>
      <c r="AS525">
        <v>1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MAX(0,($B$13+$C$13*DP525)/(1+$D$13*DP525)*DI525/(DK525+273)*$E$13)</f>
        <v>0</v>
      </c>
      <c r="AX525" t="s">
        <v>417</v>
      </c>
      <c r="AY525" t="s">
        <v>417</v>
      </c>
      <c r="AZ525">
        <v>0</v>
      </c>
      <c r="BA525">
        <v>0</v>
      </c>
      <c r="BB525">
        <f>1-AZ525/BA525</f>
        <v>0</v>
      </c>
      <c r="BC525">
        <v>0</v>
      </c>
      <c r="BD525" t="s">
        <v>417</v>
      </c>
      <c r="BE525" t="s">
        <v>417</v>
      </c>
      <c r="BF525">
        <v>0</v>
      </c>
      <c r="BG525">
        <v>0</v>
      </c>
      <c r="BH525">
        <f>1-BF525/BG525</f>
        <v>0</v>
      </c>
      <c r="BI525">
        <v>0.5</v>
      </c>
      <c r="BJ525">
        <f>CS525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417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BZ525">
        <v>1446</v>
      </c>
      <c r="CA525">
        <v>300</v>
      </c>
      <c r="CB525">
        <v>300</v>
      </c>
      <c r="CC525">
        <v>300</v>
      </c>
      <c r="CD525">
        <v>10377.1</v>
      </c>
      <c r="CE525">
        <v>806.4299999999999</v>
      </c>
      <c r="CF525">
        <v>-0.00687864</v>
      </c>
      <c r="CG525">
        <v>2.04</v>
      </c>
      <c r="CH525" t="s">
        <v>417</v>
      </c>
      <c r="CI525" t="s">
        <v>417</v>
      </c>
      <c r="CJ525" t="s">
        <v>417</v>
      </c>
      <c r="CK525" t="s">
        <v>417</v>
      </c>
      <c r="CL525" t="s">
        <v>417</v>
      </c>
      <c r="CM525" t="s">
        <v>417</v>
      </c>
      <c r="CN525" t="s">
        <v>417</v>
      </c>
      <c r="CO525" t="s">
        <v>417</v>
      </c>
      <c r="CP525" t="s">
        <v>417</v>
      </c>
      <c r="CQ525" t="s">
        <v>417</v>
      </c>
      <c r="CR525">
        <f>$B$11*DQ525+$C$11*DR525+$F$11*EC525*(1-EF525)</f>
        <v>0</v>
      </c>
      <c r="CS525">
        <f>CR525*CT525</f>
        <v>0</v>
      </c>
      <c r="CT525">
        <f>($B$11*$D$9+$C$11*$D$9+$F$11*((EP525+EH525)/MAX(EP525+EH525+EQ525, 0.1)*$I$9+EQ525/MAX(EP525+EH525+EQ525, 0.1)*$J$9))/($B$11+$C$11+$F$11)</f>
        <v>0</v>
      </c>
      <c r="CU525">
        <f>($B$11*$K$9+$C$11*$K$9+$F$11*((EP525+EH525)/MAX(EP525+EH525+EQ525, 0.1)*$P$9+EQ525/MAX(EP525+EH525+EQ525, 0.1)*$Q$9))/($B$11+$C$11+$F$11)</f>
        <v>0</v>
      </c>
      <c r="CV525">
        <v>6</v>
      </c>
      <c r="CW525">
        <v>0.5</v>
      </c>
      <c r="CX525" t="s">
        <v>418</v>
      </c>
      <c r="CY525">
        <v>2</v>
      </c>
      <c r="CZ525" t="b">
        <v>1</v>
      </c>
      <c r="DA525">
        <v>1659130093.349999</v>
      </c>
      <c r="DB525">
        <v>397.7464</v>
      </c>
      <c r="DC525">
        <v>420.0324333333332</v>
      </c>
      <c r="DD525">
        <v>23.96254</v>
      </c>
      <c r="DE525">
        <v>17.92173333333333</v>
      </c>
      <c r="DF525">
        <v>399.1574</v>
      </c>
      <c r="DG525">
        <v>24.07954</v>
      </c>
      <c r="DH525">
        <v>500.0543000000001</v>
      </c>
      <c r="DI525">
        <v>90.43314666666667</v>
      </c>
      <c r="DJ525">
        <v>0.10001811</v>
      </c>
      <c r="DK525">
        <v>27.30341666666667</v>
      </c>
      <c r="DL525">
        <v>27.32248</v>
      </c>
      <c r="DM525">
        <v>999.9000000000002</v>
      </c>
      <c r="DN525">
        <v>0</v>
      </c>
      <c r="DO525">
        <v>0</v>
      </c>
      <c r="DP525">
        <v>9998.834666666664</v>
      </c>
      <c r="DQ525">
        <v>0</v>
      </c>
      <c r="DR525">
        <v>8.318720000000004</v>
      </c>
      <c r="DS525">
        <v>-22.23128666666667</v>
      </c>
      <c r="DT525">
        <v>407.5907666666666</v>
      </c>
      <c r="DU525">
        <v>427.6974666666666</v>
      </c>
      <c r="DV525">
        <v>6.096828666666667</v>
      </c>
      <c r="DW525">
        <v>420.0324333333332</v>
      </c>
      <c r="DX525">
        <v>17.92173333333333</v>
      </c>
      <c r="DY525">
        <v>2.172073666666667</v>
      </c>
      <c r="DZ525">
        <v>1.620718333333333</v>
      </c>
      <c r="EA525">
        <v>18.75776666666667</v>
      </c>
      <c r="EB525">
        <v>14.15717666666667</v>
      </c>
      <c r="EC525">
        <v>1999.998</v>
      </c>
      <c r="ED525">
        <v>0.9800049999999997</v>
      </c>
      <c r="EE525">
        <v>0.0199947</v>
      </c>
      <c r="EF525">
        <v>0</v>
      </c>
      <c r="EG525">
        <v>700.4292333333334</v>
      </c>
      <c r="EH525">
        <v>5.000969999999999</v>
      </c>
      <c r="EI525">
        <v>14022.44</v>
      </c>
      <c r="EJ525">
        <v>16707.58333333333</v>
      </c>
      <c r="EK525">
        <v>38.92459999999999</v>
      </c>
      <c r="EL525">
        <v>39.18699999999999</v>
      </c>
      <c r="EM525">
        <v>38.75</v>
      </c>
      <c r="EN525">
        <v>39</v>
      </c>
      <c r="EO525">
        <v>39.50413333333334</v>
      </c>
      <c r="EP525">
        <v>1955.108</v>
      </c>
      <c r="EQ525">
        <v>39.89000000000001</v>
      </c>
      <c r="ER525">
        <v>0</v>
      </c>
      <c r="ES525">
        <v>71.40000009536743</v>
      </c>
      <c r="ET525">
        <v>0</v>
      </c>
      <c r="EU525">
        <v>700.4492307692308</v>
      </c>
      <c r="EV525">
        <v>-0.3461196792551924</v>
      </c>
      <c r="EW525">
        <v>2.147008564598552</v>
      </c>
      <c r="EX525">
        <v>14022.43076923077</v>
      </c>
      <c r="EY525">
        <v>15</v>
      </c>
      <c r="EZ525">
        <v>1659130138.1</v>
      </c>
      <c r="FA525" t="s">
        <v>1506</v>
      </c>
      <c r="FB525">
        <v>1659130120.1</v>
      </c>
      <c r="FC525">
        <v>1659130138.1</v>
      </c>
      <c r="FD525">
        <v>29</v>
      </c>
      <c r="FE525">
        <v>-0.007</v>
      </c>
      <c r="FF525">
        <v>0.002</v>
      </c>
      <c r="FG525">
        <v>-1.411</v>
      </c>
      <c r="FH525">
        <v>-0.117</v>
      </c>
      <c r="FI525">
        <v>420</v>
      </c>
      <c r="FJ525">
        <v>18</v>
      </c>
      <c r="FK525">
        <v>0.05</v>
      </c>
      <c r="FL525">
        <v>0.02</v>
      </c>
      <c r="FM525">
        <v>-22.2160425</v>
      </c>
      <c r="FN525">
        <v>-0.4479095684802769</v>
      </c>
      <c r="FO525">
        <v>0.06151882186575088</v>
      </c>
      <c r="FP525">
        <v>1</v>
      </c>
      <c r="FQ525">
        <v>700.4673235294117</v>
      </c>
      <c r="FR525">
        <v>-0.4646753353746084</v>
      </c>
      <c r="FS525">
        <v>0.2782915019086971</v>
      </c>
      <c r="FT525">
        <v>1</v>
      </c>
      <c r="FU525">
        <v>6.09874725</v>
      </c>
      <c r="FV525">
        <v>-0.06892221388369338</v>
      </c>
      <c r="FW525">
        <v>0.01608711052170343</v>
      </c>
      <c r="FX525">
        <v>1</v>
      </c>
      <c r="FY525">
        <v>3</v>
      </c>
      <c r="FZ525">
        <v>3</v>
      </c>
      <c r="GA525" t="s">
        <v>420</v>
      </c>
      <c r="GB525">
        <v>2.98318</v>
      </c>
      <c r="GC525">
        <v>2.71596</v>
      </c>
      <c r="GD525">
        <v>0.09081019999999999</v>
      </c>
      <c r="GE525">
        <v>0.09346649999999999</v>
      </c>
      <c r="GF525">
        <v>0.107197</v>
      </c>
      <c r="GG525">
        <v>0.085704</v>
      </c>
      <c r="GH525">
        <v>28764.1</v>
      </c>
      <c r="GI525">
        <v>28820.1</v>
      </c>
      <c r="GJ525">
        <v>29403.7</v>
      </c>
      <c r="GK525">
        <v>29401.5</v>
      </c>
      <c r="GL525">
        <v>34761.6</v>
      </c>
      <c r="GM525">
        <v>35743</v>
      </c>
      <c r="GN525">
        <v>41405.5</v>
      </c>
      <c r="GO525">
        <v>41902</v>
      </c>
      <c r="GP525">
        <v>1.94148</v>
      </c>
      <c r="GQ525">
        <v>1.88948</v>
      </c>
      <c r="GR525">
        <v>0.120945</v>
      </c>
      <c r="GS525">
        <v>0</v>
      </c>
      <c r="GT525">
        <v>25.3415</v>
      </c>
      <c r="GU525">
        <v>999.9</v>
      </c>
      <c r="GV525">
        <v>39</v>
      </c>
      <c r="GW525">
        <v>33.4</v>
      </c>
      <c r="GX525">
        <v>22.2807</v>
      </c>
      <c r="GY525">
        <v>63.6173</v>
      </c>
      <c r="GZ525">
        <v>33.742</v>
      </c>
      <c r="HA525">
        <v>1</v>
      </c>
      <c r="HB525">
        <v>-0.0644614</v>
      </c>
      <c r="HC525">
        <v>0.353276</v>
      </c>
      <c r="HD525">
        <v>20.332</v>
      </c>
      <c r="HE525">
        <v>5.22298</v>
      </c>
      <c r="HF525">
        <v>12.0099</v>
      </c>
      <c r="HG525">
        <v>4.9906</v>
      </c>
      <c r="HH525">
        <v>3.28948</v>
      </c>
      <c r="HI525">
        <v>9999</v>
      </c>
      <c r="HJ525">
        <v>9999</v>
      </c>
      <c r="HK525">
        <v>9999</v>
      </c>
      <c r="HL525">
        <v>177.2</v>
      </c>
      <c r="HM525">
        <v>1.86744</v>
      </c>
      <c r="HN525">
        <v>1.86646</v>
      </c>
      <c r="HO525">
        <v>1.86592</v>
      </c>
      <c r="HP525">
        <v>1.86584</v>
      </c>
      <c r="HQ525">
        <v>1.86768</v>
      </c>
      <c r="HR525">
        <v>1.87013</v>
      </c>
      <c r="HS525">
        <v>1.86883</v>
      </c>
      <c r="HT525">
        <v>1.87027</v>
      </c>
      <c r="HU525">
        <v>0</v>
      </c>
      <c r="HV525">
        <v>0</v>
      </c>
      <c r="HW525">
        <v>0</v>
      </c>
      <c r="HX525">
        <v>0</v>
      </c>
      <c r="HY525" t="s">
        <v>421</v>
      </c>
      <c r="HZ525" t="s">
        <v>422</v>
      </c>
      <c r="IA525" t="s">
        <v>423</v>
      </c>
      <c r="IB525" t="s">
        <v>423</v>
      </c>
      <c r="IC525" t="s">
        <v>423</v>
      </c>
      <c r="ID525" t="s">
        <v>423</v>
      </c>
      <c r="IE525">
        <v>0</v>
      </c>
      <c r="IF525">
        <v>100</v>
      </c>
      <c r="IG525">
        <v>100</v>
      </c>
      <c r="IH525">
        <v>-1.411</v>
      </c>
      <c r="II525">
        <v>-0.117</v>
      </c>
      <c r="IJ525">
        <v>-0.4182833728293449</v>
      </c>
      <c r="IK525">
        <v>-0.002609718516926934</v>
      </c>
      <c r="IL525">
        <v>7.477057286243006E-07</v>
      </c>
      <c r="IM525">
        <v>-2.446628426827821E-10</v>
      </c>
      <c r="IN525">
        <v>-0.1903115843781849</v>
      </c>
      <c r="IO525">
        <v>-0.007460779758470672</v>
      </c>
      <c r="IP525">
        <v>0.0009378809001863145</v>
      </c>
      <c r="IQ525">
        <v>-1.681860573090938E-05</v>
      </c>
      <c r="IR525">
        <v>18</v>
      </c>
      <c r="IS525">
        <v>2242</v>
      </c>
      <c r="IT525">
        <v>1</v>
      </c>
      <c r="IU525">
        <v>24</v>
      </c>
      <c r="IV525">
        <v>0.7</v>
      </c>
      <c r="IW525">
        <v>0.6</v>
      </c>
      <c r="IX525">
        <v>1.04736</v>
      </c>
      <c r="IY525">
        <v>2.24487</v>
      </c>
      <c r="IZ525">
        <v>1.39648</v>
      </c>
      <c r="JA525">
        <v>2.33521</v>
      </c>
      <c r="JB525">
        <v>1.49536</v>
      </c>
      <c r="JC525">
        <v>2.41211</v>
      </c>
      <c r="JD525">
        <v>37.4098</v>
      </c>
      <c r="JE525">
        <v>24.1313</v>
      </c>
      <c r="JF525">
        <v>18</v>
      </c>
      <c r="JG525">
        <v>509.401</v>
      </c>
      <c r="JH525">
        <v>432.772</v>
      </c>
      <c r="JI525">
        <v>24.9997</v>
      </c>
      <c r="JJ525">
        <v>26.5612</v>
      </c>
      <c r="JK525">
        <v>29.9997</v>
      </c>
      <c r="JL525">
        <v>26.5866</v>
      </c>
      <c r="JM525">
        <v>26.5304</v>
      </c>
      <c r="JN525">
        <v>20.9694</v>
      </c>
      <c r="JO525">
        <v>22.5559</v>
      </c>
      <c r="JP525">
        <v>39.7328</v>
      </c>
      <c r="JQ525">
        <v>25</v>
      </c>
      <c r="JR525">
        <v>420</v>
      </c>
      <c r="JS525">
        <v>17.8073</v>
      </c>
      <c r="JT525">
        <v>100.534</v>
      </c>
      <c r="JU525">
        <v>100.63</v>
      </c>
    </row>
    <row r="526" spans="1:281">
      <c r="A526">
        <v>510</v>
      </c>
      <c r="B526">
        <v>1659130229.1</v>
      </c>
      <c r="C526">
        <v>17871</v>
      </c>
      <c r="D526" t="s">
        <v>1507</v>
      </c>
      <c r="E526" t="s">
        <v>1508</v>
      </c>
      <c r="F526">
        <v>5</v>
      </c>
      <c r="G526" t="s">
        <v>1481</v>
      </c>
      <c r="H526" t="s">
        <v>416</v>
      </c>
      <c r="I526">
        <v>1659130221.099999</v>
      </c>
      <c r="J526">
        <f>(K526)/1000</f>
        <v>0</v>
      </c>
      <c r="K526">
        <f>IF(CZ526, AN526, AH526)</f>
        <v>0</v>
      </c>
      <c r="L526">
        <f>IF(CZ526, AI526, AG526)</f>
        <v>0</v>
      </c>
      <c r="M526">
        <f>DB526 - IF(AU526&gt;1, L526*CV526*100.0/(AW526*DP526), 0)</f>
        <v>0</v>
      </c>
      <c r="N526">
        <f>((T526-J526/2)*M526-L526)/(T526+J526/2)</f>
        <v>0</v>
      </c>
      <c r="O526">
        <f>N526*(DI526+DJ526)/1000.0</f>
        <v>0</v>
      </c>
      <c r="P526">
        <f>(DB526 - IF(AU526&gt;1, L526*CV526*100.0/(AW526*DP526), 0))*(DI526+DJ526)/1000.0</f>
        <v>0</v>
      </c>
      <c r="Q526">
        <f>2.0/((1/S526-1/R526)+SIGN(S526)*SQRT((1/S526-1/R526)*(1/S526-1/R526) + 4*CW526/((CW526+1)*(CW526+1))*(2*1/S526*1/R526-1/R526*1/R526)))</f>
        <v>0</v>
      </c>
      <c r="R526">
        <f>IF(LEFT(CX526,1)&lt;&gt;"0",IF(LEFT(CX526,1)="1",3.0,CY526),$D$5+$E$5*(DP526*DI526/($K$5*1000))+$F$5*(DP526*DI526/($K$5*1000))*MAX(MIN(CV526,$J$5),$I$5)*MAX(MIN(CV526,$J$5),$I$5)+$G$5*MAX(MIN(CV526,$J$5),$I$5)*(DP526*DI526/($K$5*1000))+$H$5*(DP526*DI526/($K$5*1000))*(DP526*DI526/($K$5*1000)))</f>
        <v>0</v>
      </c>
      <c r="S526">
        <f>J526*(1000-(1000*0.61365*exp(17.502*W526/(240.97+W526))/(DI526+DJ526)+DD526)/2)/(1000*0.61365*exp(17.502*W526/(240.97+W526))/(DI526+DJ526)-DD526)</f>
        <v>0</v>
      </c>
      <c r="T526">
        <f>1/((CW526+1)/(Q526/1.6)+1/(R526/1.37)) + CW526/((CW526+1)/(Q526/1.6) + CW526/(R526/1.37))</f>
        <v>0</v>
      </c>
      <c r="U526">
        <f>(CR526*CU526)</f>
        <v>0</v>
      </c>
      <c r="V526">
        <f>(DK526+(U526+2*0.95*5.67E-8*(((DK526+$B$7)+273)^4-(DK526+273)^4)-44100*J526)/(1.84*29.3*R526+8*0.95*5.67E-8*(DK526+273)^3))</f>
        <v>0</v>
      </c>
      <c r="W526">
        <f>($C$7*DL526+$D$7*DM526+$E$7*V526)</f>
        <v>0</v>
      </c>
      <c r="X526">
        <f>0.61365*exp(17.502*W526/(240.97+W526))</f>
        <v>0</v>
      </c>
      <c r="Y526">
        <f>(Z526/AA526*100)</f>
        <v>0</v>
      </c>
      <c r="Z526">
        <f>DD526*(DI526+DJ526)/1000</f>
        <v>0</v>
      </c>
      <c r="AA526">
        <f>0.61365*exp(17.502*DK526/(240.97+DK526))</f>
        <v>0</v>
      </c>
      <c r="AB526">
        <f>(X526-DD526*(DI526+DJ526)/1000)</f>
        <v>0</v>
      </c>
      <c r="AC526">
        <f>(-J526*44100)</f>
        <v>0</v>
      </c>
      <c r="AD526">
        <f>2*29.3*R526*0.92*(DK526-W526)</f>
        <v>0</v>
      </c>
      <c r="AE526">
        <f>2*0.95*5.67E-8*(((DK526+$B$7)+273)^4-(W526+273)^4)</f>
        <v>0</v>
      </c>
      <c r="AF526">
        <f>U526+AE526+AC526+AD526</f>
        <v>0</v>
      </c>
      <c r="AG526">
        <f>DH526*AU526*(DC526-DB526*(1000-AU526*DE526)/(1000-AU526*DD526))/(100*CV526)</f>
        <v>0</v>
      </c>
      <c r="AH526">
        <f>1000*DH526*AU526*(DD526-DE526)/(100*CV526*(1000-AU526*DD526))</f>
        <v>0</v>
      </c>
      <c r="AI526">
        <f>(AJ526 - AK526 - DI526*1E3/(8.314*(DK526+273.15)) * AM526/DH526 * AL526) * DH526/(100*CV526) * (1000 - DE526)/1000</f>
        <v>0</v>
      </c>
      <c r="AJ526">
        <v>631.1747298259355</v>
      </c>
      <c r="AK526">
        <v>604.1712060606059</v>
      </c>
      <c r="AL526">
        <v>0.02197643309658693</v>
      </c>
      <c r="AM526">
        <v>65.15434875254969</v>
      </c>
      <c r="AN526">
        <f>(AP526 - AO526 + DI526*1E3/(8.314*(DK526+273.15)) * AR526/DH526 * AQ526) * DH526/(100*CV526) * 1000/(1000 - AP526)</f>
        <v>0</v>
      </c>
      <c r="AO526">
        <v>17.56142549049893</v>
      </c>
      <c r="AP526">
        <v>23.74860363636364</v>
      </c>
      <c r="AQ526">
        <v>-0.002631242667420923</v>
      </c>
      <c r="AR526">
        <v>86.28327215884757</v>
      </c>
      <c r="AS526">
        <v>1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MAX(0,($B$13+$C$13*DP526)/(1+$D$13*DP526)*DI526/(DK526+273)*$E$13)</f>
        <v>0</v>
      </c>
      <c r="AX526" t="s">
        <v>1392</v>
      </c>
      <c r="AY526">
        <v>10497.9</v>
      </c>
      <c r="AZ526">
        <v>881.8200000000001</v>
      </c>
      <c r="BA526">
        <v>2629.32</v>
      </c>
      <c r="BB526">
        <f>1-AZ526/BA526</f>
        <v>0</v>
      </c>
      <c r="BC526">
        <v>-2.039817619194042</v>
      </c>
      <c r="BD526" t="s">
        <v>1509</v>
      </c>
      <c r="BE526">
        <v>10378.1</v>
      </c>
      <c r="BF526">
        <v>704.0128</v>
      </c>
      <c r="BG526">
        <v>851.596</v>
      </c>
      <c r="BH526">
        <f>1-BF526/BG526</f>
        <v>0</v>
      </c>
      <c r="BI526">
        <v>0.5</v>
      </c>
      <c r="BJ526">
        <f>CS526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417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BZ526">
        <v>1447</v>
      </c>
      <c r="CA526">
        <v>300</v>
      </c>
      <c r="CB526">
        <v>300</v>
      </c>
      <c r="CC526">
        <v>300</v>
      </c>
      <c r="CD526">
        <v>10378.1</v>
      </c>
      <c r="CE526">
        <v>820.66</v>
      </c>
      <c r="CF526">
        <v>-0.00687931</v>
      </c>
      <c r="CG526">
        <v>2.03</v>
      </c>
      <c r="CH526" t="s">
        <v>417</v>
      </c>
      <c r="CI526" t="s">
        <v>417</v>
      </c>
      <c r="CJ526" t="s">
        <v>417</v>
      </c>
      <c r="CK526" t="s">
        <v>417</v>
      </c>
      <c r="CL526" t="s">
        <v>417</v>
      </c>
      <c r="CM526" t="s">
        <v>417</v>
      </c>
      <c r="CN526" t="s">
        <v>417</v>
      </c>
      <c r="CO526" t="s">
        <v>417</v>
      </c>
      <c r="CP526" t="s">
        <v>417</v>
      </c>
      <c r="CQ526" t="s">
        <v>417</v>
      </c>
      <c r="CR526">
        <f>$B$11*DQ526+$C$11*DR526+$F$11*EC526*(1-EF526)</f>
        <v>0</v>
      </c>
      <c r="CS526">
        <f>CR526*CT526</f>
        <v>0</v>
      </c>
      <c r="CT526">
        <f>($B$11*$D$9+$C$11*$D$9+$F$11*((EP526+EH526)/MAX(EP526+EH526+EQ526, 0.1)*$I$9+EQ526/MAX(EP526+EH526+EQ526, 0.1)*$J$9))/($B$11+$C$11+$F$11)</f>
        <v>0</v>
      </c>
      <c r="CU526">
        <f>($B$11*$K$9+$C$11*$K$9+$F$11*((EP526+EH526)/MAX(EP526+EH526+EQ526, 0.1)*$P$9+EQ526/MAX(EP526+EH526+EQ526, 0.1)*$Q$9))/($B$11+$C$11+$F$11)</f>
        <v>0</v>
      </c>
      <c r="CV526">
        <v>6</v>
      </c>
      <c r="CW526">
        <v>0.5</v>
      </c>
      <c r="CX526" t="s">
        <v>418</v>
      </c>
      <c r="CY526">
        <v>2</v>
      </c>
      <c r="CZ526" t="b">
        <v>1</v>
      </c>
      <c r="DA526">
        <v>1659130221.099999</v>
      </c>
      <c r="DB526">
        <v>589.9147741935485</v>
      </c>
      <c r="DC526">
        <v>620.0397096774193</v>
      </c>
      <c r="DD526">
        <v>23.71463548387096</v>
      </c>
      <c r="DE526">
        <v>17.58828064516129</v>
      </c>
      <c r="DF526">
        <v>591.4787741935485</v>
      </c>
      <c r="DG526">
        <v>23.83363548387096</v>
      </c>
      <c r="DH526">
        <v>500.0532903225806</v>
      </c>
      <c r="DI526">
        <v>90.42864193548388</v>
      </c>
      <c r="DJ526">
        <v>0.09999097741935482</v>
      </c>
      <c r="DK526">
        <v>27.29167419354839</v>
      </c>
      <c r="DL526">
        <v>27.29892903225806</v>
      </c>
      <c r="DM526">
        <v>999.9000000000003</v>
      </c>
      <c r="DN526">
        <v>0</v>
      </c>
      <c r="DO526">
        <v>0</v>
      </c>
      <c r="DP526">
        <v>10002.01193548387</v>
      </c>
      <c r="DQ526">
        <v>0</v>
      </c>
      <c r="DR526">
        <v>8.318720000000003</v>
      </c>
      <c r="DS526">
        <v>-30.31912903225807</v>
      </c>
      <c r="DT526">
        <v>604.0810322580646</v>
      </c>
      <c r="DU526">
        <v>631.1403548387098</v>
      </c>
      <c r="DV526">
        <v>6.18426451612903</v>
      </c>
      <c r="DW526">
        <v>620.0397096774193</v>
      </c>
      <c r="DX526">
        <v>17.58828064516129</v>
      </c>
      <c r="DY526">
        <v>2.149719677419355</v>
      </c>
      <c r="DZ526">
        <v>1.590485161290323</v>
      </c>
      <c r="EA526">
        <v>18.59245161290323</v>
      </c>
      <c r="EB526">
        <v>13.86691290322581</v>
      </c>
      <c r="EC526">
        <v>2000.008387096774</v>
      </c>
      <c r="ED526">
        <v>0.9800032580645158</v>
      </c>
      <c r="EE526">
        <v>0.01999644193548387</v>
      </c>
      <c r="EF526">
        <v>0</v>
      </c>
      <c r="EG526">
        <v>703.9906774193548</v>
      </c>
      <c r="EH526">
        <v>5.000969999999999</v>
      </c>
      <c r="EI526">
        <v>14094.19032258065</v>
      </c>
      <c r="EJ526">
        <v>16707.65483870968</v>
      </c>
      <c r="EK526">
        <v>38.81199999999998</v>
      </c>
      <c r="EL526">
        <v>39.17099999999999</v>
      </c>
      <c r="EM526">
        <v>38.71138709677419</v>
      </c>
      <c r="EN526">
        <v>38.93699999999998</v>
      </c>
      <c r="EO526">
        <v>39.43699999999998</v>
      </c>
      <c r="EP526">
        <v>1955.117096774193</v>
      </c>
      <c r="EQ526">
        <v>39.89129032258067</v>
      </c>
      <c r="ER526">
        <v>0</v>
      </c>
      <c r="ES526">
        <v>199.2000000476837</v>
      </c>
      <c r="ET526">
        <v>0</v>
      </c>
      <c r="EU526">
        <v>704.0128</v>
      </c>
      <c r="EV526">
        <v>-1.490307693390313</v>
      </c>
      <c r="EW526">
        <v>-27.20769221962724</v>
      </c>
      <c r="EX526">
        <v>14093.728</v>
      </c>
      <c r="EY526">
        <v>15</v>
      </c>
      <c r="EZ526">
        <v>1659130268.1</v>
      </c>
      <c r="FA526" t="s">
        <v>1510</v>
      </c>
      <c r="FB526">
        <v>1659130252.1</v>
      </c>
      <c r="FC526">
        <v>1659130268.1</v>
      </c>
      <c r="FD526">
        <v>30</v>
      </c>
      <c r="FE526">
        <v>0.254</v>
      </c>
      <c r="FF526">
        <v>0.001</v>
      </c>
      <c r="FG526">
        <v>-1.564</v>
      </c>
      <c r="FH526">
        <v>-0.119</v>
      </c>
      <c r="FI526">
        <v>620</v>
      </c>
      <c r="FJ526">
        <v>18</v>
      </c>
      <c r="FK526">
        <v>0.05</v>
      </c>
      <c r="FL526">
        <v>0.01</v>
      </c>
      <c r="FM526">
        <v>-30.35144634146342</v>
      </c>
      <c r="FN526">
        <v>0.3114480836237423</v>
      </c>
      <c r="FO526">
        <v>0.05347657384341045</v>
      </c>
      <c r="FP526">
        <v>1</v>
      </c>
      <c r="FQ526">
        <v>704.0930294117647</v>
      </c>
      <c r="FR526">
        <v>-1.307242171618385</v>
      </c>
      <c r="FS526">
        <v>0.2491854359465804</v>
      </c>
      <c r="FT526">
        <v>0</v>
      </c>
      <c r="FU526">
        <v>6.178180975609756</v>
      </c>
      <c r="FV526">
        <v>0.1371455749129077</v>
      </c>
      <c r="FW526">
        <v>0.01582920869243539</v>
      </c>
      <c r="FX526">
        <v>0</v>
      </c>
      <c r="FY526">
        <v>1</v>
      </c>
      <c r="FZ526">
        <v>3</v>
      </c>
      <c r="GA526" t="s">
        <v>426</v>
      </c>
      <c r="GB526">
        <v>2.98316</v>
      </c>
      <c r="GC526">
        <v>2.7156</v>
      </c>
      <c r="GD526">
        <v>0.121316</v>
      </c>
      <c r="GE526">
        <v>0.124103</v>
      </c>
      <c r="GF526">
        <v>0.106628</v>
      </c>
      <c r="GG526">
        <v>0.08465540000000001</v>
      </c>
      <c r="GH526">
        <v>27802.4</v>
      </c>
      <c r="GI526">
        <v>27849.3</v>
      </c>
      <c r="GJ526">
        <v>29406.6</v>
      </c>
      <c r="GK526">
        <v>29404.3</v>
      </c>
      <c r="GL526">
        <v>34787.4</v>
      </c>
      <c r="GM526">
        <v>35788.6</v>
      </c>
      <c r="GN526">
        <v>41409.1</v>
      </c>
      <c r="GO526">
        <v>41906</v>
      </c>
      <c r="GP526">
        <v>1.94285</v>
      </c>
      <c r="GQ526">
        <v>1.89053</v>
      </c>
      <c r="GR526">
        <v>0.117105</v>
      </c>
      <c r="GS526">
        <v>0</v>
      </c>
      <c r="GT526">
        <v>25.38</v>
      </c>
      <c r="GU526">
        <v>999.9</v>
      </c>
      <c r="GV526">
        <v>38.9</v>
      </c>
      <c r="GW526">
        <v>33.4</v>
      </c>
      <c r="GX526">
        <v>22.2258</v>
      </c>
      <c r="GY526">
        <v>63.6273</v>
      </c>
      <c r="GZ526">
        <v>33.8782</v>
      </c>
      <c r="HA526">
        <v>1</v>
      </c>
      <c r="HB526">
        <v>-0.0709045</v>
      </c>
      <c r="HC526">
        <v>0.341863</v>
      </c>
      <c r="HD526">
        <v>20.3326</v>
      </c>
      <c r="HE526">
        <v>5.22313</v>
      </c>
      <c r="HF526">
        <v>12.0099</v>
      </c>
      <c r="HG526">
        <v>4.9915</v>
      </c>
      <c r="HH526">
        <v>3.29</v>
      </c>
      <c r="HI526">
        <v>9999</v>
      </c>
      <c r="HJ526">
        <v>9999</v>
      </c>
      <c r="HK526">
        <v>9999</v>
      </c>
      <c r="HL526">
        <v>177.3</v>
      </c>
      <c r="HM526">
        <v>1.8675</v>
      </c>
      <c r="HN526">
        <v>1.86649</v>
      </c>
      <c r="HO526">
        <v>1.86595</v>
      </c>
      <c r="HP526">
        <v>1.86584</v>
      </c>
      <c r="HQ526">
        <v>1.86768</v>
      </c>
      <c r="HR526">
        <v>1.87017</v>
      </c>
      <c r="HS526">
        <v>1.86883</v>
      </c>
      <c r="HT526">
        <v>1.87027</v>
      </c>
      <c r="HU526">
        <v>0</v>
      </c>
      <c r="HV526">
        <v>0</v>
      </c>
      <c r="HW526">
        <v>0</v>
      </c>
      <c r="HX526">
        <v>0</v>
      </c>
      <c r="HY526" t="s">
        <v>421</v>
      </c>
      <c r="HZ526" t="s">
        <v>422</v>
      </c>
      <c r="IA526" t="s">
        <v>423</v>
      </c>
      <c r="IB526" t="s">
        <v>423</v>
      </c>
      <c r="IC526" t="s">
        <v>423</v>
      </c>
      <c r="ID526" t="s">
        <v>423</v>
      </c>
      <c r="IE526">
        <v>0</v>
      </c>
      <c r="IF526">
        <v>100</v>
      </c>
      <c r="IG526">
        <v>100</v>
      </c>
      <c r="IH526">
        <v>-1.564</v>
      </c>
      <c r="II526">
        <v>-0.119</v>
      </c>
      <c r="IJ526">
        <v>-0.4255936026808023</v>
      </c>
      <c r="IK526">
        <v>-0.002609718516926934</v>
      </c>
      <c r="IL526">
        <v>7.477057286243006E-07</v>
      </c>
      <c r="IM526">
        <v>-2.446628426827821E-10</v>
      </c>
      <c r="IN526">
        <v>-0.1883190560130428</v>
      </c>
      <c r="IO526">
        <v>-0.007460779758470672</v>
      </c>
      <c r="IP526">
        <v>0.0009378809001863145</v>
      </c>
      <c r="IQ526">
        <v>-1.681860573090938E-05</v>
      </c>
      <c r="IR526">
        <v>18</v>
      </c>
      <c r="IS526">
        <v>2242</v>
      </c>
      <c r="IT526">
        <v>1</v>
      </c>
      <c r="IU526">
        <v>24</v>
      </c>
      <c r="IV526">
        <v>1.8</v>
      </c>
      <c r="IW526">
        <v>1.5</v>
      </c>
      <c r="IX526">
        <v>1.42578</v>
      </c>
      <c r="IY526">
        <v>2.24243</v>
      </c>
      <c r="IZ526">
        <v>1.39648</v>
      </c>
      <c r="JA526">
        <v>2.33521</v>
      </c>
      <c r="JB526">
        <v>1.49536</v>
      </c>
      <c r="JC526">
        <v>2.33887</v>
      </c>
      <c r="JD526">
        <v>37.3858</v>
      </c>
      <c r="JE526">
        <v>24.1313</v>
      </c>
      <c r="JF526">
        <v>18</v>
      </c>
      <c r="JG526">
        <v>509.485</v>
      </c>
      <c r="JH526">
        <v>432.739</v>
      </c>
      <c r="JI526">
        <v>25.0001</v>
      </c>
      <c r="JJ526">
        <v>26.4748</v>
      </c>
      <c r="JK526">
        <v>29.9999</v>
      </c>
      <c r="JL526">
        <v>26.4952</v>
      </c>
      <c r="JM526">
        <v>26.4439</v>
      </c>
      <c r="JN526">
        <v>28.5234</v>
      </c>
      <c r="JO526">
        <v>23.204</v>
      </c>
      <c r="JP526">
        <v>39.0302</v>
      </c>
      <c r="JQ526">
        <v>25</v>
      </c>
      <c r="JR526">
        <v>620</v>
      </c>
      <c r="JS526">
        <v>17.5606</v>
      </c>
      <c r="JT526">
        <v>100.543</v>
      </c>
      <c r="JU526">
        <v>100.64</v>
      </c>
    </row>
    <row r="527" spans="1:281">
      <c r="A527">
        <v>511</v>
      </c>
      <c r="B527">
        <v>1659130359.1</v>
      </c>
      <c r="C527">
        <v>18001</v>
      </c>
      <c r="D527" t="s">
        <v>1511</v>
      </c>
      <c r="E527" t="s">
        <v>1512</v>
      </c>
      <c r="F527">
        <v>5</v>
      </c>
      <c r="G527" t="s">
        <v>1481</v>
      </c>
      <c r="H527" t="s">
        <v>416</v>
      </c>
      <c r="I527">
        <v>1659130351.099999</v>
      </c>
      <c r="J527">
        <f>(K527)/1000</f>
        <v>0</v>
      </c>
      <c r="K527">
        <f>IF(CZ527, AN527, AH527)</f>
        <v>0</v>
      </c>
      <c r="L527">
        <f>IF(CZ527, AI527, AG527)</f>
        <v>0</v>
      </c>
      <c r="M527">
        <f>DB527 - IF(AU527&gt;1, L527*CV527*100.0/(AW527*DP527), 0)</f>
        <v>0</v>
      </c>
      <c r="N527">
        <f>((T527-J527/2)*M527-L527)/(T527+J527/2)</f>
        <v>0</v>
      </c>
      <c r="O527">
        <f>N527*(DI527+DJ527)/1000.0</f>
        <v>0</v>
      </c>
      <c r="P527">
        <f>(DB527 - IF(AU527&gt;1, L527*CV527*100.0/(AW527*DP527), 0))*(DI527+DJ527)/1000.0</f>
        <v>0</v>
      </c>
      <c r="Q527">
        <f>2.0/((1/S527-1/R527)+SIGN(S527)*SQRT((1/S527-1/R527)*(1/S527-1/R527) + 4*CW527/((CW527+1)*(CW527+1))*(2*1/S527*1/R527-1/R527*1/R527)))</f>
        <v>0</v>
      </c>
      <c r="R527">
        <f>IF(LEFT(CX527,1)&lt;&gt;"0",IF(LEFT(CX527,1)="1",3.0,CY527),$D$5+$E$5*(DP527*DI527/($K$5*1000))+$F$5*(DP527*DI527/($K$5*1000))*MAX(MIN(CV527,$J$5),$I$5)*MAX(MIN(CV527,$J$5),$I$5)+$G$5*MAX(MIN(CV527,$J$5),$I$5)*(DP527*DI527/($K$5*1000))+$H$5*(DP527*DI527/($K$5*1000))*(DP527*DI527/($K$5*1000)))</f>
        <v>0</v>
      </c>
      <c r="S527">
        <f>J527*(1000-(1000*0.61365*exp(17.502*W527/(240.97+W527))/(DI527+DJ527)+DD527)/2)/(1000*0.61365*exp(17.502*W527/(240.97+W527))/(DI527+DJ527)-DD527)</f>
        <v>0</v>
      </c>
      <c r="T527">
        <f>1/((CW527+1)/(Q527/1.6)+1/(R527/1.37)) + CW527/((CW527+1)/(Q527/1.6) + CW527/(R527/1.37))</f>
        <v>0</v>
      </c>
      <c r="U527">
        <f>(CR527*CU527)</f>
        <v>0</v>
      </c>
      <c r="V527">
        <f>(DK527+(U527+2*0.95*5.67E-8*(((DK527+$B$7)+273)^4-(DK527+273)^4)-44100*J527)/(1.84*29.3*R527+8*0.95*5.67E-8*(DK527+273)^3))</f>
        <v>0</v>
      </c>
      <c r="W527">
        <f>($C$7*DL527+$D$7*DM527+$E$7*V527)</f>
        <v>0</v>
      </c>
      <c r="X527">
        <f>0.61365*exp(17.502*W527/(240.97+W527))</f>
        <v>0</v>
      </c>
      <c r="Y527">
        <f>(Z527/AA527*100)</f>
        <v>0</v>
      </c>
      <c r="Z527">
        <f>DD527*(DI527+DJ527)/1000</f>
        <v>0</v>
      </c>
      <c r="AA527">
        <f>0.61365*exp(17.502*DK527/(240.97+DK527))</f>
        <v>0</v>
      </c>
      <c r="AB527">
        <f>(X527-DD527*(DI527+DJ527)/1000)</f>
        <v>0</v>
      </c>
      <c r="AC527">
        <f>(-J527*44100)</f>
        <v>0</v>
      </c>
      <c r="AD527">
        <f>2*29.3*R527*0.92*(DK527-W527)</f>
        <v>0</v>
      </c>
      <c r="AE527">
        <f>2*0.95*5.67E-8*(((DK527+$B$7)+273)^4-(W527+273)^4)</f>
        <v>0</v>
      </c>
      <c r="AF527">
        <f>U527+AE527+AC527+AD527</f>
        <v>0</v>
      </c>
      <c r="AG527">
        <f>DH527*AU527*(DC527-DB527*(1000-AU527*DE527)/(1000-AU527*DD527))/(100*CV527)</f>
        <v>0</v>
      </c>
      <c r="AH527">
        <f>1000*DH527*AU527*(DD527-DE527)/(100*CV527*(1000-AU527*DD527))</f>
        <v>0</v>
      </c>
      <c r="AI527">
        <f>(AJ527 - AK527 - DI527*1E3/(8.314*(DK527+273.15)) * AM527/DH527 * AL527) * DH527/(100*CV527) * (1000 - DE527)/1000</f>
        <v>0</v>
      </c>
      <c r="AJ527">
        <v>835.0792887173087</v>
      </c>
      <c r="AK527">
        <v>805.9295878787879</v>
      </c>
      <c r="AL527">
        <v>0.002345073269373923</v>
      </c>
      <c r="AM527">
        <v>65.15787393481524</v>
      </c>
      <c r="AN527">
        <f>(AP527 - AO527 + DI527*1E3/(8.314*(DK527+273.15)) * AR527/DH527 * AQ527) * DH527/(100*CV527) * 1000/(1000 - AP527)</f>
        <v>0</v>
      </c>
      <c r="AO527">
        <v>18.06666289089912</v>
      </c>
      <c r="AP527">
        <v>23.68305696969696</v>
      </c>
      <c r="AQ527">
        <v>3.931562953382202E-05</v>
      </c>
      <c r="AR527">
        <v>86.34882523458477</v>
      </c>
      <c r="AS527">
        <v>2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MAX(0,($B$13+$C$13*DP527)/(1+$D$13*DP527)*DI527/(DK527+273)*$E$13)</f>
        <v>0</v>
      </c>
      <c r="AX527" t="s">
        <v>1392</v>
      </c>
      <c r="AY527">
        <v>10497.9</v>
      </c>
      <c r="AZ527">
        <v>881.8200000000001</v>
      </c>
      <c r="BA527">
        <v>2629.32</v>
      </c>
      <c r="BB527">
        <f>1-AZ527/BA527</f>
        <v>0</v>
      </c>
      <c r="BC527">
        <v>-2.039817619194042</v>
      </c>
      <c r="BD527" t="s">
        <v>1513</v>
      </c>
      <c r="BE527">
        <v>10377.3</v>
      </c>
      <c r="BF527">
        <v>703.3537692307691</v>
      </c>
      <c r="BG527">
        <v>844.449</v>
      </c>
      <c r="BH527">
        <f>1-BF527/BG527</f>
        <v>0</v>
      </c>
      <c r="BI527">
        <v>0.5</v>
      </c>
      <c r="BJ527">
        <f>CS527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417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BZ527">
        <v>1448</v>
      </c>
      <c r="CA527">
        <v>300</v>
      </c>
      <c r="CB527">
        <v>300</v>
      </c>
      <c r="CC527">
        <v>300</v>
      </c>
      <c r="CD527">
        <v>10377.3</v>
      </c>
      <c r="CE527">
        <v>818.97</v>
      </c>
      <c r="CF527">
        <v>-0.00687876</v>
      </c>
      <c r="CG527">
        <v>2.86</v>
      </c>
      <c r="CH527" t="s">
        <v>417</v>
      </c>
      <c r="CI527" t="s">
        <v>417</v>
      </c>
      <c r="CJ527" t="s">
        <v>417</v>
      </c>
      <c r="CK527" t="s">
        <v>417</v>
      </c>
      <c r="CL527" t="s">
        <v>417</v>
      </c>
      <c r="CM527" t="s">
        <v>417</v>
      </c>
      <c r="CN527" t="s">
        <v>417</v>
      </c>
      <c r="CO527" t="s">
        <v>417</v>
      </c>
      <c r="CP527" t="s">
        <v>417</v>
      </c>
      <c r="CQ527" t="s">
        <v>417</v>
      </c>
      <c r="CR527">
        <f>$B$11*DQ527+$C$11*DR527+$F$11*EC527*(1-EF527)</f>
        <v>0</v>
      </c>
      <c r="CS527">
        <f>CR527*CT527</f>
        <v>0</v>
      </c>
      <c r="CT527">
        <f>($B$11*$D$9+$C$11*$D$9+$F$11*((EP527+EH527)/MAX(EP527+EH527+EQ527, 0.1)*$I$9+EQ527/MAX(EP527+EH527+EQ527, 0.1)*$J$9))/($B$11+$C$11+$F$11)</f>
        <v>0</v>
      </c>
      <c r="CU527">
        <f>($B$11*$K$9+$C$11*$K$9+$F$11*((EP527+EH527)/MAX(EP527+EH527+EQ527, 0.1)*$P$9+EQ527/MAX(EP527+EH527+EQ527, 0.1)*$Q$9))/($B$11+$C$11+$F$11)</f>
        <v>0</v>
      </c>
      <c r="CV527">
        <v>6</v>
      </c>
      <c r="CW527">
        <v>0.5</v>
      </c>
      <c r="CX527" t="s">
        <v>418</v>
      </c>
      <c r="CY527">
        <v>2</v>
      </c>
      <c r="CZ527" t="b">
        <v>1</v>
      </c>
      <c r="DA527">
        <v>1659130351.099999</v>
      </c>
      <c r="DB527">
        <v>786.9730645161291</v>
      </c>
      <c r="DC527">
        <v>819.9874193548386</v>
      </c>
      <c r="DD527">
        <v>23.63318064516129</v>
      </c>
      <c r="DE527">
        <v>18.0405935483871</v>
      </c>
      <c r="DF527">
        <v>788.6350645161291</v>
      </c>
      <c r="DG527">
        <v>23.74418064516129</v>
      </c>
      <c r="DH527">
        <v>500.0522258064516</v>
      </c>
      <c r="DI527">
        <v>90.42838709677419</v>
      </c>
      <c r="DJ527">
        <v>0.09995131935483874</v>
      </c>
      <c r="DK527">
        <v>27.3438064516129</v>
      </c>
      <c r="DL527">
        <v>27.40994193548387</v>
      </c>
      <c r="DM527">
        <v>999.9000000000003</v>
      </c>
      <c r="DN527">
        <v>0</v>
      </c>
      <c r="DO527">
        <v>0</v>
      </c>
      <c r="DP527">
        <v>10009.17193548387</v>
      </c>
      <c r="DQ527">
        <v>0</v>
      </c>
      <c r="DR527">
        <v>8.318720000000003</v>
      </c>
      <c r="DS527">
        <v>-33.23747741935484</v>
      </c>
      <c r="DT527">
        <v>805.8345483870968</v>
      </c>
      <c r="DU527">
        <v>835.0522258064516</v>
      </c>
      <c r="DV527">
        <v>5.642590645161289</v>
      </c>
      <c r="DW527">
        <v>819.9874193548386</v>
      </c>
      <c r="DX527">
        <v>18.0405935483871</v>
      </c>
      <c r="DY527">
        <v>2.141632258064516</v>
      </c>
      <c r="DZ527">
        <v>1.631380967741935</v>
      </c>
      <c r="EA527">
        <v>18.53225161290323</v>
      </c>
      <c r="EB527">
        <v>14.25845161290323</v>
      </c>
      <c r="EC527">
        <v>1999.997741935484</v>
      </c>
      <c r="ED527">
        <v>0.9800050967741931</v>
      </c>
      <c r="EE527">
        <v>0.01999460322580646</v>
      </c>
      <c r="EF527">
        <v>0</v>
      </c>
      <c r="EG527">
        <v>703.3541290322578</v>
      </c>
      <c r="EH527">
        <v>5.000969999999999</v>
      </c>
      <c r="EI527">
        <v>14085.63548387097</v>
      </c>
      <c r="EJ527">
        <v>16707.60322580646</v>
      </c>
      <c r="EK527">
        <v>38.875</v>
      </c>
      <c r="EL527">
        <v>39.18699999999998</v>
      </c>
      <c r="EM527">
        <v>38.75</v>
      </c>
      <c r="EN527">
        <v>38.93699999999998</v>
      </c>
      <c r="EO527">
        <v>39.46748387096773</v>
      </c>
      <c r="EP527">
        <v>1955.107741935483</v>
      </c>
      <c r="EQ527">
        <v>39.89000000000002</v>
      </c>
      <c r="ER527">
        <v>0</v>
      </c>
      <c r="ES527">
        <v>129.2000000476837</v>
      </c>
      <c r="ET527">
        <v>0</v>
      </c>
      <c r="EU527">
        <v>703.3537692307691</v>
      </c>
      <c r="EV527">
        <v>-1.778051283884648</v>
      </c>
      <c r="EW527">
        <v>-33.21025641954387</v>
      </c>
      <c r="EX527">
        <v>14085.50769230769</v>
      </c>
      <c r="EY527">
        <v>15</v>
      </c>
      <c r="EZ527">
        <v>1659130399.1</v>
      </c>
      <c r="FA527" t="s">
        <v>1514</v>
      </c>
      <c r="FB527">
        <v>1659130390.6</v>
      </c>
      <c r="FC527">
        <v>1659130399.1</v>
      </c>
      <c r="FD527">
        <v>31</v>
      </c>
      <c r="FE527">
        <v>0.286</v>
      </c>
      <c r="FF527">
        <v>0.003</v>
      </c>
      <c r="FG527">
        <v>-1.662</v>
      </c>
      <c r="FH527">
        <v>-0.111</v>
      </c>
      <c r="FI527">
        <v>820</v>
      </c>
      <c r="FJ527">
        <v>18</v>
      </c>
      <c r="FK527">
        <v>0.07000000000000001</v>
      </c>
      <c r="FL527">
        <v>0.02</v>
      </c>
      <c r="FM527">
        <v>-33.26412195121951</v>
      </c>
      <c r="FN527">
        <v>0.7381254355400606</v>
      </c>
      <c r="FO527">
        <v>0.09413375670974926</v>
      </c>
      <c r="FP527">
        <v>0</v>
      </c>
      <c r="FQ527">
        <v>703.4307058823529</v>
      </c>
      <c r="FR527">
        <v>-1.858976318479852</v>
      </c>
      <c r="FS527">
        <v>0.2981697630754276</v>
      </c>
      <c r="FT527">
        <v>0</v>
      </c>
      <c r="FU527">
        <v>5.656400731707317</v>
      </c>
      <c r="FV527">
        <v>-0.2828997909407794</v>
      </c>
      <c r="FW527">
        <v>0.02950734835226104</v>
      </c>
      <c r="FX527">
        <v>0</v>
      </c>
      <c r="FY527">
        <v>0</v>
      </c>
      <c r="FZ527">
        <v>3</v>
      </c>
      <c r="GA527" t="s">
        <v>462</v>
      </c>
      <c r="GB527">
        <v>2.98338</v>
      </c>
      <c r="GC527">
        <v>2.71573</v>
      </c>
      <c r="GD527">
        <v>0.147787</v>
      </c>
      <c r="GE527">
        <v>0.150118</v>
      </c>
      <c r="GF527">
        <v>0.106439</v>
      </c>
      <c r="GG527">
        <v>0.0864521</v>
      </c>
      <c r="GH527">
        <v>26964.9</v>
      </c>
      <c r="GI527">
        <v>27022.5</v>
      </c>
      <c r="GJ527">
        <v>29406.2</v>
      </c>
      <c r="GK527">
        <v>29404.3</v>
      </c>
      <c r="GL527">
        <v>34795.4</v>
      </c>
      <c r="GM527">
        <v>35717.6</v>
      </c>
      <c r="GN527">
        <v>41409.2</v>
      </c>
      <c r="GO527">
        <v>41905.8</v>
      </c>
      <c r="GP527">
        <v>1.9431</v>
      </c>
      <c r="GQ527">
        <v>1.89325</v>
      </c>
      <c r="GR527">
        <v>0.121761</v>
      </c>
      <c r="GS527">
        <v>0</v>
      </c>
      <c r="GT527">
        <v>25.4387</v>
      </c>
      <c r="GU527">
        <v>999.9</v>
      </c>
      <c r="GV527">
        <v>38.8</v>
      </c>
      <c r="GW527">
        <v>33.4</v>
      </c>
      <c r="GX527">
        <v>22.1685</v>
      </c>
      <c r="GY527">
        <v>63.3173</v>
      </c>
      <c r="GZ527">
        <v>33.6138</v>
      </c>
      <c r="HA527">
        <v>1</v>
      </c>
      <c r="HB527">
        <v>-0.0731402</v>
      </c>
      <c r="HC527">
        <v>0.360221</v>
      </c>
      <c r="HD527">
        <v>20.3324</v>
      </c>
      <c r="HE527">
        <v>5.22373</v>
      </c>
      <c r="HF527">
        <v>12.0099</v>
      </c>
      <c r="HG527">
        <v>4.99115</v>
      </c>
      <c r="HH527">
        <v>3.29</v>
      </c>
      <c r="HI527">
        <v>9999</v>
      </c>
      <c r="HJ527">
        <v>9999</v>
      </c>
      <c r="HK527">
        <v>9999</v>
      </c>
      <c r="HL527">
        <v>177.3</v>
      </c>
      <c r="HM527">
        <v>1.86748</v>
      </c>
      <c r="HN527">
        <v>1.86648</v>
      </c>
      <c r="HO527">
        <v>1.8659</v>
      </c>
      <c r="HP527">
        <v>1.86584</v>
      </c>
      <c r="HQ527">
        <v>1.86768</v>
      </c>
      <c r="HR527">
        <v>1.87017</v>
      </c>
      <c r="HS527">
        <v>1.86883</v>
      </c>
      <c r="HT527">
        <v>1.87027</v>
      </c>
      <c r="HU527">
        <v>0</v>
      </c>
      <c r="HV527">
        <v>0</v>
      </c>
      <c r="HW527">
        <v>0</v>
      </c>
      <c r="HX527">
        <v>0</v>
      </c>
      <c r="HY527" t="s">
        <v>421</v>
      </c>
      <c r="HZ527" t="s">
        <v>422</v>
      </c>
      <c r="IA527" t="s">
        <v>423</v>
      </c>
      <c r="IB527" t="s">
        <v>423</v>
      </c>
      <c r="IC527" t="s">
        <v>423</v>
      </c>
      <c r="ID527" t="s">
        <v>423</v>
      </c>
      <c r="IE527">
        <v>0</v>
      </c>
      <c r="IF527">
        <v>100</v>
      </c>
      <c r="IG527">
        <v>100</v>
      </c>
      <c r="IH527">
        <v>-1.662</v>
      </c>
      <c r="II527">
        <v>-0.111</v>
      </c>
      <c r="IJ527">
        <v>-0.1721386099550877</v>
      </c>
      <c r="IK527">
        <v>-0.002609718516926934</v>
      </c>
      <c r="IL527">
        <v>7.477057286243006E-07</v>
      </c>
      <c r="IM527">
        <v>-2.446628426827821E-10</v>
      </c>
      <c r="IN527">
        <v>-0.1874654492166692</v>
      </c>
      <c r="IO527">
        <v>-0.007460779758470672</v>
      </c>
      <c r="IP527">
        <v>0.0009378809001863145</v>
      </c>
      <c r="IQ527">
        <v>-1.681860573090938E-05</v>
      </c>
      <c r="IR527">
        <v>18</v>
      </c>
      <c r="IS527">
        <v>2242</v>
      </c>
      <c r="IT527">
        <v>1</v>
      </c>
      <c r="IU527">
        <v>24</v>
      </c>
      <c r="IV527">
        <v>1.8</v>
      </c>
      <c r="IW527">
        <v>1.5</v>
      </c>
      <c r="IX527">
        <v>1.78345</v>
      </c>
      <c r="IY527">
        <v>2.22778</v>
      </c>
      <c r="IZ527">
        <v>1.39648</v>
      </c>
      <c r="JA527">
        <v>2.33521</v>
      </c>
      <c r="JB527">
        <v>1.49536</v>
      </c>
      <c r="JC527">
        <v>2.35352</v>
      </c>
      <c r="JD527">
        <v>37.3618</v>
      </c>
      <c r="JE527">
        <v>24.1313</v>
      </c>
      <c r="JF527">
        <v>18</v>
      </c>
      <c r="JG527">
        <v>509.186</v>
      </c>
      <c r="JH527">
        <v>433.956</v>
      </c>
      <c r="JI527">
        <v>25</v>
      </c>
      <c r="JJ527">
        <v>26.4355</v>
      </c>
      <c r="JK527">
        <v>29.9999</v>
      </c>
      <c r="JL527">
        <v>26.443</v>
      </c>
      <c r="JM527">
        <v>26.3905</v>
      </c>
      <c r="JN527">
        <v>35.6908</v>
      </c>
      <c r="JO527">
        <v>19.876</v>
      </c>
      <c r="JP527">
        <v>38.9108</v>
      </c>
      <c r="JQ527">
        <v>25</v>
      </c>
      <c r="JR527">
        <v>820</v>
      </c>
      <c r="JS527">
        <v>18.1984</v>
      </c>
      <c r="JT527">
        <v>100.543</v>
      </c>
      <c r="JU527">
        <v>100.639</v>
      </c>
    </row>
    <row r="528" spans="1:281">
      <c r="A528">
        <v>512</v>
      </c>
      <c r="B528">
        <v>1659130490.1</v>
      </c>
      <c r="C528">
        <v>18132</v>
      </c>
      <c r="D528" t="s">
        <v>1515</v>
      </c>
      <c r="E528" t="s">
        <v>1516</v>
      </c>
      <c r="F528">
        <v>5</v>
      </c>
      <c r="G528" t="s">
        <v>1481</v>
      </c>
      <c r="H528" t="s">
        <v>416</v>
      </c>
      <c r="I528">
        <v>1659130482.099999</v>
      </c>
      <c r="J528">
        <f>(K528)/1000</f>
        <v>0</v>
      </c>
      <c r="K528">
        <f>IF(CZ528, AN528, AH528)</f>
        <v>0</v>
      </c>
      <c r="L528">
        <f>IF(CZ528, AI528, AG528)</f>
        <v>0</v>
      </c>
      <c r="M528">
        <f>DB528 - IF(AU528&gt;1, L528*CV528*100.0/(AW528*DP528), 0)</f>
        <v>0</v>
      </c>
      <c r="N528">
        <f>((T528-J528/2)*M528-L528)/(T528+J528/2)</f>
        <v>0</v>
      </c>
      <c r="O528">
        <f>N528*(DI528+DJ528)/1000.0</f>
        <v>0</v>
      </c>
      <c r="P528">
        <f>(DB528 - IF(AU528&gt;1, L528*CV528*100.0/(AW528*DP528), 0))*(DI528+DJ528)/1000.0</f>
        <v>0</v>
      </c>
      <c r="Q528">
        <f>2.0/((1/S528-1/R528)+SIGN(S528)*SQRT((1/S528-1/R528)*(1/S528-1/R528) + 4*CW528/((CW528+1)*(CW528+1))*(2*1/S528*1/R528-1/R528*1/R528)))</f>
        <v>0</v>
      </c>
      <c r="R528">
        <f>IF(LEFT(CX528,1)&lt;&gt;"0",IF(LEFT(CX528,1)="1",3.0,CY528),$D$5+$E$5*(DP528*DI528/($K$5*1000))+$F$5*(DP528*DI528/($K$5*1000))*MAX(MIN(CV528,$J$5),$I$5)*MAX(MIN(CV528,$J$5),$I$5)+$G$5*MAX(MIN(CV528,$J$5),$I$5)*(DP528*DI528/($K$5*1000))+$H$5*(DP528*DI528/($K$5*1000))*(DP528*DI528/($K$5*1000)))</f>
        <v>0</v>
      </c>
      <c r="S528">
        <f>J528*(1000-(1000*0.61365*exp(17.502*W528/(240.97+W528))/(DI528+DJ528)+DD528)/2)/(1000*0.61365*exp(17.502*W528/(240.97+W528))/(DI528+DJ528)-DD528)</f>
        <v>0</v>
      </c>
      <c r="T528">
        <f>1/((CW528+1)/(Q528/1.6)+1/(R528/1.37)) + CW528/((CW528+1)/(Q528/1.6) + CW528/(R528/1.37))</f>
        <v>0</v>
      </c>
      <c r="U528">
        <f>(CR528*CU528)</f>
        <v>0</v>
      </c>
      <c r="V528">
        <f>(DK528+(U528+2*0.95*5.67E-8*(((DK528+$B$7)+273)^4-(DK528+273)^4)-44100*J528)/(1.84*29.3*R528+8*0.95*5.67E-8*(DK528+273)^3))</f>
        <v>0</v>
      </c>
      <c r="W528">
        <f>($C$7*DL528+$D$7*DM528+$E$7*V528)</f>
        <v>0</v>
      </c>
      <c r="X528">
        <f>0.61365*exp(17.502*W528/(240.97+W528))</f>
        <v>0</v>
      </c>
      <c r="Y528">
        <f>(Z528/AA528*100)</f>
        <v>0</v>
      </c>
      <c r="Z528">
        <f>DD528*(DI528+DJ528)/1000</f>
        <v>0</v>
      </c>
      <c r="AA528">
        <f>0.61365*exp(17.502*DK528/(240.97+DK528))</f>
        <v>0</v>
      </c>
      <c r="AB528">
        <f>(X528-DD528*(DI528+DJ528)/1000)</f>
        <v>0</v>
      </c>
      <c r="AC528">
        <f>(-J528*44100)</f>
        <v>0</v>
      </c>
      <c r="AD528">
        <f>2*29.3*R528*0.92*(DK528-W528)</f>
        <v>0</v>
      </c>
      <c r="AE528">
        <f>2*0.95*5.67E-8*(((DK528+$B$7)+273)^4-(W528+273)^4)</f>
        <v>0</v>
      </c>
      <c r="AF528">
        <f>U528+AE528+AC528+AD528</f>
        <v>0</v>
      </c>
      <c r="AG528">
        <f>DH528*AU528*(DC528-DB528*(1000-AU528*DE528)/(1000-AU528*DD528))/(100*CV528)</f>
        <v>0</v>
      </c>
      <c r="AH528">
        <f>1000*DH528*AU528*(DD528-DE528)/(100*CV528*(1000-AU528*DD528))</f>
        <v>0</v>
      </c>
      <c r="AI528">
        <f>(AJ528 - AK528 - DI528*1E3/(8.314*(DK528+273.15)) * AM528/DH528 * AL528) * DH528/(100*CV528) * (1000 - DE528)/1000</f>
        <v>0</v>
      </c>
      <c r="AJ528">
        <v>1223.900402620733</v>
      </c>
      <c r="AK528">
        <v>1193.831575757576</v>
      </c>
      <c r="AL528">
        <v>0.003686392883918285</v>
      </c>
      <c r="AM528">
        <v>65.1604701768586</v>
      </c>
      <c r="AN528">
        <f>(AP528 - AO528 + DI528*1E3/(8.314*(DK528+273.15)) * AR528/DH528 * AQ528) * DH528/(100*CV528) * 1000/(1000 - AP528)</f>
        <v>0</v>
      </c>
      <c r="AO528">
        <v>19.59173977652126</v>
      </c>
      <c r="AP528">
        <v>24.13953030303031</v>
      </c>
      <c r="AQ528">
        <v>5.846481266439186E-06</v>
      </c>
      <c r="AR528">
        <v>86.73969472956651</v>
      </c>
      <c r="AS528">
        <v>2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MAX(0,($B$13+$C$13*DP528)/(1+$D$13*DP528)*DI528/(DK528+273)*$E$13)</f>
        <v>0</v>
      </c>
      <c r="AX528" t="s">
        <v>1392</v>
      </c>
      <c r="AY528">
        <v>10497.9</v>
      </c>
      <c r="AZ528">
        <v>881.8200000000001</v>
      </c>
      <c r="BA528">
        <v>2629.32</v>
      </c>
      <c r="BB528">
        <f>1-AZ528/BA528</f>
        <v>0</v>
      </c>
      <c r="BC528">
        <v>-2.039817619194042</v>
      </c>
      <c r="BD528" t="s">
        <v>1517</v>
      </c>
      <c r="BE528">
        <v>10376.4</v>
      </c>
      <c r="BF528">
        <v>702.4858800000001</v>
      </c>
      <c r="BG528">
        <v>842.086</v>
      </c>
      <c r="BH528">
        <f>1-BF528/BG528</f>
        <v>0</v>
      </c>
      <c r="BI528">
        <v>0.5</v>
      </c>
      <c r="BJ528">
        <f>CS528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417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BZ528">
        <v>1449</v>
      </c>
      <c r="CA528">
        <v>300</v>
      </c>
      <c r="CB528">
        <v>300</v>
      </c>
      <c r="CC528">
        <v>300</v>
      </c>
      <c r="CD528">
        <v>10376.4</v>
      </c>
      <c r="CE528">
        <v>816.28</v>
      </c>
      <c r="CF528">
        <v>-0.00687818</v>
      </c>
      <c r="CG528">
        <v>2.73</v>
      </c>
      <c r="CH528" t="s">
        <v>417</v>
      </c>
      <c r="CI528" t="s">
        <v>417</v>
      </c>
      <c r="CJ528" t="s">
        <v>417</v>
      </c>
      <c r="CK528" t="s">
        <v>417</v>
      </c>
      <c r="CL528" t="s">
        <v>417</v>
      </c>
      <c r="CM528" t="s">
        <v>417</v>
      </c>
      <c r="CN528" t="s">
        <v>417</v>
      </c>
      <c r="CO528" t="s">
        <v>417</v>
      </c>
      <c r="CP528" t="s">
        <v>417</v>
      </c>
      <c r="CQ528" t="s">
        <v>417</v>
      </c>
      <c r="CR528">
        <f>$B$11*DQ528+$C$11*DR528+$F$11*EC528*(1-EF528)</f>
        <v>0</v>
      </c>
      <c r="CS528">
        <f>CR528*CT528</f>
        <v>0</v>
      </c>
      <c r="CT528">
        <f>($B$11*$D$9+$C$11*$D$9+$F$11*((EP528+EH528)/MAX(EP528+EH528+EQ528, 0.1)*$I$9+EQ528/MAX(EP528+EH528+EQ528, 0.1)*$J$9))/($B$11+$C$11+$F$11)</f>
        <v>0</v>
      </c>
      <c r="CU528">
        <f>($B$11*$K$9+$C$11*$K$9+$F$11*((EP528+EH528)/MAX(EP528+EH528+EQ528, 0.1)*$P$9+EQ528/MAX(EP528+EH528+EQ528, 0.1)*$Q$9))/($B$11+$C$11+$F$11)</f>
        <v>0</v>
      </c>
      <c r="CV528">
        <v>6</v>
      </c>
      <c r="CW528">
        <v>0.5</v>
      </c>
      <c r="CX528" t="s">
        <v>418</v>
      </c>
      <c r="CY528">
        <v>2</v>
      </c>
      <c r="CZ528" t="b">
        <v>1</v>
      </c>
      <c r="DA528">
        <v>1659130482.099999</v>
      </c>
      <c r="DB528">
        <v>1165.253225806452</v>
      </c>
      <c r="DC528">
        <v>1199.983548387097</v>
      </c>
      <c r="DD528">
        <v>24.08191290322582</v>
      </c>
      <c r="DE528">
        <v>19.53970967741936</v>
      </c>
      <c r="DF528">
        <v>1167.243225806452</v>
      </c>
      <c r="DG528">
        <v>24.17691290322582</v>
      </c>
      <c r="DH528">
        <v>500.0455483870967</v>
      </c>
      <c r="DI528">
        <v>90.42668387096774</v>
      </c>
      <c r="DJ528">
        <v>0.09995938387096774</v>
      </c>
      <c r="DK528">
        <v>27.42242580645161</v>
      </c>
      <c r="DL528">
        <v>27.62992258064516</v>
      </c>
      <c r="DM528">
        <v>999.9000000000003</v>
      </c>
      <c r="DN528">
        <v>0</v>
      </c>
      <c r="DO528">
        <v>0</v>
      </c>
      <c r="DP528">
        <v>9998.891935483869</v>
      </c>
      <c r="DQ528">
        <v>0</v>
      </c>
      <c r="DR528">
        <v>8.318720000000003</v>
      </c>
      <c r="DS528">
        <v>-35.04301290322581</v>
      </c>
      <c r="DT528">
        <v>1193.736774193548</v>
      </c>
      <c r="DU528">
        <v>1223.897096774194</v>
      </c>
      <c r="DV528">
        <v>4.582458387096773</v>
      </c>
      <c r="DW528">
        <v>1199.983548387097</v>
      </c>
      <c r="DX528">
        <v>19.53970967741936</v>
      </c>
      <c r="DY528">
        <v>2.181288387096774</v>
      </c>
      <c r="DZ528">
        <v>1.76691064516129</v>
      </c>
      <c r="EA528">
        <v>18.82555483870968</v>
      </c>
      <c r="EB528">
        <v>15.49706451612903</v>
      </c>
      <c r="EC528">
        <v>2000.017419354838</v>
      </c>
      <c r="ED528">
        <v>0.9800015161290323</v>
      </c>
      <c r="EE528">
        <v>0.01999827741935484</v>
      </c>
      <c r="EF528">
        <v>0</v>
      </c>
      <c r="EG528">
        <v>702.4999354838711</v>
      </c>
      <c r="EH528">
        <v>5.000969999999999</v>
      </c>
      <c r="EI528">
        <v>14070.86774193548</v>
      </c>
      <c r="EJ528">
        <v>16707.72903225806</v>
      </c>
      <c r="EK528">
        <v>38.93699999999998</v>
      </c>
      <c r="EL528">
        <v>39.21748387096773</v>
      </c>
      <c r="EM528">
        <v>38.81199999999998</v>
      </c>
      <c r="EN528">
        <v>39</v>
      </c>
      <c r="EO528">
        <v>39.54999999999998</v>
      </c>
      <c r="EP528">
        <v>1955.116774193548</v>
      </c>
      <c r="EQ528">
        <v>39.90000000000002</v>
      </c>
      <c r="ER528">
        <v>0</v>
      </c>
      <c r="ES528">
        <v>130.3999998569489</v>
      </c>
      <c r="ET528">
        <v>0</v>
      </c>
      <c r="EU528">
        <v>702.4858800000001</v>
      </c>
      <c r="EV528">
        <v>-1.820230770718571</v>
      </c>
      <c r="EW528">
        <v>-33.78461548240576</v>
      </c>
      <c r="EX528">
        <v>14070.44</v>
      </c>
      <c r="EY528">
        <v>15</v>
      </c>
      <c r="EZ528">
        <v>1659130517.1</v>
      </c>
      <c r="FA528" t="s">
        <v>1518</v>
      </c>
      <c r="FB528">
        <v>1659130515.1</v>
      </c>
      <c r="FC528">
        <v>1659130517.1</v>
      </c>
      <c r="FD528">
        <v>32</v>
      </c>
      <c r="FE528">
        <v>0.38</v>
      </c>
      <c r="FF528">
        <v>0</v>
      </c>
      <c r="FG528">
        <v>-1.99</v>
      </c>
      <c r="FH528">
        <v>-0.095</v>
      </c>
      <c r="FI528">
        <v>1200</v>
      </c>
      <c r="FJ528">
        <v>20</v>
      </c>
      <c r="FK528">
        <v>0.15</v>
      </c>
      <c r="FL528">
        <v>0.02</v>
      </c>
      <c r="FM528">
        <v>-35.10406585365854</v>
      </c>
      <c r="FN528">
        <v>1.205377003484214</v>
      </c>
      <c r="FO528">
        <v>0.1353171317723682</v>
      </c>
      <c r="FP528">
        <v>0</v>
      </c>
      <c r="FQ528">
        <v>702.597088235294</v>
      </c>
      <c r="FR528">
        <v>-1.693399545779217</v>
      </c>
      <c r="FS528">
        <v>0.257716370276796</v>
      </c>
      <c r="FT528">
        <v>0</v>
      </c>
      <c r="FU528">
        <v>4.609456585365853</v>
      </c>
      <c r="FV528">
        <v>-0.4189595121951168</v>
      </c>
      <c r="FW528">
        <v>0.04388232104772264</v>
      </c>
      <c r="FX528">
        <v>0</v>
      </c>
      <c r="FY528">
        <v>0</v>
      </c>
      <c r="FZ528">
        <v>3</v>
      </c>
      <c r="GA528" t="s">
        <v>462</v>
      </c>
      <c r="GB528">
        <v>2.98323</v>
      </c>
      <c r="GC528">
        <v>2.71567</v>
      </c>
      <c r="GD528">
        <v>0.190539</v>
      </c>
      <c r="GE528">
        <v>0.191967</v>
      </c>
      <c r="GF528">
        <v>0.10787</v>
      </c>
      <c r="GG528">
        <v>0.0917806</v>
      </c>
      <c r="GH528">
        <v>25612.8</v>
      </c>
      <c r="GI528">
        <v>25693</v>
      </c>
      <c r="GJ528">
        <v>29406.1</v>
      </c>
      <c r="GK528">
        <v>29404.8</v>
      </c>
      <c r="GL528">
        <v>34738.7</v>
      </c>
      <c r="GM528">
        <v>35507.4</v>
      </c>
      <c r="GN528">
        <v>41408.3</v>
      </c>
      <c r="GO528">
        <v>41906.8</v>
      </c>
      <c r="GP528">
        <v>1.94245</v>
      </c>
      <c r="GQ528">
        <v>1.8972</v>
      </c>
      <c r="GR528">
        <v>0.130627</v>
      </c>
      <c r="GS528">
        <v>0</v>
      </c>
      <c r="GT528">
        <v>25.5193</v>
      </c>
      <c r="GU528">
        <v>999.9</v>
      </c>
      <c r="GV528">
        <v>39.3</v>
      </c>
      <c r="GW528">
        <v>33.4</v>
      </c>
      <c r="GX528">
        <v>22.4548</v>
      </c>
      <c r="GY528">
        <v>63.1173</v>
      </c>
      <c r="GZ528">
        <v>33.742</v>
      </c>
      <c r="HA528">
        <v>1</v>
      </c>
      <c r="HB528">
        <v>-0.07477640000000001</v>
      </c>
      <c r="HC528">
        <v>0.390076</v>
      </c>
      <c r="HD528">
        <v>20.3318</v>
      </c>
      <c r="HE528">
        <v>5.22163</v>
      </c>
      <c r="HF528">
        <v>12.0099</v>
      </c>
      <c r="HG528">
        <v>4.9902</v>
      </c>
      <c r="HH528">
        <v>3.28933</v>
      </c>
      <c r="HI528">
        <v>9999</v>
      </c>
      <c r="HJ528">
        <v>9999</v>
      </c>
      <c r="HK528">
        <v>9999</v>
      </c>
      <c r="HL528">
        <v>177.3</v>
      </c>
      <c r="HM528">
        <v>1.86746</v>
      </c>
      <c r="HN528">
        <v>1.86649</v>
      </c>
      <c r="HO528">
        <v>1.86586</v>
      </c>
      <c r="HP528">
        <v>1.86584</v>
      </c>
      <c r="HQ528">
        <v>1.86768</v>
      </c>
      <c r="HR528">
        <v>1.87017</v>
      </c>
      <c r="HS528">
        <v>1.86883</v>
      </c>
      <c r="HT528">
        <v>1.87027</v>
      </c>
      <c r="HU528">
        <v>0</v>
      </c>
      <c r="HV528">
        <v>0</v>
      </c>
      <c r="HW528">
        <v>0</v>
      </c>
      <c r="HX528">
        <v>0</v>
      </c>
      <c r="HY528" t="s">
        <v>421</v>
      </c>
      <c r="HZ528" t="s">
        <v>422</v>
      </c>
      <c r="IA528" t="s">
        <v>423</v>
      </c>
      <c r="IB528" t="s">
        <v>423</v>
      </c>
      <c r="IC528" t="s">
        <v>423</v>
      </c>
      <c r="ID528" t="s">
        <v>423</v>
      </c>
      <c r="IE528">
        <v>0</v>
      </c>
      <c r="IF528">
        <v>100</v>
      </c>
      <c r="IG528">
        <v>100</v>
      </c>
      <c r="IH528">
        <v>-1.99</v>
      </c>
      <c r="II528">
        <v>-0.095</v>
      </c>
      <c r="IJ528">
        <v>0.1137607425059857</v>
      </c>
      <c r="IK528">
        <v>-0.002609718516926934</v>
      </c>
      <c r="IL528">
        <v>7.477057286243006E-07</v>
      </c>
      <c r="IM528">
        <v>-2.446628426827821E-10</v>
      </c>
      <c r="IN528">
        <v>-0.1848950494617905</v>
      </c>
      <c r="IO528">
        <v>-0.007460779758470672</v>
      </c>
      <c r="IP528">
        <v>0.0009378809001863145</v>
      </c>
      <c r="IQ528">
        <v>-1.681860573090938E-05</v>
      </c>
      <c r="IR528">
        <v>18</v>
      </c>
      <c r="IS528">
        <v>2242</v>
      </c>
      <c r="IT528">
        <v>1</v>
      </c>
      <c r="IU528">
        <v>24</v>
      </c>
      <c r="IV528">
        <v>1.7</v>
      </c>
      <c r="IW528">
        <v>1.5</v>
      </c>
      <c r="IX528">
        <v>2.4231</v>
      </c>
      <c r="IY528">
        <v>2.21558</v>
      </c>
      <c r="IZ528">
        <v>1.39648</v>
      </c>
      <c r="JA528">
        <v>2.33398</v>
      </c>
      <c r="JB528">
        <v>1.49536</v>
      </c>
      <c r="JC528">
        <v>2.4231</v>
      </c>
      <c r="JD528">
        <v>37.3378</v>
      </c>
      <c r="JE528">
        <v>24.1313</v>
      </c>
      <c r="JF528">
        <v>18</v>
      </c>
      <c r="JG528">
        <v>508.482</v>
      </c>
      <c r="JH528">
        <v>436.068</v>
      </c>
      <c r="JI528">
        <v>25.0001</v>
      </c>
      <c r="JJ528">
        <v>26.4176</v>
      </c>
      <c r="JK528">
        <v>30</v>
      </c>
      <c r="JL528">
        <v>26.4104</v>
      </c>
      <c r="JM528">
        <v>26.3573</v>
      </c>
      <c r="JN528">
        <v>48.4878</v>
      </c>
      <c r="JO528">
        <v>13.1165</v>
      </c>
      <c r="JP528">
        <v>42.2067</v>
      </c>
      <c r="JQ528">
        <v>25</v>
      </c>
      <c r="JR528">
        <v>1200</v>
      </c>
      <c r="JS528">
        <v>19.8592</v>
      </c>
      <c r="JT528">
        <v>100.541</v>
      </c>
      <c r="JU528">
        <v>100.642</v>
      </c>
    </row>
    <row r="529" spans="1:281">
      <c r="A529">
        <v>513</v>
      </c>
      <c r="B529">
        <v>1659130608.1</v>
      </c>
      <c r="C529">
        <v>18250</v>
      </c>
      <c r="D529" t="s">
        <v>1519</v>
      </c>
      <c r="E529" t="s">
        <v>1520</v>
      </c>
      <c r="F529">
        <v>5</v>
      </c>
      <c r="G529" t="s">
        <v>1481</v>
      </c>
      <c r="H529" t="s">
        <v>416</v>
      </c>
      <c r="I529">
        <v>1659130600.099999</v>
      </c>
      <c r="J529">
        <f>(K529)/1000</f>
        <v>0</v>
      </c>
      <c r="K529">
        <f>IF(CZ529, AN529, AH529)</f>
        <v>0</v>
      </c>
      <c r="L529">
        <f>IF(CZ529, AI529, AG529)</f>
        <v>0</v>
      </c>
      <c r="M529">
        <f>DB529 - IF(AU529&gt;1, L529*CV529*100.0/(AW529*DP529), 0)</f>
        <v>0</v>
      </c>
      <c r="N529">
        <f>((T529-J529/2)*M529-L529)/(T529+J529/2)</f>
        <v>0</v>
      </c>
      <c r="O529">
        <f>N529*(DI529+DJ529)/1000.0</f>
        <v>0</v>
      </c>
      <c r="P529">
        <f>(DB529 - IF(AU529&gt;1, L529*CV529*100.0/(AW529*DP529), 0))*(DI529+DJ529)/1000.0</f>
        <v>0</v>
      </c>
      <c r="Q529">
        <f>2.0/((1/S529-1/R529)+SIGN(S529)*SQRT((1/S529-1/R529)*(1/S529-1/R529) + 4*CW529/((CW529+1)*(CW529+1))*(2*1/S529*1/R529-1/R529*1/R529)))</f>
        <v>0</v>
      </c>
      <c r="R529">
        <f>IF(LEFT(CX529,1)&lt;&gt;"0",IF(LEFT(CX529,1)="1",3.0,CY529),$D$5+$E$5*(DP529*DI529/($K$5*1000))+$F$5*(DP529*DI529/($K$5*1000))*MAX(MIN(CV529,$J$5),$I$5)*MAX(MIN(CV529,$J$5),$I$5)+$G$5*MAX(MIN(CV529,$J$5),$I$5)*(DP529*DI529/($K$5*1000))+$H$5*(DP529*DI529/($K$5*1000))*(DP529*DI529/($K$5*1000)))</f>
        <v>0</v>
      </c>
      <c r="S529">
        <f>J529*(1000-(1000*0.61365*exp(17.502*W529/(240.97+W529))/(DI529+DJ529)+DD529)/2)/(1000*0.61365*exp(17.502*W529/(240.97+W529))/(DI529+DJ529)-DD529)</f>
        <v>0</v>
      </c>
      <c r="T529">
        <f>1/((CW529+1)/(Q529/1.6)+1/(R529/1.37)) + CW529/((CW529+1)/(Q529/1.6) + CW529/(R529/1.37))</f>
        <v>0</v>
      </c>
      <c r="U529">
        <f>(CR529*CU529)</f>
        <v>0</v>
      </c>
      <c r="V529">
        <f>(DK529+(U529+2*0.95*5.67E-8*(((DK529+$B$7)+273)^4-(DK529+273)^4)-44100*J529)/(1.84*29.3*R529+8*0.95*5.67E-8*(DK529+273)^3))</f>
        <v>0</v>
      </c>
      <c r="W529">
        <f>($C$7*DL529+$D$7*DM529+$E$7*V529)</f>
        <v>0</v>
      </c>
      <c r="X529">
        <f>0.61365*exp(17.502*W529/(240.97+W529))</f>
        <v>0</v>
      </c>
      <c r="Y529">
        <f>(Z529/AA529*100)</f>
        <v>0</v>
      </c>
      <c r="Z529">
        <f>DD529*(DI529+DJ529)/1000</f>
        <v>0</v>
      </c>
      <c r="AA529">
        <f>0.61365*exp(17.502*DK529/(240.97+DK529))</f>
        <v>0</v>
      </c>
      <c r="AB529">
        <f>(X529-DD529*(DI529+DJ529)/1000)</f>
        <v>0</v>
      </c>
      <c r="AC529">
        <f>(-J529*44100)</f>
        <v>0</v>
      </c>
      <c r="AD529">
        <f>2*29.3*R529*0.92*(DK529-W529)</f>
        <v>0</v>
      </c>
      <c r="AE529">
        <f>2*0.95*5.67E-8*(((DK529+$B$7)+273)^4-(W529+273)^4)</f>
        <v>0</v>
      </c>
      <c r="AF529">
        <f>U529+AE529+AC529+AD529</f>
        <v>0</v>
      </c>
      <c r="AG529">
        <f>DH529*AU529*(DC529-DB529*(1000-AU529*DE529)/(1000-AU529*DD529))/(100*CV529)</f>
        <v>0</v>
      </c>
      <c r="AH529">
        <f>1000*DH529*AU529*(DD529-DE529)/(100*CV529*(1000-AU529*DD529))</f>
        <v>0</v>
      </c>
      <c r="AI529">
        <f>(AJ529 - AK529 - DI529*1E3/(8.314*(DK529+273.15)) * AM529/DH529 * AL529) * DH529/(100*CV529) * (1000 - DE529)/1000</f>
        <v>0</v>
      </c>
      <c r="AJ529">
        <v>1552.603678525212</v>
      </c>
      <c r="AK529">
        <v>1522.16903030303</v>
      </c>
      <c r="AL529">
        <v>0.004272989282096572</v>
      </c>
      <c r="AM529">
        <v>65.16659956697941</v>
      </c>
      <c r="AN529">
        <f>(AP529 - AO529 + DI529*1E3/(8.314*(DK529+273.15)) * AR529/DH529 * AQ529) * DH529/(100*CV529) * 1000/(1000 - AP529)</f>
        <v>0</v>
      </c>
      <c r="AO529">
        <v>21.07643440993101</v>
      </c>
      <c r="AP529">
        <v>24.6781193939394</v>
      </c>
      <c r="AQ529">
        <v>0.005758207131040184</v>
      </c>
      <c r="AR529">
        <v>86.92087131032551</v>
      </c>
      <c r="AS529">
        <v>2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MAX(0,($B$13+$C$13*DP529)/(1+$D$13*DP529)*DI529/(DK529+273)*$E$13)</f>
        <v>0</v>
      </c>
      <c r="AX529" t="s">
        <v>1392</v>
      </c>
      <c r="AY529">
        <v>10497.9</v>
      </c>
      <c r="AZ529">
        <v>881.8200000000001</v>
      </c>
      <c r="BA529">
        <v>2629.32</v>
      </c>
      <c r="BB529">
        <f>1-AZ529/BA529</f>
        <v>0</v>
      </c>
      <c r="BC529">
        <v>-2.039817619194042</v>
      </c>
      <c r="BD529" t="s">
        <v>1521</v>
      </c>
      <c r="BE529">
        <v>10375.7</v>
      </c>
      <c r="BF529">
        <v>701.2549230769231</v>
      </c>
      <c r="BG529">
        <v>836.939</v>
      </c>
      <c r="BH529">
        <f>1-BF529/BG529</f>
        <v>0</v>
      </c>
      <c r="BI529">
        <v>0.5</v>
      </c>
      <c r="BJ529">
        <f>CS529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417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BZ529">
        <v>1450</v>
      </c>
      <c r="CA529">
        <v>300</v>
      </c>
      <c r="CB529">
        <v>300</v>
      </c>
      <c r="CC529">
        <v>300</v>
      </c>
      <c r="CD529">
        <v>10375.7</v>
      </c>
      <c r="CE529">
        <v>812.96</v>
      </c>
      <c r="CF529">
        <v>-0.00687758</v>
      </c>
      <c r="CG529">
        <v>3.1</v>
      </c>
      <c r="CH529" t="s">
        <v>417</v>
      </c>
      <c r="CI529" t="s">
        <v>417</v>
      </c>
      <c r="CJ529" t="s">
        <v>417</v>
      </c>
      <c r="CK529" t="s">
        <v>417</v>
      </c>
      <c r="CL529" t="s">
        <v>417</v>
      </c>
      <c r="CM529" t="s">
        <v>417</v>
      </c>
      <c r="CN529" t="s">
        <v>417</v>
      </c>
      <c r="CO529" t="s">
        <v>417</v>
      </c>
      <c r="CP529" t="s">
        <v>417</v>
      </c>
      <c r="CQ529" t="s">
        <v>417</v>
      </c>
      <c r="CR529">
        <f>$B$11*DQ529+$C$11*DR529+$F$11*EC529*(1-EF529)</f>
        <v>0</v>
      </c>
      <c r="CS529">
        <f>CR529*CT529</f>
        <v>0</v>
      </c>
      <c r="CT529">
        <f>($B$11*$D$9+$C$11*$D$9+$F$11*((EP529+EH529)/MAX(EP529+EH529+EQ529, 0.1)*$I$9+EQ529/MAX(EP529+EH529+EQ529, 0.1)*$J$9))/($B$11+$C$11+$F$11)</f>
        <v>0</v>
      </c>
      <c r="CU529">
        <f>($B$11*$K$9+$C$11*$K$9+$F$11*((EP529+EH529)/MAX(EP529+EH529+EQ529, 0.1)*$P$9+EQ529/MAX(EP529+EH529+EQ529, 0.1)*$Q$9))/($B$11+$C$11+$F$11)</f>
        <v>0</v>
      </c>
      <c r="CV529">
        <v>6</v>
      </c>
      <c r="CW529">
        <v>0.5</v>
      </c>
      <c r="CX529" t="s">
        <v>418</v>
      </c>
      <c r="CY529">
        <v>2</v>
      </c>
      <c r="CZ529" t="b">
        <v>1</v>
      </c>
      <c r="DA529">
        <v>1659130600.099999</v>
      </c>
      <c r="DB529">
        <v>1484.608741935484</v>
      </c>
      <c r="DC529">
        <v>1519.928387096774</v>
      </c>
      <c r="DD529">
        <v>24.60548709677419</v>
      </c>
      <c r="DE529">
        <v>21.01452580645161</v>
      </c>
      <c r="DF529">
        <v>1487.057741935484</v>
      </c>
      <c r="DG529">
        <v>24.68348709677419</v>
      </c>
      <c r="DH529">
        <v>500.0481935483872</v>
      </c>
      <c r="DI529">
        <v>90.42280967741935</v>
      </c>
      <c r="DJ529">
        <v>0.09995412580645162</v>
      </c>
      <c r="DK529">
        <v>27.47980322580645</v>
      </c>
      <c r="DL529">
        <v>27.79195483870967</v>
      </c>
      <c r="DM529">
        <v>999.9000000000003</v>
      </c>
      <c r="DN529">
        <v>0</v>
      </c>
      <c r="DO529">
        <v>0</v>
      </c>
      <c r="DP529">
        <v>10001.12838709677</v>
      </c>
      <c r="DQ529">
        <v>0</v>
      </c>
      <c r="DR529">
        <v>8.318720000000003</v>
      </c>
      <c r="DS529">
        <v>-35.41072580645162</v>
      </c>
      <c r="DT529">
        <v>1522.008709677419</v>
      </c>
      <c r="DU529">
        <v>1552.554838709678</v>
      </c>
      <c r="DV529">
        <v>3.618441935483871</v>
      </c>
      <c r="DW529">
        <v>1519.928387096774</v>
      </c>
      <c r="DX529">
        <v>21.01452580645161</v>
      </c>
      <c r="DY529">
        <v>2.227382258064516</v>
      </c>
      <c r="DZ529">
        <v>1.900192580645161</v>
      </c>
      <c r="EA529">
        <v>19.16061935483871</v>
      </c>
      <c r="EB529">
        <v>16.63626129032258</v>
      </c>
      <c r="EC529">
        <v>1999.999032258065</v>
      </c>
      <c r="ED529">
        <v>0.9799997741935484</v>
      </c>
      <c r="EE529">
        <v>0.02000006774193549</v>
      </c>
      <c r="EF529">
        <v>0</v>
      </c>
      <c r="EG529">
        <v>701.2642580645162</v>
      </c>
      <c r="EH529">
        <v>5.000969999999999</v>
      </c>
      <c r="EI529">
        <v>14047.76774193549</v>
      </c>
      <c r="EJ529">
        <v>16707.56774193548</v>
      </c>
      <c r="EK529">
        <v>38.96951612903225</v>
      </c>
      <c r="EL529">
        <v>39.21138709677419</v>
      </c>
      <c r="EM529">
        <v>38.82825806451613</v>
      </c>
      <c r="EN529">
        <v>39</v>
      </c>
      <c r="EO529">
        <v>39.56199999999998</v>
      </c>
      <c r="EP529">
        <v>1955.099032258064</v>
      </c>
      <c r="EQ529">
        <v>39.89645161290324</v>
      </c>
      <c r="ER529">
        <v>0</v>
      </c>
      <c r="ES529">
        <v>117.4000000953674</v>
      </c>
      <c r="ET529">
        <v>0</v>
      </c>
      <c r="EU529">
        <v>701.2549230769231</v>
      </c>
      <c r="EV529">
        <v>-0.9576752227608123</v>
      </c>
      <c r="EW529">
        <v>-29.47350426150079</v>
      </c>
      <c r="EX529">
        <v>14047.54230769231</v>
      </c>
      <c r="EY529">
        <v>15</v>
      </c>
      <c r="EZ529">
        <v>1659130636.1</v>
      </c>
      <c r="FA529" t="s">
        <v>1522</v>
      </c>
      <c r="FB529">
        <v>1659130634.1</v>
      </c>
      <c r="FC529">
        <v>1659130636.1</v>
      </c>
      <c r="FD529">
        <v>33</v>
      </c>
      <c r="FE529">
        <v>0.163</v>
      </c>
      <c r="FF529">
        <v>0.003</v>
      </c>
      <c r="FG529">
        <v>-2.449</v>
      </c>
      <c r="FH529">
        <v>-0.078</v>
      </c>
      <c r="FI529">
        <v>1520</v>
      </c>
      <c r="FJ529">
        <v>21</v>
      </c>
      <c r="FK529">
        <v>0.06</v>
      </c>
      <c r="FL529">
        <v>0.02</v>
      </c>
      <c r="FM529">
        <v>-35.43069512195122</v>
      </c>
      <c r="FN529">
        <v>0.8247846689895578</v>
      </c>
      <c r="FO529">
        <v>0.133482360123012</v>
      </c>
      <c r="FP529">
        <v>0</v>
      </c>
      <c r="FQ529">
        <v>701.3013235294118</v>
      </c>
      <c r="FR529">
        <v>-0.900916737847643</v>
      </c>
      <c r="FS529">
        <v>0.2461817502420577</v>
      </c>
      <c r="FT529">
        <v>1</v>
      </c>
      <c r="FU529">
        <v>3.645276829268292</v>
      </c>
      <c r="FV529">
        <v>-0.4360335888501804</v>
      </c>
      <c r="FW529">
        <v>0.04447590958989931</v>
      </c>
      <c r="FX529">
        <v>0</v>
      </c>
      <c r="FY529">
        <v>1</v>
      </c>
      <c r="FZ529">
        <v>3</v>
      </c>
      <c r="GA529" t="s">
        <v>426</v>
      </c>
      <c r="GB529">
        <v>2.98309</v>
      </c>
      <c r="GC529">
        <v>2.71549</v>
      </c>
      <c r="GD529">
        <v>0.221265</v>
      </c>
      <c r="GE529">
        <v>0.222078</v>
      </c>
      <c r="GF529">
        <v>0.109522</v>
      </c>
      <c r="GG529">
        <v>0.0964759</v>
      </c>
      <c r="GH529">
        <v>24640.7</v>
      </c>
      <c r="GI529">
        <v>24736.5</v>
      </c>
      <c r="GJ529">
        <v>29405.6</v>
      </c>
      <c r="GK529">
        <v>29405.3</v>
      </c>
      <c r="GL529">
        <v>34673.6</v>
      </c>
      <c r="GM529">
        <v>35321.1</v>
      </c>
      <c r="GN529">
        <v>41408.1</v>
      </c>
      <c r="GO529">
        <v>41906.9</v>
      </c>
      <c r="GP529">
        <v>1.94175</v>
      </c>
      <c r="GQ529">
        <v>1.90152</v>
      </c>
      <c r="GR529">
        <v>0.135694</v>
      </c>
      <c r="GS529">
        <v>0</v>
      </c>
      <c r="GT529">
        <v>25.592</v>
      </c>
      <c r="GU529">
        <v>999.9</v>
      </c>
      <c r="GV529">
        <v>40.6</v>
      </c>
      <c r="GW529">
        <v>33.4</v>
      </c>
      <c r="GX529">
        <v>23.2026</v>
      </c>
      <c r="GY529">
        <v>63.5273</v>
      </c>
      <c r="GZ529">
        <v>33.75</v>
      </c>
      <c r="HA529">
        <v>1</v>
      </c>
      <c r="HB529">
        <v>-0.0754116</v>
      </c>
      <c r="HC529">
        <v>0.400022</v>
      </c>
      <c r="HD529">
        <v>20.3317</v>
      </c>
      <c r="HE529">
        <v>5.22118</v>
      </c>
      <c r="HF529">
        <v>12.0099</v>
      </c>
      <c r="HG529">
        <v>4.9904</v>
      </c>
      <c r="HH529">
        <v>3.2893</v>
      </c>
      <c r="HI529">
        <v>9999</v>
      </c>
      <c r="HJ529">
        <v>9999</v>
      </c>
      <c r="HK529">
        <v>9999</v>
      </c>
      <c r="HL529">
        <v>177.4</v>
      </c>
      <c r="HM529">
        <v>1.86744</v>
      </c>
      <c r="HN529">
        <v>1.86646</v>
      </c>
      <c r="HO529">
        <v>1.86593</v>
      </c>
      <c r="HP529">
        <v>1.86584</v>
      </c>
      <c r="HQ529">
        <v>1.86768</v>
      </c>
      <c r="HR529">
        <v>1.87012</v>
      </c>
      <c r="HS529">
        <v>1.8688</v>
      </c>
      <c r="HT529">
        <v>1.87027</v>
      </c>
      <c r="HU529">
        <v>0</v>
      </c>
      <c r="HV529">
        <v>0</v>
      </c>
      <c r="HW529">
        <v>0</v>
      </c>
      <c r="HX529">
        <v>0</v>
      </c>
      <c r="HY529" t="s">
        <v>421</v>
      </c>
      <c r="HZ529" t="s">
        <v>422</v>
      </c>
      <c r="IA529" t="s">
        <v>423</v>
      </c>
      <c r="IB529" t="s">
        <v>423</v>
      </c>
      <c r="IC529" t="s">
        <v>423</v>
      </c>
      <c r="ID529" t="s">
        <v>423</v>
      </c>
      <c r="IE529">
        <v>0</v>
      </c>
      <c r="IF529">
        <v>100</v>
      </c>
      <c r="IG529">
        <v>100</v>
      </c>
      <c r="IH529">
        <v>-2.449</v>
      </c>
      <c r="II529">
        <v>-0.078</v>
      </c>
      <c r="IJ529">
        <v>0.4922560333791397</v>
      </c>
      <c r="IK529">
        <v>-0.002609718516926934</v>
      </c>
      <c r="IL529">
        <v>7.477057286243006E-07</v>
      </c>
      <c r="IM529">
        <v>-2.446628426827821E-10</v>
      </c>
      <c r="IN529">
        <v>-0.1848506888231079</v>
      </c>
      <c r="IO529">
        <v>-0.007460779758470672</v>
      </c>
      <c r="IP529">
        <v>0.0009378809001863145</v>
      </c>
      <c r="IQ529">
        <v>-1.681860573090938E-05</v>
      </c>
      <c r="IR529">
        <v>18</v>
      </c>
      <c r="IS529">
        <v>2242</v>
      </c>
      <c r="IT529">
        <v>1</v>
      </c>
      <c r="IU529">
        <v>24</v>
      </c>
      <c r="IV529">
        <v>1.6</v>
      </c>
      <c r="IW529">
        <v>1.5</v>
      </c>
      <c r="IX529">
        <v>2.92969</v>
      </c>
      <c r="IY529">
        <v>2.20825</v>
      </c>
      <c r="IZ529">
        <v>1.39771</v>
      </c>
      <c r="JA529">
        <v>2.33398</v>
      </c>
      <c r="JB529">
        <v>1.49536</v>
      </c>
      <c r="JC529">
        <v>2.33398</v>
      </c>
      <c r="JD529">
        <v>37.2899</v>
      </c>
      <c r="JE529">
        <v>24.1313</v>
      </c>
      <c r="JF529">
        <v>18</v>
      </c>
      <c r="JG529">
        <v>507.857</v>
      </c>
      <c r="JH529">
        <v>438.49</v>
      </c>
      <c r="JI529">
        <v>25.0001</v>
      </c>
      <c r="JJ529">
        <v>26.4065</v>
      </c>
      <c r="JK529">
        <v>30.0001</v>
      </c>
      <c r="JL529">
        <v>26.3904</v>
      </c>
      <c r="JM529">
        <v>26.3342</v>
      </c>
      <c r="JN529">
        <v>58.6208</v>
      </c>
      <c r="JO529">
        <v>10.524</v>
      </c>
      <c r="JP529">
        <v>49.6695</v>
      </c>
      <c r="JQ529">
        <v>25</v>
      </c>
      <c r="JR529">
        <v>1520</v>
      </c>
      <c r="JS529">
        <v>21.0389</v>
      </c>
      <c r="JT529">
        <v>100.541</v>
      </c>
      <c r="JU529">
        <v>100.642</v>
      </c>
    </row>
    <row r="530" spans="1:281">
      <c r="A530">
        <v>514</v>
      </c>
      <c r="B530">
        <v>1659132103.5</v>
      </c>
      <c r="C530">
        <v>19745.40000009537</v>
      </c>
      <c r="D530" t="s">
        <v>1523</v>
      </c>
      <c r="E530" t="s">
        <v>1524</v>
      </c>
      <c r="F530">
        <v>5</v>
      </c>
      <c r="G530" t="s">
        <v>1525</v>
      </c>
      <c r="H530" t="s">
        <v>416</v>
      </c>
      <c r="I530">
        <v>1659132095.75</v>
      </c>
      <c r="J530">
        <f>(K530)/1000</f>
        <v>0</v>
      </c>
      <c r="K530">
        <f>IF(CZ530, AN530, AH530)</f>
        <v>0</v>
      </c>
      <c r="L530">
        <f>IF(CZ530, AI530, AG530)</f>
        <v>0</v>
      </c>
      <c r="M530">
        <f>DB530 - IF(AU530&gt;1, L530*CV530*100.0/(AW530*DP530), 0)</f>
        <v>0</v>
      </c>
      <c r="N530">
        <f>((T530-J530/2)*M530-L530)/(T530+J530/2)</f>
        <v>0</v>
      </c>
      <c r="O530">
        <f>N530*(DI530+DJ530)/1000.0</f>
        <v>0</v>
      </c>
      <c r="P530">
        <f>(DB530 - IF(AU530&gt;1, L530*CV530*100.0/(AW530*DP530), 0))*(DI530+DJ530)/1000.0</f>
        <v>0</v>
      </c>
      <c r="Q530">
        <f>2.0/((1/S530-1/R530)+SIGN(S530)*SQRT((1/S530-1/R530)*(1/S530-1/R530) + 4*CW530/((CW530+1)*(CW530+1))*(2*1/S530*1/R530-1/R530*1/R530)))</f>
        <v>0</v>
      </c>
      <c r="R530">
        <f>IF(LEFT(CX530,1)&lt;&gt;"0",IF(LEFT(CX530,1)="1",3.0,CY530),$D$5+$E$5*(DP530*DI530/($K$5*1000))+$F$5*(DP530*DI530/($K$5*1000))*MAX(MIN(CV530,$J$5),$I$5)*MAX(MIN(CV530,$J$5),$I$5)+$G$5*MAX(MIN(CV530,$J$5),$I$5)*(DP530*DI530/($K$5*1000))+$H$5*(DP530*DI530/($K$5*1000))*(DP530*DI530/($K$5*1000)))</f>
        <v>0</v>
      </c>
      <c r="S530">
        <f>J530*(1000-(1000*0.61365*exp(17.502*W530/(240.97+W530))/(DI530+DJ530)+DD530)/2)/(1000*0.61365*exp(17.502*W530/(240.97+W530))/(DI530+DJ530)-DD530)</f>
        <v>0</v>
      </c>
      <c r="T530">
        <f>1/((CW530+1)/(Q530/1.6)+1/(R530/1.37)) + CW530/((CW530+1)/(Q530/1.6) + CW530/(R530/1.37))</f>
        <v>0</v>
      </c>
      <c r="U530">
        <f>(CR530*CU530)</f>
        <v>0</v>
      </c>
      <c r="V530">
        <f>(DK530+(U530+2*0.95*5.67E-8*(((DK530+$B$7)+273)^4-(DK530+273)^4)-44100*J530)/(1.84*29.3*R530+8*0.95*5.67E-8*(DK530+273)^3))</f>
        <v>0</v>
      </c>
      <c r="W530">
        <f>($C$7*DL530+$D$7*DM530+$E$7*V530)</f>
        <v>0</v>
      </c>
      <c r="X530">
        <f>0.61365*exp(17.502*W530/(240.97+W530))</f>
        <v>0</v>
      </c>
      <c r="Y530">
        <f>(Z530/AA530*100)</f>
        <v>0</v>
      </c>
      <c r="Z530">
        <f>DD530*(DI530+DJ530)/1000</f>
        <v>0</v>
      </c>
      <c r="AA530">
        <f>0.61365*exp(17.502*DK530/(240.97+DK530))</f>
        <v>0</v>
      </c>
      <c r="AB530">
        <f>(X530-DD530*(DI530+DJ530)/1000)</f>
        <v>0</v>
      </c>
      <c r="AC530">
        <f>(-J530*44100)</f>
        <v>0</v>
      </c>
      <c r="AD530">
        <f>2*29.3*R530*0.92*(DK530-W530)</f>
        <v>0</v>
      </c>
      <c r="AE530">
        <f>2*0.95*5.67E-8*(((DK530+$B$7)+273)^4-(W530+273)^4)</f>
        <v>0</v>
      </c>
      <c r="AF530">
        <f>U530+AE530+AC530+AD530</f>
        <v>0</v>
      </c>
      <c r="AG530">
        <f>DH530*AU530*(DC530-DB530*(1000-AU530*DE530)/(1000-AU530*DD530))/(100*CV530)</f>
        <v>0</v>
      </c>
      <c r="AH530">
        <f>1000*DH530*AU530*(DD530-DE530)/(100*CV530*(1000-AU530*DD530))</f>
        <v>0</v>
      </c>
      <c r="AI530">
        <f>(AJ530 - AK530 - DI530*1E3/(8.314*(DK530+273.15)) * AM530/DH530 * AL530) * DH530/(100*CV530) * (1000 - DE530)/1000</f>
        <v>0</v>
      </c>
      <c r="AJ530">
        <v>427.1885503570986</v>
      </c>
      <c r="AK530">
        <v>409.8733151515152</v>
      </c>
      <c r="AL530">
        <v>0.0002568789816446757</v>
      </c>
      <c r="AM530">
        <v>65.16737535239719</v>
      </c>
      <c r="AN530">
        <f>(AP530 - AO530 + DI530*1E3/(8.314*(DK530+273.15)) * AR530/DH530 * AQ530) * DH530/(100*CV530) * 1000/(1000 - AP530)</f>
        <v>0</v>
      </c>
      <c r="AO530">
        <v>16.81404374602412</v>
      </c>
      <c r="AP530">
        <v>22.64003393939393</v>
      </c>
      <c r="AQ530">
        <v>-0.0001960967184096722</v>
      </c>
      <c r="AR530">
        <v>87.66957830355399</v>
      </c>
      <c r="AS530">
        <v>10</v>
      </c>
      <c r="AT530">
        <v>2</v>
      </c>
      <c r="AU530">
        <f>IF(AS530*$H$13&gt;=AW530,1.0,(AW530/(AW530-AS530*$H$13)))</f>
        <v>0</v>
      </c>
      <c r="AV530">
        <f>(AU530-1)*100</f>
        <v>0</v>
      </c>
      <c r="AW530">
        <f>MAX(0,($B$13+$C$13*DP530)/(1+$D$13*DP530)*DI530/(DK530+273)*$E$13)</f>
        <v>0</v>
      </c>
      <c r="AX530" t="s">
        <v>1392</v>
      </c>
      <c r="AY530">
        <v>10497.9</v>
      </c>
      <c r="AZ530">
        <v>881.8200000000001</v>
      </c>
      <c r="BA530">
        <v>2629.32</v>
      </c>
      <c r="BB530">
        <f>1-AZ530/BA530</f>
        <v>0</v>
      </c>
      <c r="BC530">
        <v>-2.039817619194042</v>
      </c>
      <c r="BD530" t="s">
        <v>1526</v>
      </c>
      <c r="BE530">
        <v>10486.9</v>
      </c>
      <c r="BF530">
        <v>747.1403846153846</v>
      </c>
      <c r="BG530">
        <v>886.104</v>
      </c>
      <c r="BH530">
        <f>1-BF530/BG530</f>
        <v>0</v>
      </c>
      <c r="BI530">
        <v>0.5</v>
      </c>
      <c r="BJ530">
        <f>CS530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417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BZ530">
        <v>1451</v>
      </c>
      <c r="CA530">
        <v>300</v>
      </c>
      <c r="CB530">
        <v>300</v>
      </c>
      <c r="CC530">
        <v>300</v>
      </c>
      <c r="CD530">
        <v>10486.9</v>
      </c>
      <c r="CE530">
        <v>850.58</v>
      </c>
      <c r="CF530">
        <v>-0.00695103</v>
      </c>
      <c r="CG530">
        <v>-2.41</v>
      </c>
      <c r="CH530" t="s">
        <v>417</v>
      </c>
      <c r="CI530" t="s">
        <v>417</v>
      </c>
      <c r="CJ530" t="s">
        <v>417</v>
      </c>
      <c r="CK530" t="s">
        <v>417</v>
      </c>
      <c r="CL530" t="s">
        <v>417</v>
      </c>
      <c r="CM530" t="s">
        <v>417</v>
      </c>
      <c r="CN530" t="s">
        <v>417</v>
      </c>
      <c r="CO530" t="s">
        <v>417</v>
      </c>
      <c r="CP530" t="s">
        <v>417</v>
      </c>
      <c r="CQ530" t="s">
        <v>417</v>
      </c>
      <c r="CR530">
        <f>$B$11*DQ530+$C$11*DR530+$F$11*EC530*(1-EF530)</f>
        <v>0</v>
      </c>
      <c r="CS530">
        <f>CR530*CT530</f>
        <v>0</v>
      </c>
      <c r="CT530">
        <f>($B$11*$D$9+$C$11*$D$9+$F$11*((EP530+EH530)/MAX(EP530+EH530+EQ530, 0.1)*$I$9+EQ530/MAX(EP530+EH530+EQ530, 0.1)*$J$9))/($B$11+$C$11+$F$11)</f>
        <v>0</v>
      </c>
      <c r="CU530">
        <f>($B$11*$K$9+$C$11*$K$9+$F$11*((EP530+EH530)/MAX(EP530+EH530+EQ530, 0.1)*$P$9+EQ530/MAX(EP530+EH530+EQ530, 0.1)*$Q$9))/($B$11+$C$11+$F$11)</f>
        <v>0</v>
      </c>
      <c r="CV530">
        <v>6</v>
      </c>
      <c r="CW530">
        <v>0.5</v>
      </c>
      <c r="CX530" t="s">
        <v>418</v>
      </c>
      <c r="CY530">
        <v>2</v>
      </c>
      <c r="CZ530" t="b">
        <v>1</v>
      </c>
      <c r="DA530">
        <v>1659132095.75</v>
      </c>
      <c r="DB530">
        <v>399.5504333333334</v>
      </c>
      <c r="DC530">
        <v>420.0009666666667</v>
      </c>
      <c r="DD530">
        <v>22.58038666666667</v>
      </c>
      <c r="DE530">
        <v>16.81364666666667</v>
      </c>
      <c r="DF530">
        <v>400.8564333333334</v>
      </c>
      <c r="DG530">
        <v>22.70938666666667</v>
      </c>
      <c r="DH530">
        <v>500.0611</v>
      </c>
      <c r="DI530">
        <v>90.37478</v>
      </c>
      <c r="DJ530">
        <v>0.09997866333333333</v>
      </c>
      <c r="DK530">
        <v>27.23890666666667</v>
      </c>
      <c r="DL530">
        <v>26.92682333333333</v>
      </c>
      <c r="DM530">
        <v>999.9000000000002</v>
      </c>
      <c r="DN530">
        <v>0</v>
      </c>
      <c r="DO530">
        <v>0</v>
      </c>
      <c r="DP530">
        <v>10000.24866666667</v>
      </c>
      <c r="DQ530">
        <v>0</v>
      </c>
      <c r="DR530">
        <v>8.322466666666669</v>
      </c>
      <c r="DS530">
        <v>-19.43198333333333</v>
      </c>
      <c r="DT530">
        <v>409.8499</v>
      </c>
      <c r="DU530">
        <v>427.1834</v>
      </c>
      <c r="DV530">
        <v>5.831371666666667</v>
      </c>
      <c r="DW530">
        <v>420.0009666666667</v>
      </c>
      <c r="DX530">
        <v>16.81364666666667</v>
      </c>
      <c r="DY530">
        <v>2.046538666666666</v>
      </c>
      <c r="DZ530">
        <v>1.51953</v>
      </c>
      <c r="EA530">
        <v>17.80906</v>
      </c>
      <c r="EB530">
        <v>13.16610333333333</v>
      </c>
      <c r="EC530">
        <v>2000.015</v>
      </c>
      <c r="ED530">
        <v>0.9799991999999998</v>
      </c>
      <c r="EE530">
        <v>0.0200006</v>
      </c>
      <c r="EF530">
        <v>0</v>
      </c>
      <c r="EG530">
        <v>747.1604333333336</v>
      </c>
      <c r="EH530">
        <v>5.000969999999999</v>
      </c>
      <c r="EI530">
        <v>14912.1</v>
      </c>
      <c r="EJ530">
        <v>16707.7</v>
      </c>
      <c r="EK530">
        <v>38.68699999999999</v>
      </c>
      <c r="EL530">
        <v>39.18699999999999</v>
      </c>
      <c r="EM530">
        <v>38.625</v>
      </c>
      <c r="EN530">
        <v>39</v>
      </c>
      <c r="EO530">
        <v>39.34349999999999</v>
      </c>
      <c r="EP530">
        <v>1955.114333333333</v>
      </c>
      <c r="EQ530">
        <v>39.90066666666667</v>
      </c>
      <c r="ER530">
        <v>0</v>
      </c>
      <c r="ES530">
        <v>1495</v>
      </c>
      <c r="ET530">
        <v>0</v>
      </c>
      <c r="EU530">
        <v>747.1403846153846</v>
      </c>
      <c r="EV530">
        <v>-0.4812991355232093</v>
      </c>
      <c r="EW530">
        <v>-22.72136750794329</v>
      </c>
      <c r="EX530">
        <v>14911.91538461539</v>
      </c>
      <c r="EY530">
        <v>15</v>
      </c>
      <c r="EZ530">
        <v>1659132139.5</v>
      </c>
      <c r="FA530" t="s">
        <v>1527</v>
      </c>
      <c r="FB530">
        <v>1659132121.5</v>
      </c>
      <c r="FC530">
        <v>1659132139.5</v>
      </c>
      <c r="FD530">
        <v>34</v>
      </c>
      <c r="FE530">
        <v>-0.975</v>
      </c>
      <c r="FF530">
        <v>-0.008</v>
      </c>
      <c r="FG530">
        <v>-1.306</v>
      </c>
      <c r="FH530">
        <v>-0.129</v>
      </c>
      <c r="FI530">
        <v>420</v>
      </c>
      <c r="FJ530">
        <v>17</v>
      </c>
      <c r="FK530">
        <v>0.07000000000000001</v>
      </c>
      <c r="FL530">
        <v>0.01</v>
      </c>
      <c r="FM530">
        <v>-19.4317</v>
      </c>
      <c r="FN530">
        <v>-0.06540627177703448</v>
      </c>
      <c r="FO530">
        <v>0.01467022868792803</v>
      </c>
      <c r="FP530">
        <v>1</v>
      </c>
      <c r="FQ530">
        <v>747.2016176470588</v>
      </c>
      <c r="FR530">
        <v>-0.7903284951814653</v>
      </c>
      <c r="FS530">
        <v>0.2232503230622649</v>
      </c>
      <c r="FT530">
        <v>1</v>
      </c>
      <c r="FU530">
        <v>5.829655853658537</v>
      </c>
      <c r="FV530">
        <v>0.01685686411150328</v>
      </c>
      <c r="FW530">
        <v>0.003917926888104812</v>
      </c>
      <c r="FX530">
        <v>1</v>
      </c>
      <c r="FY530">
        <v>3</v>
      </c>
      <c r="FZ530">
        <v>3</v>
      </c>
      <c r="GA530" t="s">
        <v>420</v>
      </c>
      <c r="GB530">
        <v>2.98327</v>
      </c>
      <c r="GC530">
        <v>2.71562</v>
      </c>
      <c r="GD530">
        <v>0.0910884</v>
      </c>
      <c r="GE530">
        <v>0.0934369</v>
      </c>
      <c r="GF530">
        <v>0.103084</v>
      </c>
      <c r="GG530">
        <v>0.0820246</v>
      </c>
      <c r="GH530">
        <v>28754</v>
      </c>
      <c r="GI530">
        <v>28818.9</v>
      </c>
      <c r="GJ530">
        <v>29401.9</v>
      </c>
      <c r="GK530">
        <v>29399.1</v>
      </c>
      <c r="GL530">
        <v>34922.1</v>
      </c>
      <c r="GM530">
        <v>35886.5</v>
      </c>
      <c r="GN530">
        <v>41402.9</v>
      </c>
      <c r="GO530">
        <v>41899.2</v>
      </c>
      <c r="GP530">
        <v>1.92668</v>
      </c>
      <c r="GQ530">
        <v>1.88938</v>
      </c>
      <c r="GR530">
        <v>0.09089709999999999</v>
      </c>
      <c r="GS530">
        <v>0</v>
      </c>
      <c r="GT530">
        <v>25.4237</v>
      </c>
      <c r="GU530">
        <v>999.9</v>
      </c>
      <c r="GV530">
        <v>38.9</v>
      </c>
      <c r="GW530">
        <v>33</v>
      </c>
      <c r="GX530">
        <v>21.745</v>
      </c>
      <c r="GY530">
        <v>63.6375</v>
      </c>
      <c r="GZ530">
        <v>33.9303</v>
      </c>
      <c r="HA530">
        <v>1</v>
      </c>
      <c r="HB530">
        <v>-0.0671723</v>
      </c>
      <c r="HC530">
        <v>0.381152</v>
      </c>
      <c r="HD530">
        <v>20.3328</v>
      </c>
      <c r="HE530">
        <v>5.22568</v>
      </c>
      <c r="HF530">
        <v>12.0099</v>
      </c>
      <c r="HG530">
        <v>4.99145</v>
      </c>
      <c r="HH530">
        <v>3.29</v>
      </c>
      <c r="HI530">
        <v>9999</v>
      </c>
      <c r="HJ530">
        <v>9999</v>
      </c>
      <c r="HK530">
        <v>9999</v>
      </c>
      <c r="HL530">
        <v>177.8</v>
      </c>
      <c r="HM530">
        <v>1.86752</v>
      </c>
      <c r="HN530">
        <v>1.86646</v>
      </c>
      <c r="HO530">
        <v>1.86596</v>
      </c>
      <c r="HP530">
        <v>1.86584</v>
      </c>
      <c r="HQ530">
        <v>1.86769</v>
      </c>
      <c r="HR530">
        <v>1.87018</v>
      </c>
      <c r="HS530">
        <v>1.86884</v>
      </c>
      <c r="HT530">
        <v>1.87027</v>
      </c>
      <c r="HU530">
        <v>0</v>
      </c>
      <c r="HV530">
        <v>0</v>
      </c>
      <c r="HW530">
        <v>0</v>
      </c>
      <c r="HX530">
        <v>0</v>
      </c>
      <c r="HY530" t="s">
        <v>421</v>
      </c>
      <c r="HZ530" t="s">
        <v>422</v>
      </c>
      <c r="IA530" t="s">
        <v>423</v>
      </c>
      <c r="IB530" t="s">
        <v>423</v>
      </c>
      <c r="IC530" t="s">
        <v>423</v>
      </c>
      <c r="ID530" t="s">
        <v>423</v>
      </c>
      <c r="IE530">
        <v>0</v>
      </c>
      <c r="IF530">
        <v>100</v>
      </c>
      <c r="IG530">
        <v>100</v>
      </c>
      <c r="IH530">
        <v>-1.306</v>
      </c>
      <c r="II530">
        <v>-0.129</v>
      </c>
      <c r="IJ530">
        <v>0.6542082965133647</v>
      </c>
      <c r="IK530">
        <v>-0.002609718516926934</v>
      </c>
      <c r="IL530">
        <v>7.477057286243006E-07</v>
      </c>
      <c r="IM530">
        <v>-2.446628426827821E-10</v>
      </c>
      <c r="IN530">
        <v>-0.1816578671979696</v>
      </c>
      <c r="IO530">
        <v>-0.007460779758470672</v>
      </c>
      <c r="IP530">
        <v>0.0009378809001863145</v>
      </c>
      <c r="IQ530">
        <v>-1.681860573090938E-05</v>
      </c>
      <c r="IR530">
        <v>18</v>
      </c>
      <c r="IS530">
        <v>2242</v>
      </c>
      <c r="IT530">
        <v>1</v>
      </c>
      <c r="IU530">
        <v>24</v>
      </c>
      <c r="IV530">
        <v>24.5</v>
      </c>
      <c r="IW530">
        <v>24.5</v>
      </c>
      <c r="IX530">
        <v>1.04492</v>
      </c>
      <c r="IY530">
        <v>2.22534</v>
      </c>
      <c r="IZ530">
        <v>1.39648</v>
      </c>
      <c r="JA530">
        <v>2.33521</v>
      </c>
      <c r="JB530">
        <v>1.49536</v>
      </c>
      <c r="JC530">
        <v>2.3291</v>
      </c>
      <c r="JD530">
        <v>37.1702</v>
      </c>
      <c r="JE530">
        <v>24.1313</v>
      </c>
      <c r="JF530">
        <v>18</v>
      </c>
      <c r="JG530">
        <v>498.881</v>
      </c>
      <c r="JH530">
        <v>431.762</v>
      </c>
      <c r="JI530">
        <v>25</v>
      </c>
      <c r="JJ530">
        <v>26.4958</v>
      </c>
      <c r="JK530">
        <v>30.0001</v>
      </c>
      <c r="JL530">
        <v>26.4637</v>
      </c>
      <c r="JM530">
        <v>26.4059</v>
      </c>
      <c r="JN530">
        <v>20.9296</v>
      </c>
      <c r="JO530">
        <v>23.951</v>
      </c>
      <c r="JP530">
        <v>36.0439</v>
      </c>
      <c r="JQ530">
        <v>25</v>
      </c>
      <c r="JR530">
        <v>420</v>
      </c>
      <c r="JS530">
        <v>16.8321</v>
      </c>
      <c r="JT530">
        <v>100.528</v>
      </c>
      <c r="JU530">
        <v>100.623</v>
      </c>
    </row>
    <row r="531" spans="1:281">
      <c r="A531">
        <v>515</v>
      </c>
      <c r="B531">
        <v>1659132224</v>
      </c>
      <c r="C531">
        <v>19865.90000009537</v>
      </c>
      <c r="D531" t="s">
        <v>1528</v>
      </c>
      <c r="E531" t="s">
        <v>1529</v>
      </c>
      <c r="F531">
        <v>5</v>
      </c>
      <c r="G531" t="s">
        <v>1525</v>
      </c>
      <c r="H531" t="s">
        <v>416</v>
      </c>
      <c r="I531">
        <v>1659132216.25</v>
      </c>
      <c r="J531">
        <f>(K531)/1000</f>
        <v>0</v>
      </c>
      <c r="K531">
        <f>IF(CZ531, AN531, AH531)</f>
        <v>0</v>
      </c>
      <c r="L531">
        <f>IF(CZ531, AI531, AG531)</f>
        <v>0</v>
      </c>
      <c r="M531">
        <f>DB531 - IF(AU531&gt;1, L531*CV531*100.0/(AW531*DP531), 0)</f>
        <v>0</v>
      </c>
      <c r="N531">
        <f>((T531-J531/2)*M531-L531)/(T531+J531/2)</f>
        <v>0</v>
      </c>
      <c r="O531">
        <f>N531*(DI531+DJ531)/1000.0</f>
        <v>0</v>
      </c>
      <c r="P531">
        <f>(DB531 - IF(AU531&gt;1, L531*CV531*100.0/(AW531*DP531), 0))*(DI531+DJ531)/1000.0</f>
        <v>0</v>
      </c>
      <c r="Q531">
        <f>2.0/((1/S531-1/R531)+SIGN(S531)*SQRT((1/S531-1/R531)*(1/S531-1/R531) + 4*CW531/((CW531+1)*(CW531+1))*(2*1/S531*1/R531-1/R531*1/R531)))</f>
        <v>0</v>
      </c>
      <c r="R531">
        <f>IF(LEFT(CX531,1)&lt;&gt;"0",IF(LEFT(CX531,1)="1",3.0,CY531),$D$5+$E$5*(DP531*DI531/($K$5*1000))+$F$5*(DP531*DI531/($K$5*1000))*MAX(MIN(CV531,$J$5),$I$5)*MAX(MIN(CV531,$J$5),$I$5)+$G$5*MAX(MIN(CV531,$J$5),$I$5)*(DP531*DI531/($K$5*1000))+$H$5*(DP531*DI531/($K$5*1000))*(DP531*DI531/($K$5*1000)))</f>
        <v>0</v>
      </c>
      <c r="S531">
        <f>J531*(1000-(1000*0.61365*exp(17.502*W531/(240.97+W531))/(DI531+DJ531)+DD531)/2)/(1000*0.61365*exp(17.502*W531/(240.97+W531))/(DI531+DJ531)-DD531)</f>
        <v>0</v>
      </c>
      <c r="T531">
        <f>1/((CW531+1)/(Q531/1.6)+1/(R531/1.37)) + CW531/((CW531+1)/(Q531/1.6) + CW531/(R531/1.37))</f>
        <v>0</v>
      </c>
      <c r="U531">
        <f>(CR531*CU531)</f>
        <v>0</v>
      </c>
      <c r="V531">
        <f>(DK531+(U531+2*0.95*5.67E-8*(((DK531+$B$7)+273)^4-(DK531+273)^4)-44100*J531)/(1.84*29.3*R531+8*0.95*5.67E-8*(DK531+273)^3))</f>
        <v>0</v>
      </c>
      <c r="W531">
        <f>($C$7*DL531+$D$7*DM531+$E$7*V531)</f>
        <v>0</v>
      </c>
      <c r="X531">
        <f>0.61365*exp(17.502*W531/(240.97+W531))</f>
        <v>0</v>
      </c>
      <c r="Y531">
        <f>(Z531/AA531*100)</f>
        <v>0</v>
      </c>
      <c r="Z531">
        <f>DD531*(DI531+DJ531)/1000</f>
        <v>0</v>
      </c>
      <c r="AA531">
        <f>0.61365*exp(17.502*DK531/(240.97+DK531))</f>
        <v>0</v>
      </c>
      <c r="AB531">
        <f>(X531-DD531*(DI531+DJ531)/1000)</f>
        <v>0</v>
      </c>
      <c r="AC531">
        <f>(-J531*44100)</f>
        <v>0</v>
      </c>
      <c r="AD531">
        <f>2*29.3*R531*0.92*(DK531-W531)</f>
        <v>0</v>
      </c>
      <c r="AE531">
        <f>2*0.95*5.67E-8*(((DK531+$B$7)+273)^4-(W531+273)^4)</f>
        <v>0</v>
      </c>
      <c r="AF531">
        <f>U531+AE531+AC531+AD531</f>
        <v>0</v>
      </c>
      <c r="AG531">
        <f>DH531*AU531*(DC531-DB531*(1000-AU531*DE531)/(1000-AU531*DD531))/(100*CV531)</f>
        <v>0</v>
      </c>
      <c r="AH531">
        <f>1000*DH531*AU531*(DD531-DE531)/(100*CV531*(1000-AU531*DD531))</f>
        <v>0</v>
      </c>
      <c r="AI531">
        <f>(AJ531 - AK531 - DI531*1E3/(8.314*(DK531+273.15)) * AM531/DH531 * AL531) * DH531/(100*CV531) * (1000 - DE531)/1000</f>
        <v>0</v>
      </c>
      <c r="AJ531">
        <v>325.6705545479423</v>
      </c>
      <c r="AK531">
        <v>312.3019939393939</v>
      </c>
      <c r="AL531">
        <v>0.0009074079765227911</v>
      </c>
      <c r="AM531">
        <v>64.52202443920451</v>
      </c>
      <c r="AN531">
        <f>(AP531 - AO531 + DI531*1E3/(8.314*(DK531+273.15)) * AR531/DH531 * AQ531) * DH531/(100*CV531) * 1000/(1000 - AP531)</f>
        <v>0</v>
      </c>
      <c r="AO531">
        <v>17.34506409874341</v>
      </c>
      <c r="AP531">
        <v>22.83865030303031</v>
      </c>
      <c r="AQ531">
        <v>0.0006500964338311933</v>
      </c>
      <c r="AR531">
        <v>85.92208476638596</v>
      </c>
      <c r="AS531">
        <v>10</v>
      </c>
      <c r="AT531">
        <v>2</v>
      </c>
      <c r="AU531">
        <f>IF(AS531*$H$13&gt;=AW531,1.0,(AW531/(AW531-AS531*$H$13)))</f>
        <v>0</v>
      </c>
      <c r="AV531">
        <f>(AU531-1)*100</f>
        <v>0</v>
      </c>
      <c r="AW531">
        <f>MAX(0,($B$13+$C$13*DP531)/(1+$D$13*DP531)*DI531/(DK531+273)*$E$13)</f>
        <v>0</v>
      </c>
      <c r="AX531" t="s">
        <v>1392</v>
      </c>
      <c r="AY531">
        <v>10497.9</v>
      </c>
      <c r="AZ531">
        <v>881.8200000000001</v>
      </c>
      <c r="BA531">
        <v>2629.32</v>
      </c>
      <c r="BB531">
        <f>1-AZ531/BA531</f>
        <v>0</v>
      </c>
      <c r="BC531">
        <v>-2.039817619194042</v>
      </c>
      <c r="BD531" t="s">
        <v>1530</v>
      </c>
      <c r="BE531">
        <v>10486.2</v>
      </c>
      <c r="BF531">
        <v>736.4008</v>
      </c>
      <c r="BG531">
        <v>854.836</v>
      </c>
      <c r="BH531">
        <f>1-BF531/BG531</f>
        <v>0</v>
      </c>
      <c r="BI531">
        <v>0.5</v>
      </c>
      <c r="BJ531">
        <f>CS531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417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BZ531">
        <v>1452</v>
      </c>
      <c r="CA531">
        <v>300</v>
      </c>
      <c r="CB531">
        <v>300</v>
      </c>
      <c r="CC531">
        <v>300</v>
      </c>
      <c r="CD531">
        <v>10486.2</v>
      </c>
      <c r="CE531">
        <v>825.23</v>
      </c>
      <c r="CF531">
        <v>-0.00695051</v>
      </c>
      <c r="CG531">
        <v>-0.87</v>
      </c>
      <c r="CH531" t="s">
        <v>417</v>
      </c>
      <c r="CI531" t="s">
        <v>417</v>
      </c>
      <c r="CJ531" t="s">
        <v>417</v>
      </c>
      <c r="CK531" t="s">
        <v>417</v>
      </c>
      <c r="CL531" t="s">
        <v>417</v>
      </c>
      <c r="CM531" t="s">
        <v>417</v>
      </c>
      <c r="CN531" t="s">
        <v>417</v>
      </c>
      <c r="CO531" t="s">
        <v>417</v>
      </c>
      <c r="CP531" t="s">
        <v>417</v>
      </c>
      <c r="CQ531" t="s">
        <v>417</v>
      </c>
      <c r="CR531">
        <f>$B$11*DQ531+$C$11*DR531+$F$11*EC531*(1-EF531)</f>
        <v>0</v>
      </c>
      <c r="CS531">
        <f>CR531*CT531</f>
        <v>0</v>
      </c>
      <c r="CT531">
        <f>($B$11*$D$9+$C$11*$D$9+$F$11*((EP531+EH531)/MAX(EP531+EH531+EQ531, 0.1)*$I$9+EQ531/MAX(EP531+EH531+EQ531, 0.1)*$J$9))/($B$11+$C$11+$F$11)</f>
        <v>0</v>
      </c>
      <c r="CU531">
        <f>($B$11*$K$9+$C$11*$K$9+$F$11*((EP531+EH531)/MAX(EP531+EH531+EQ531, 0.1)*$P$9+EQ531/MAX(EP531+EH531+EQ531, 0.1)*$Q$9))/($B$11+$C$11+$F$11)</f>
        <v>0</v>
      </c>
      <c r="CV531">
        <v>6</v>
      </c>
      <c r="CW531">
        <v>0.5</v>
      </c>
      <c r="CX531" t="s">
        <v>418</v>
      </c>
      <c r="CY531">
        <v>2</v>
      </c>
      <c r="CZ531" t="b">
        <v>1</v>
      </c>
      <c r="DA531">
        <v>1659132216.25</v>
      </c>
      <c r="DB531">
        <v>305.0375666666667</v>
      </c>
      <c r="DC531">
        <v>319.9918333333334</v>
      </c>
      <c r="DD531">
        <v>22.76452666666667</v>
      </c>
      <c r="DE531">
        <v>17.32771</v>
      </c>
      <c r="DF531">
        <v>306.1895666666667</v>
      </c>
      <c r="DG531">
        <v>22.88752666666667</v>
      </c>
      <c r="DH531">
        <v>500.0694666666667</v>
      </c>
      <c r="DI531">
        <v>90.37329333333335</v>
      </c>
      <c r="DJ531">
        <v>0.09997645666666667</v>
      </c>
      <c r="DK531">
        <v>27.25718666666667</v>
      </c>
      <c r="DL531">
        <v>26.96146666666667</v>
      </c>
      <c r="DM531">
        <v>999.9000000000002</v>
      </c>
      <c r="DN531">
        <v>0</v>
      </c>
      <c r="DO531">
        <v>0</v>
      </c>
      <c r="DP531">
        <v>10000.68666666666</v>
      </c>
      <c r="DQ531">
        <v>0</v>
      </c>
      <c r="DR531">
        <v>8.327757666666667</v>
      </c>
      <c r="DS531">
        <v>-14.85868</v>
      </c>
      <c r="DT531">
        <v>312.2576666666666</v>
      </c>
      <c r="DU531">
        <v>325.6342</v>
      </c>
      <c r="DV531">
        <v>5.489028</v>
      </c>
      <c r="DW531">
        <v>319.9918333333334</v>
      </c>
      <c r="DX531">
        <v>17.32771</v>
      </c>
      <c r="DY531">
        <v>2.062025666666667</v>
      </c>
      <c r="DZ531">
        <v>1.565962</v>
      </c>
      <c r="EA531">
        <v>17.92881</v>
      </c>
      <c r="EB531">
        <v>13.62786666666667</v>
      </c>
      <c r="EC531">
        <v>2000.011</v>
      </c>
      <c r="ED531">
        <v>0.9800001999999999</v>
      </c>
      <c r="EE531">
        <v>0.0199996</v>
      </c>
      <c r="EF531">
        <v>0</v>
      </c>
      <c r="EG531">
        <v>736.4169333333332</v>
      </c>
      <c r="EH531">
        <v>5.000969999999999</v>
      </c>
      <c r="EI531">
        <v>14699.55</v>
      </c>
      <c r="EJ531">
        <v>16707.67</v>
      </c>
      <c r="EK531">
        <v>38.75</v>
      </c>
      <c r="EL531">
        <v>39.25</v>
      </c>
      <c r="EM531">
        <v>38.68699999999999</v>
      </c>
      <c r="EN531">
        <v>39</v>
      </c>
      <c r="EO531">
        <v>39.375</v>
      </c>
      <c r="EP531">
        <v>1955.11</v>
      </c>
      <c r="EQ531">
        <v>39.90000000000001</v>
      </c>
      <c r="ER531">
        <v>0</v>
      </c>
      <c r="ES531">
        <v>120</v>
      </c>
      <c r="ET531">
        <v>0</v>
      </c>
      <c r="EU531">
        <v>736.4008</v>
      </c>
      <c r="EV531">
        <v>-1.249461533415044</v>
      </c>
      <c r="EW531">
        <v>-13.98461526307251</v>
      </c>
      <c r="EX531">
        <v>14699.248</v>
      </c>
      <c r="EY531">
        <v>15</v>
      </c>
      <c r="EZ531">
        <v>1659132251</v>
      </c>
      <c r="FA531" t="s">
        <v>1531</v>
      </c>
      <c r="FB531">
        <v>1659132243</v>
      </c>
      <c r="FC531">
        <v>1659132251</v>
      </c>
      <c r="FD531">
        <v>35</v>
      </c>
      <c r="FE531">
        <v>-0.063</v>
      </c>
      <c r="FF531">
        <v>0</v>
      </c>
      <c r="FG531">
        <v>-1.152</v>
      </c>
      <c r="FH531">
        <v>-0.123</v>
      </c>
      <c r="FI531">
        <v>320</v>
      </c>
      <c r="FJ531">
        <v>17</v>
      </c>
      <c r="FK531">
        <v>0.07000000000000001</v>
      </c>
      <c r="FL531">
        <v>0.01</v>
      </c>
      <c r="FM531">
        <v>-14.86744</v>
      </c>
      <c r="FN531">
        <v>0.2455789868668115</v>
      </c>
      <c r="FO531">
        <v>0.04316732444801281</v>
      </c>
      <c r="FP531">
        <v>1</v>
      </c>
      <c r="FQ531">
        <v>736.4599117647059</v>
      </c>
      <c r="FR531">
        <v>-0.7806111487460078</v>
      </c>
      <c r="FS531">
        <v>0.2567810199655164</v>
      </c>
      <c r="FT531">
        <v>1</v>
      </c>
      <c r="FU531">
        <v>5.49287125</v>
      </c>
      <c r="FV531">
        <v>-0.07382397748593941</v>
      </c>
      <c r="FW531">
        <v>0.01107079360016707</v>
      </c>
      <c r="FX531">
        <v>1</v>
      </c>
      <c r="FY531">
        <v>3</v>
      </c>
      <c r="FZ531">
        <v>3</v>
      </c>
      <c r="GA531" t="s">
        <v>420</v>
      </c>
      <c r="GB531">
        <v>2.98333</v>
      </c>
      <c r="GC531">
        <v>2.71577</v>
      </c>
      <c r="GD531">
        <v>0.0735861</v>
      </c>
      <c r="GE531">
        <v>0.0755175</v>
      </c>
      <c r="GF531">
        <v>0.103734</v>
      </c>
      <c r="GG531">
        <v>0.0838749</v>
      </c>
      <c r="GH531">
        <v>29305.2</v>
      </c>
      <c r="GI531">
        <v>29386.9</v>
      </c>
      <c r="GJ531">
        <v>29399.6</v>
      </c>
      <c r="GK531">
        <v>29397.6</v>
      </c>
      <c r="GL531">
        <v>34893.5</v>
      </c>
      <c r="GM531">
        <v>35810.8</v>
      </c>
      <c r="GN531">
        <v>41399.8</v>
      </c>
      <c r="GO531">
        <v>41896.9</v>
      </c>
      <c r="GP531">
        <v>1.9264</v>
      </c>
      <c r="GQ531">
        <v>1.88945</v>
      </c>
      <c r="GR531">
        <v>0.0948012</v>
      </c>
      <c r="GS531">
        <v>0</v>
      </c>
      <c r="GT531">
        <v>25.4108</v>
      </c>
      <c r="GU531">
        <v>999.9</v>
      </c>
      <c r="GV531">
        <v>38.8</v>
      </c>
      <c r="GW531">
        <v>33</v>
      </c>
      <c r="GX531">
        <v>21.6924</v>
      </c>
      <c r="GY531">
        <v>63.3275</v>
      </c>
      <c r="GZ531">
        <v>33.3013</v>
      </c>
      <c r="HA531">
        <v>1</v>
      </c>
      <c r="HB531">
        <v>-0.0656148</v>
      </c>
      <c r="HC531">
        <v>0.38695</v>
      </c>
      <c r="HD531">
        <v>20.3327</v>
      </c>
      <c r="HE531">
        <v>5.22553</v>
      </c>
      <c r="HF531">
        <v>12.0099</v>
      </c>
      <c r="HG531">
        <v>4.99125</v>
      </c>
      <c r="HH531">
        <v>3.28995</v>
      </c>
      <c r="HI531">
        <v>9999</v>
      </c>
      <c r="HJ531">
        <v>9999</v>
      </c>
      <c r="HK531">
        <v>9999</v>
      </c>
      <c r="HL531">
        <v>177.8</v>
      </c>
      <c r="HM531">
        <v>1.86746</v>
      </c>
      <c r="HN531">
        <v>1.86646</v>
      </c>
      <c r="HO531">
        <v>1.86595</v>
      </c>
      <c r="HP531">
        <v>1.86584</v>
      </c>
      <c r="HQ531">
        <v>1.86768</v>
      </c>
      <c r="HR531">
        <v>1.87015</v>
      </c>
      <c r="HS531">
        <v>1.86881</v>
      </c>
      <c r="HT531">
        <v>1.87027</v>
      </c>
      <c r="HU531">
        <v>0</v>
      </c>
      <c r="HV531">
        <v>0</v>
      </c>
      <c r="HW531">
        <v>0</v>
      </c>
      <c r="HX531">
        <v>0</v>
      </c>
      <c r="HY531" t="s">
        <v>421</v>
      </c>
      <c r="HZ531" t="s">
        <v>422</v>
      </c>
      <c r="IA531" t="s">
        <v>423</v>
      </c>
      <c r="IB531" t="s">
        <v>423</v>
      </c>
      <c r="IC531" t="s">
        <v>423</v>
      </c>
      <c r="ID531" t="s">
        <v>423</v>
      </c>
      <c r="IE531">
        <v>0</v>
      </c>
      <c r="IF531">
        <v>100</v>
      </c>
      <c r="IG531">
        <v>100</v>
      </c>
      <c r="IH531">
        <v>-1.152</v>
      </c>
      <c r="II531">
        <v>-0.123</v>
      </c>
      <c r="IJ531">
        <v>-0.3205117621284446</v>
      </c>
      <c r="IK531">
        <v>-0.002609718516926934</v>
      </c>
      <c r="IL531">
        <v>7.477057286243006E-07</v>
      </c>
      <c r="IM531">
        <v>-2.446628426827821E-10</v>
      </c>
      <c r="IN531">
        <v>-0.1896826670333622</v>
      </c>
      <c r="IO531">
        <v>-0.007460779758470672</v>
      </c>
      <c r="IP531">
        <v>0.0009378809001863145</v>
      </c>
      <c r="IQ531">
        <v>-1.681860573090938E-05</v>
      </c>
      <c r="IR531">
        <v>18</v>
      </c>
      <c r="IS531">
        <v>2242</v>
      </c>
      <c r="IT531">
        <v>1</v>
      </c>
      <c r="IU531">
        <v>24</v>
      </c>
      <c r="IV531">
        <v>1.7</v>
      </c>
      <c r="IW531">
        <v>1.4</v>
      </c>
      <c r="IX531">
        <v>0.844727</v>
      </c>
      <c r="IY531">
        <v>2.23389</v>
      </c>
      <c r="IZ531">
        <v>1.39648</v>
      </c>
      <c r="JA531">
        <v>2.33398</v>
      </c>
      <c r="JB531">
        <v>1.49536</v>
      </c>
      <c r="JC531">
        <v>2.41211</v>
      </c>
      <c r="JD531">
        <v>37.1702</v>
      </c>
      <c r="JE531">
        <v>24.14</v>
      </c>
      <c r="JF531">
        <v>18</v>
      </c>
      <c r="JG531">
        <v>498.821</v>
      </c>
      <c r="JH531">
        <v>431.891</v>
      </c>
      <c r="JI531">
        <v>25</v>
      </c>
      <c r="JJ531">
        <v>26.5094</v>
      </c>
      <c r="JK531">
        <v>30.0002</v>
      </c>
      <c r="JL531">
        <v>26.477</v>
      </c>
      <c r="JM531">
        <v>26.4169</v>
      </c>
      <c r="JN531">
        <v>16.9141</v>
      </c>
      <c r="JO531">
        <v>20.9905</v>
      </c>
      <c r="JP531">
        <v>36.0424</v>
      </c>
      <c r="JQ531">
        <v>25</v>
      </c>
      <c r="JR531">
        <v>320</v>
      </c>
      <c r="JS531">
        <v>17.4059</v>
      </c>
      <c r="JT531">
        <v>100.52</v>
      </c>
      <c r="JU531">
        <v>100.617</v>
      </c>
    </row>
    <row r="532" spans="1:281">
      <c r="A532">
        <v>516</v>
      </c>
      <c r="B532">
        <v>1659132319.5</v>
      </c>
      <c r="C532">
        <v>19961.40000009537</v>
      </c>
      <c r="D532" t="s">
        <v>1532</v>
      </c>
      <c r="E532" t="s">
        <v>1533</v>
      </c>
      <c r="F532">
        <v>5</v>
      </c>
      <c r="G532" t="s">
        <v>1525</v>
      </c>
      <c r="H532" t="s">
        <v>416</v>
      </c>
      <c r="I532">
        <v>1659132311.75</v>
      </c>
      <c r="J532">
        <f>(K532)/1000</f>
        <v>0</v>
      </c>
      <c r="K532">
        <f>IF(CZ532, AN532, AH532)</f>
        <v>0</v>
      </c>
      <c r="L532">
        <f>IF(CZ532, AI532, AG532)</f>
        <v>0</v>
      </c>
      <c r="M532">
        <f>DB532 - IF(AU532&gt;1, L532*CV532*100.0/(AW532*DP532), 0)</f>
        <v>0</v>
      </c>
      <c r="N532">
        <f>((T532-J532/2)*M532-L532)/(T532+J532/2)</f>
        <v>0</v>
      </c>
      <c r="O532">
        <f>N532*(DI532+DJ532)/1000.0</f>
        <v>0</v>
      </c>
      <c r="P532">
        <f>(DB532 - IF(AU532&gt;1, L532*CV532*100.0/(AW532*DP532), 0))*(DI532+DJ532)/1000.0</f>
        <v>0</v>
      </c>
      <c r="Q532">
        <f>2.0/((1/S532-1/R532)+SIGN(S532)*SQRT((1/S532-1/R532)*(1/S532-1/R532) + 4*CW532/((CW532+1)*(CW532+1))*(2*1/S532*1/R532-1/R532*1/R532)))</f>
        <v>0</v>
      </c>
      <c r="R532">
        <f>IF(LEFT(CX532,1)&lt;&gt;"0",IF(LEFT(CX532,1)="1",3.0,CY532),$D$5+$E$5*(DP532*DI532/($K$5*1000))+$F$5*(DP532*DI532/($K$5*1000))*MAX(MIN(CV532,$J$5),$I$5)*MAX(MIN(CV532,$J$5),$I$5)+$G$5*MAX(MIN(CV532,$J$5),$I$5)*(DP532*DI532/($K$5*1000))+$H$5*(DP532*DI532/($K$5*1000))*(DP532*DI532/($K$5*1000)))</f>
        <v>0</v>
      </c>
      <c r="S532">
        <f>J532*(1000-(1000*0.61365*exp(17.502*W532/(240.97+W532))/(DI532+DJ532)+DD532)/2)/(1000*0.61365*exp(17.502*W532/(240.97+W532))/(DI532+DJ532)-DD532)</f>
        <v>0</v>
      </c>
      <c r="T532">
        <f>1/((CW532+1)/(Q532/1.6)+1/(R532/1.37)) + CW532/((CW532+1)/(Q532/1.6) + CW532/(R532/1.37))</f>
        <v>0</v>
      </c>
      <c r="U532">
        <f>(CR532*CU532)</f>
        <v>0</v>
      </c>
      <c r="V532">
        <f>(DK532+(U532+2*0.95*5.67E-8*(((DK532+$B$7)+273)^4-(DK532+273)^4)-44100*J532)/(1.84*29.3*R532+8*0.95*5.67E-8*(DK532+273)^3))</f>
        <v>0</v>
      </c>
      <c r="W532">
        <f>($C$7*DL532+$D$7*DM532+$E$7*V532)</f>
        <v>0</v>
      </c>
      <c r="X532">
        <f>0.61365*exp(17.502*W532/(240.97+W532))</f>
        <v>0</v>
      </c>
      <c r="Y532">
        <f>(Z532/AA532*100)</f>
        <v>0</v>
      </c>
      <c r="Z532">
        <f>DD532*(DI532+DJ532)/1000</f>
        <v>0</v>
      </c>
      <c r="AA532">
        <f>0.61365*exp(17.502*DK532/(240.97+DK532))</f>
        <v>0</v>
      </c>
      <c r="AB532">
        <f>(X532-DD532*(DI532+DJ532)/1000)</f>
        <v>0</v>
      </c>
      <c r="AC532">
        <f>(-J532*44100)</f>
        <v>0</v>
      </c>
      <c r="AD532">
        <f>2*29.3*R532*0.92*(DK532-W532)</f>
        <v>0</v>
      </c>
      <c r="AE532">
        <f>2*0.95*5.67E-8*(((DK532+$B$7)+273)^4-(W532+273)^4)</f>
        <v>0</v>
      </c>
      <c r="AF532">
        <f>U532+AE532+AC532+AD532</f>
        <v>0</v>
      </c>
      <c r="AG532">
        <f>DH532*AU532*(DC532-DB532*(1000-AU532*DE532)/(1000-AU532*DD532))/(100*CV532)</f>
        <v>0</v>
      </c>
      <c r="AH532">
        <f>1000*DH532*AU532*(DD532-DE532)/(100*CV532*(1000-AU532*DD532))</f>
        <v>0</v>
      </c>
      <c r="AI532">
        <f>(AJ532 - AK532 - DI532*1E3/(8.314*(DK532+273.15)) * AM532/DH532 * AL532) * DH532/(100*CV532) * (1000 - DE532)/1000</f>
        <v>0</v>
      </c>
      <c r="AJ532">
        <v>223.9098586006765</v>
      </c>
      <c r="AK532">
        <v>215.8927212121213</v>
      </c>
      <c r="AL532">
        <v>-0.0001380709574944939</v>
      </c>
      <c r="AM532">
        <v>64.80358875409483</v>
      </c>
      <c r="AN532">
        <f>(AP532 - AO532 + DI532*1E3/(8.314*(DK532+273.15)) * AR532/DH532 * AQ532) * DH532/(100*CV532) * 1000/(1000 - AP532)</f>
        <v>0</v>
      </c>
      <c r="AO532">
        <v>17.50322401418205</v>
      </c>
      <c r="AP532">
        <v>22.90130363636364</v>
      </c>
      <c r="AQ532">
        <v>-7.114227513699108E-05</v>
      </c>
      <c r="AR532">
        <v>85.47574489048513</v>
      </c>
      <c r="AS532">
        <v>10</v>
      </c>
      <c r="AT532">
        <v>2</v>
      </c>
      <c r="AU532">
        <f>IF(AS532*$H$13&gt;=AW532,1.0,(AW532/(AW532-AS532*$H$13)))</f>
        <v>0</v>
      </c>
      <c r="AV532">
        <f>(AU532-1)*100</f>
        <v>0</v>
      </c>
      <c r="AW532">
        <f>MAX(0,($B$13+$C$13*DP532)/(1+$D$13*DP532)*DI532/(DK532+273)*$E$13)</f>
        <v>0</v>
      </c>
      <c r="AX532" t="s">
        <v>1392</v>
      </c>
      <c r="AY532">
        <v>10497.9</v>
      </c>
      <c r="AZ532">
        <v>881.8200000000001</v>
      </c>
      <c r="BA532">
        <v>2629.32</v>
      </c>
      <c r="BB532">
        <f>1-AZ532/BA532</f>
        <v>0</v>
      </c>
      <c r="BC532">
        <v>-2.039817619194042</v>
      </c>
      <c r="BD532" t="s">
        <v>1534</v>
      </c>
      <c r="BE532">
        <v>10485.5</v>
      </c>
      <c r="BF532">
        <v>735.4464</v>
      </c>
      <c r="BG532">
        <v>831.821</v>
      </c>
      <c r="BH532">
        <f>1-BF532/BG532</f>
        <v>0</v>
      </c>
      <c r="BI532">
        <v>0.5</v>
      </c>
      <c r="BJ532">
        <f>CS532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417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BZ532">
        <v>1453</v>
      </c>
      <c r="CA532">
        <v>300</v>
      </c>
      <c r="CB532">
        <v>300</v>
      </c>
      <c r="CC532">
        <v>300</v>
      </c>
      <c r="CD532">
        <v>10485.5</v>
      </c>
      <c r="CE532">
        <v>810.74</v>
      </c>
      <c r="CF532">
        <v>-0.00694991</v>
      </c>
      <c r="CG532">
        <v>-1.07</v>
      </c>
      <c r="CH532" t="s">
        <v>417</v>
      </c>
      <c r="CI532" t="s">
        <v>417</v>
      </c>
      <c r="CJ532" t="s">
        <v>417</v>
      </c>
      <c r="CK532" t="s">
        <v>417</v>
      </c>
      <c r="CL532" t="s">
        <v>417</v>
      </c>
      <c r="CM532" t="s">
        <v>417</v>
      </c>
      <c r="CN532" t="s">
        <v>417</v>
      </c>
      <c r="CO532" t="s">
        <v>417</v>
      </c>
      <c r="CP532" t="s">
        <v>417</v>
      </c>
      <c r="CQ532" t="s">
        <v>417</v>
      </c>
      <c r="CR532">
        <f>$B$11*DQ532+$C$11*DR532+$F$11*EC532*(1-EF532)</f>
        <v>0</v>
      </c>
      <c r="CS532">
        <f>CR532*CT532</f>
        <v>0</v>
      </c>
      <c r="CT532">
        <f>($B$11*$D$9+$C$11*$D$9+$F$11*((EP532+EH532)/MAX(EP532+EH532+EQ532, 0.1)*$I$9+EQ532/MAX(EP532+EH532+EQ532, 0.1)*$J$9))/($B$11+$C$11+$F$11)</f>
        <v>0</v>
      </c>
      <c r="CU532">
        <f>($B$11*$K$9+$C$11*$K$9+$F$11*((EP532+EH532)/MAX(EP532+EH532+EQ532, 0.1)*$P$9+EQ532/MAX(EP532+EH532+EQ532, 0.1)*$Q$9))/($B$11+$C$11+$F$11)</f>
        <v>0</v>
      </c>
      <c r="CV532">
        <v>6</v>
      </c>
      <c r="CW532">
        <v>0.5</v>
      </c>
      <c r="CX532" t="s">
        <v>418</v>
      </c>
      <c r="CY532">
        <v>2</v>
      </c>
      <c r="CZ532" t="b">
        <v>1</v>
      </c>
      <c r="DA532">
        <v>1659132311.75</v>
      </c>
      <c r="DB532">
        <v>210.7443666666667</v>
      </c>
      <c r="DC532">
        <v>219.9929333333333</v>
      </c>
      <c r="DD532">
        <v>22.85819666666667</v>
      </c>
      <c r="DE532">
        <v>17.50418</v>
      </c>
      <c r="DF532">
        <v>211.8313666666666</v>
      </c>
      <c r="DG532">
        <v>22.97619666666667</v>
      </c>
      <c r="DH532">
        <v>500.0641666666666</v>
      </c>
      <c r="DI532">
        <v>90.37481666666667</v>
      </c>
      <c r="DJ532">
        <v>0.1000151466666667</v>
      </c>
      <c r="DK532">
        <v>27.26969</v>
      </c>
      <c r="DL532">
        <v>26.97316333333334</v>
      </c>
      <c r="DM532">
        <v>999.9000000000002</v>
      </c>
      <c r="DN532">
        <v>0</v>
      </c>
      <c r="DO532">
        <v>0</v>
      </c>
      <c r="DP532">
        <v>9999.768333333333</v>
      </c>
      <c r="DQ532">
        <v>0</v>
      </c>
      <c r="DR532">
        <v>8.318720000000004</v>
      </c>
      <c r="DS532">
        <v>-9.066267000000002</v>
      </c>
      <c r="DT532">
        <v>215.8714333333333</v>
      </c>
      <c r="DU532">
        <v>223.9121999999999</v>
      </c>
      <c r="DV532">
        <v>5.402474333333332</v>
      </c>
      <c r="DW532">
        <v>219.9929333333333</v>
      </c>
      <c r="DX532">
        <v>17.50418</v>
      </c>
      <c r="DY532">
        <v>2.070184666666667</v>
      </c>
      <c r="DZ532">
        <v>1.581936666666667</v>
      </c>
      <c r="EA532">
        <v>17.99161</v>
      </c>
      <c r="EB532">
        <v>13.78397333333333</v>
      </c>
      <c r="EC532">
        <v>1999.995</v>
      </c>
      <c r="ED532">
        <v>0.9800012999999999</v>
      </c>
      <c r="EE532">
        <v>0.0199985</v>
      </c>
      <c r="EF532">
        <v>0</v>
      </c>
      <c r="EG532">
        <v>735.4510333333333</v>
      </c>
      <c r="EH532">
        <v>5.000969999999999</v>
      </c>
      <c r="EI532">
        <v>14675.31</v>
      </c>
      <c r="EJ532">
        <v>16707.54333333333</v>
      </c>
      <c r="EK532">
        <v>38.81199999999999</v>
      </c>
      <c r="EL532">
        <v>39.26653333333332</v>
      </c>
      <c r="EM532">
        <v>38.75</v>
      </c>
      <c r="EN532">
        <v>39.06199999999999</v>
      </c>
      <c r="EO532">
        <v>39.43699999999998</v>
      </c>
      <c r="EP532">
        <v>1955.095</v>
      </c>
      <c r="EQ532">
        <v>39.90000000000001</v>
      </c>
      <c r="ER532">
        <v>0</v>
      </c>
      <c r="ES532">
        <v>94.70000004768372</v>
      </c>
      <c r="ET532">
        <v>0</v>
      </c>
      <c r="EU532">
        <v>735.4464</v>
      </c>
      <c r="EV532">
        <v>0.183538450156726</v>
      </c>
      <c r="EW532">
        <v>0.7384615647327529</v>
      </c>
      <c r="EX532">
        <v>14675.432</v>
      </c>
      <c r="EY532">
        <v>15</v>
      </c>
      <c r="EZ532">
        <v>1659132353</v>
      </c>
      <c r="FA532" t="s">
        <v>1535</v>
      </c>
      <c r="FB532">
        <v>1659132336.5</v>
      </c>
      <c r="FC532">
        <v>1659132353</v>
      </c>
      <c r="FD532">
        <v>36</v>
      </c>
      <c r="FE532">
        <v>-0.16</v>
      </c>
      <c r="FF532">
        <v>0.003</v>
      </c>
      <c r="FG532">
        <v>-1.087</v>
      </c>
      <c r="FH532">
        <v>-0.118</v>
      </c>
      <c r="FI532">
        <v>220</v>
      </c>
      <c r="FJ532">
        <v>17</v>
      </c>
      <c r="FK532">
        <v>0.12</v>
      </c>
      <c r="FL532">
        <v>0.02</v>
      </c>
      <c r="FM532">
        <v>-9.046969268292683</v>
      </c>
      <c r="FN532">
        <v>-0.3407627874564401</v>
      </c>
      <c r="FO532">
        <v>0.05364024928509412</v>
      </c>
      <c r="FP532">
        <v>1</v>
      </c>
      <c r="FQ532">
        <v>735.4308235294118</v>
      </c>
      <c r="FR532">
        <v>0.4934148150031284</v>
      </c>
      <c r="FS532">
        <v>0.2356161472780012</v>
      </c>
      <c r="FT532">
        <v>1</v>
      </c>
      <c r="FU532">
        <v>5.406008292682927</v>
      </c>
      <c r="FV532">
        <v>-0.06022452961671935</v>
      </c>
      <c r="FW532">
        <v>0.006168114271836601</v>
      </c>
      <c r="FX532">
        <v>1</v>
      </c>
      <c r="FY532">
        <v>3</v>
      </c>
      <c r="FZ532">
        <v>3</v>
      </c>
      <c r="GA532" t="s">
        <v>420</v>
      </c>
      <c r="GB532">
        <v>2.98329</v>
      </c>
      <c r="GC532">
        <v>2.71552</v>
      </c>
      <c r="GD532">
        <v>0.053797</v>
      </c>
      <c r="GE532">
        <v>0.0550809</v>
      </c>
      <c r="GF532">
        <v>0.103929</v>
      </c>
      <c r="GG532">
        <v>0.08441460000000001</v>
      </c>
      <c r="GH532">
        <v>29930.5</v>
      </c>
      <c r="GI532">
        <v>30035.9</v>
      </c>
      <c r="GJ532">
        <v>29399</v>
      </c>
      <c r="GK532">
        <v>29397.1</v>
      </c>
      <c r="GL532">
        <v>34884.6</v>
      </c>
      <c r="GM532">
        <v>35788.6</v>
      </c>
      <c r="GN532">
        <v>41398.9</v>
      </c>
      <c r="GO532">
        <v>41896.3</v>
      </c>
      <c r="GP532">
        <v>1.92638</v>
      </c>
      <c r="GQ532">
        <v>1.8898</v>
      </c>
      <c r="GR532">
        <v>0.0962615</v>
      </c>
      <c r="GS532">
        <v>0</v>
      </c>
      <c r="GT532">
        <v>25.4016</v>
      </c>
      <c r="GU532">
        <v>999.9</v>
      </c>
      <c r="GV532">
        <v>38.7</v>
      </c>
      <c r="GW532">
        <v>33</v>
      </c>
      <c r="GX532">
        <v>21.6315</v>
      </c>
      <c r="GY532">
        <v>63.6975</v>
      </c>
      <c r="GZ532">
        <v>33.4976</v>
      </c>
      <c r="HA532">
        <v>1</v>
      </c>
      <c r="HB532">
        <v>-0.0647383</v>
      </c>
      <c r="HC532">
        <v>0.390705</v>
      </c>
      <c r="HD532">
        <v>20.3326</v>
      </c>
      <c r="HE532">
        <v>5.22568</v>
      </c>
      <c r="HF532">
        <v>12.0099</v>
      </c>
      <c r="HG532">
        <v>4.991</v>
      </c>
      <c r="HH532">
        <v>3.29</v>
      </c>
      <c r="HI532">
        <v>9999</v>
      </c>
      <c r="HJ532">
        <v>9999</v>
      </c>
      <c r="HK532">
        <v>9999</v>
      </c>
      <c r="HL532">
        <v>177.8</v>
      </c>
      <c r="HM532">
        <v>1.86751</v>
      </c>
      <c r="HN532">
        <v>1.86646</v>
      </c>
      <c r="HO532">
        <v>1.86592</v>
      </c>
      <c r="HP532">
        <v>1.86584</v>
      </c>
      <c r="HQ532">
        <v>1.86768</v>
      </c>
      <c r="HR532">
        <v>1.87017</v>
      </c>
      <c r="HS532">
        <v>1.86884</v>
      </c>
      <c r="HT532">
        <v>1.87027</v>
      </c>
      <c r="HU532">
        <v>0</v>
      </c>
      <c r="HV532">
        <v>0</v>
      </c>
      <c r="HW532">
        <v>0</v>
      </c>
      <c r="HX532">
        <v>0</v>
      </c>
      <c r="HY532" t="s">
        <v>421</v>
      </c>
      <c r="HZ532" t="s">
        <v>422</v>
      </c>
      <c r="IA532" t="s">
        <v>423</v>
      </c>
      <c r="IB532" t="s">
        <v>423</v>
      </c>
      <c r="IC532" t="s">
        <v>423</v>
      </c>
      <c r="ID532" t="s">
        <v>423</v>
      </c>
      <c r="IE532">
        <v>0</v>
      </c>
      <c r="IF532">
        <v>100</v>
      </c>
      <c r="IG532">
        <v>100</v>
      </c>
      <c r="IH532">
        <v>-1.087</v>
      </c>
      <c r="II532">
        <v>-0.118</v>
      </c>
      <c r="IJ532">
        <v>-0.383177258265786</v>
      </c>
      <c r="IK532">
        <v>-0.002609718516926934</v>
      </c>
      <c r="IL532">
        <v>7.477057286243006E-07</v>
      </c>
      <c r="IM532">
        <v>-2.446628426827821E-10</v>
      </c>
      <c r="IN532">
        <v>-0.1892382673710098</v>
      </c>
      <c r="IO532">
        <v>-0.007460779758470672</v>
      </c>
      <c r="IP532">
        <v>0.0009378809001863145</v>
      </c>
      <c r="IQ532">
        <v>-1.681860573090938E-05</v>
      </c>
      <c r="IR532">
        <v>18</v>
      </c>
      <c r="IS532">
        <v>2242</v>
      </c>
      <c r="IT532">
        <v>1</v>
      </c>
      <c r="IU532">
        <v>24</v>
      </c>
      <c r="IV532">
        <v>1.3</v>
      </c>
      <c r="IW532">
        <v>1.1</v>
      </c>
      <c r="IX532">
        <v>0.633545</v>
      </c>
      <c r="IY532">
        <v>2.24243</v>
      </c>
      <c r="IZ532">
        <v>1.39648</v>
      </c>
      <c r="JA532">
        <v>2.33521</v>
      </c>
      <c r="JB532">
        <v>1.49536</v>
      </c>
      <c r="JC532">
        <v>2.4292</v>
      </c>
      <c r="JD532">
        <v>37.1702</v>
      </c>
      <c r="JE532">
        <v>24.14</v>
      </c>
      <c r="JF532">
        <v>18</v>
      </c>
      <c r="JG532">
        <v>498.901</v>
      </c>
      <c r="JH532">
        <v>432.183</v>
      </c>
      <c r="JI532">
        <v>24.9998</v>
      </c>
      <c r="JJ532">
        <v>26.5227</v>
      </c>
      <c r="JK532">
        <v>30.0002</v>
      </c>
      <c r="JL532">
        <v>26.4882</v>
      </c>
      <c r="JM532">
        <v>26.428</v>
      </c>
      <c r="JN532">
        <v>12.6881</v>
      </c>
      <c r="JO532">
        <v>20.383</v>
      </c>
      <c r="JP532">
        <v>36.1039</v>
      </c>
      <c r="JQ532">
        <v>25</v>
      </c>
      <c r="JR532">
        <v>220</v>
      </c>
      <c r="JS532">
        <v>17.5392</v>
      </c>
      <c r="JT532">
        <v>100.518</v>
      </c>
      <c r="JU532">
        <v>100.616</v>
      </c>
    </row>
    <row r="533" spans="1:281">
      <c r="A533">
        <v>517</v>
      </c>
      <c r="B533">
        <v>1659132428.5</v>
      </c>
      <c r="C533">
        <v>20070.40000009537</v>
      </c>
      <c r="D533" t="s">
        <v>1536</v>
      </c>
      <c r="E533" t="s">
        <v>1537</v>
      </c>
      <c r="F533">
        <v>5</v>
      </c>
      <c r="G533" t="s">
        <v>1525</v>
      </c>
      <c r="H533" t="s">
        <v>416</v>
      </c>
      <c r="I533">
        <v>1659132420.75</v>
      </c>
      <c r="J533">
        <f>(K533)/1000</f>
        <v>0</v>
      </c>
      <c r="K533">
        <f>IF(CZ533, AN533, AH533)</f>
        <v>0</v>
      </c>
      <c r="L533">
        <f>IF(CZ533, AI533, AG533)</f>
        <v>0</v>
      </c>
      <c r="M533">
        <f>DB533 - IF(AU533&gt;1, L533*CV533*100.0/(AW533*DP533), 0)</f>
        <v>0</v>
      </c>
      <c r="N533">
        <f>((T533-J533/2)*M533-L533)/(T533+J533/2)</f>
        <v>0</v>
      </c>
      <c r="O533">
        <f>N533*(DI533+DJ533)/1000.0</f>
        <v>0</v>
      </c>
      <c r="P533">
        <f>(DB533 - IF(AU533&gt;1, L533*CV533*100.0/(AW533*DP533), 0))*(DI533+DJ533)/1000.0</f>
        <v>0</v>
      </c>
      <c r="Q533">
        <f>2.0/((1/S533-1/R533)+SIGN(S533)*SQRT((1/S533-1/R533)*(1/S533-1/R533) + 4*CW533/((CW533+1)*(CW533+1))*(2*1/S533*1/R533-1/R533*1/R533)))</f>
        <v>0</v>
      </c>
      <c r="R533">
        <f>IF(LEFT(CX533,1)&lt;&gt;"0",IF(LEFT(CX533,1)="1",3.0,CY533),$D$5+$E$5*(DP533*DI533/($K$5*1000))+$F$5*(DP533*DI533/($K$5*1000))*MAX(MIN(CV533,$J$5),$I$5)*MAX(MIN(CV533,$J$5),$I$5)+$G$5*MAX(MIN(CV533,$J$5),$I$5)*(DP533*DI533/($K$5*1000))+$H$5*(DP533*DI533/($K$5*1000))*(DP533*DI533/($K$5*1000)))</f>
        <v>0</v>
      </c>
      <c r="S533">
        <f>J533*(1000-(1000*0.61365*exp(17.502*W533/(240.97+W533))/(DI533+DJ533)+DD533)/2)/(1000*0.61365*exp(17.502*W533/(240.97+W533))/(DI533+DJ533)-DD533)</f>
        <v>0</v>
      </c>
      <c r="T533">
        <f>1/((CW533+1)/(Q533/1.6)+1/(R533/1.37)) + CW533/((CW533+1)/(Q533/1.6) + CW533/(R533/1.37))</f>
        <v>0</v>
      </c>
      <c r="U533">
        <f>(CR533*CU533)</f>
        <v>0</v>
      </c>
      <c r="V533">
        <f>(DK533+(U533+2*0.95*5.67E-8*(((DK533+$B$7)+273)^4-(DK533+273)^4)-44100*J533)/(1.84*29.3*R533+8*0.95*5.67E-8*(DK533+273)^3))</f>
        <v>0</v>
      </c>
      <c r="W533">
        <f>($C$7*DL533+$D$7*DM533+$E$7*V533)</f>
        <v>0</v>
      </c>
      <c r="X533">
        <f>0.61365*exp(17.502*W533/(240.97+W533))</f>
        <v>0</v>
      </c>
      <c r="Y533">
        <f>(Z533/AA533*100)</f>
        <v>0</v>
      </c>
      <c r="Z533">
        <f>DD533*(DI533+DJ533)/1000</f>
        <v>0</v>
      </c>
      <c r="AA533">
        <f>0.61365*exp(17.502*DK533/(240.97+DK533))</f>
        <v>0</v>
      </c>
      <c r="AB533">
        <f>(X533-DD533*(DI533+DJ533)/1000)</f>
        <v>0</v>
      </c>
      <c r="AC533">
        <f>(-J533*44100)</f>
        <v>0</v>
      </c>
      <c r="AD533">
        <f>2*29.3*R533*0.92*(DK533-W533)</f>
        <v>0</v>
      </c>
      <c r="AE533">
        <f>2*0.95*5.67E-8*(((DK533+$B$7)+273)^4-(W533+273)^4)</f>
        <v>0</v>
      </c>
      <c r="AF533">
        <f>U533+AE533+AC533+AD533</f>
        <v>0</v>
      </c>
      <c r="AG533">
        <f>DH533*AU533*(DC533-DB533*(1000-AU533*DE533)/(1000-AU533*DD533))/(100*CV533)</f>
        <v>0</v>
      </c>
      <c r="AH533">
        <f>1000*DH533*AU533*(DD533-DE533)/(100*CV533*(1000-AU533*DD533))</f>
        <v>0</v>
      </c>
      <c r="AI533">
        <f>(AJ533 - AK533 - DI533*1E3/(8.314*(DK533+273.15)) * AM533/DH533 * AL533) * DH533/(100*CV533) * (1000 - DE533)/1000</f>
        <v>0</v>
      </c>
      <c r="AJ533">
        <v>122.163504960954</v>
      </c>
      <c r="AK533">
        <v>119.3256727272728</v>
      </c>
      <c r="AL533">
        <v>0.0002675727820309695</v>
      </c>
      <c r="AM533">
        <v>64.59055461166378</v>
      </c>
      <c r="AN533">
        <f>(AP533 - AO533 + DI533*1E3/(8.314*(DK533+273.15)) * AR533/DH533 * AQ533) * DH533/(100*CV533) * 1000/(1000 - AP533)</f>
        <v>0</v>
      </c>
      <c r="AO533">
        <v>17.48346897157139</v>
      </c>
      <c r="AP533">
        <v>22.93500424242424</v>
      </c>
      <c r="AQ533">
        <v>-0.0001108257195895154</v>
      </c>
      <c r="AR533">
        <v>86.11528887837477</v>
      </c>
      <c r="AS533">
        <v>10</v>
      </c>
      <c r="AT533">
        <v>2</v>
      </c>
      <c r="AU533">
        <f>IF(AS533*$H$13&gt;=AW533,1.0,(AW533/(AW533-AS533*$H$13)))</f>
        <v>0</v>
      </c>
      <c r="AV533">
        <f>(AU533-1)*100</f>
        <v>0</v>
      </c>
      <c r="AW533">
        <f>MAX(0,($B$13+$C$13*DP533)/(1+$D$13*DP533)*DI533/(DK533+273)*$E$13)</f>
        <v>0</v>
      </c>
      <c r="AX533" t="s">
        <v>1392</v>
      </c>
      <c r="AY533">
        <v>10497.9</v>
      </c>
      <c r="AZ533">
        <v>881.8200000000001</v>
      </c>
      <c r="BA533">
        <v>2629.32</v>
      </c>
      <c r="BB533">
        <f>1-AZ533/BA533</f>
        <v>0</v>
      </c>
      <c r="BC533">
        <v>-2.039817619194042</v>
      </c>
      <c r="BD533" t="s">
        <v>1538</v>
      </c>
      <c r="BE533">
        <v>10485</v>
      </c>
      <c r="BF533">
        <v>740.7503999999999</v>
      </c>
      <c r="BG533">
        <v>823.374</v>
      </c>
      <c r="BH533">
        <f>1-BF533/BG533</f>
        <v>0</v>
      </c>
      <c r="BI533">
        <v>0.5</v>
      </c>
      <c r="BJ533">
        <f>CS533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417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BZ533">
        <v>1454</v>
      </c>
      <c r="CA533">
        <v>300</v>
      </c>
      <c r="CB533">
        <v>300</v>
      </c>
      <c r="CC533">
        <v>300</v>
      </c>
      <c r="CD533">
        <v>10485</v>
      </c>
      <c r="CE533">
        <v>801.61</v>
      </c>
      <c r="CF533">
        <v>-0.00694955</v>
      </c>
      <c r="CG533">
        <v>-0.5</v>
      </c>
      <c r="CH533" t="s">
        <v>417</v>
      </c>
      <c r="CI533" t="s">
        <v>417</v>
      </c>
      <c r="CJ533" t="s">
        <v>417</v>
      </c>
      <c r="CK533" t="s">
        <v>417</v>
      </c>
      <c r="CL533" t="s">
        <v>417</v>
      </c>
      <c r="CM533" t="s">
        <v>417</v>
      </c>
      <c r="CN533" t="s">
        <v>417</v>
      </c>
      <c r="CO533" t="s">
        <v>417</v>
      </c>
      <c r="CP533" t="s">
        <v>417</v>
      </c>
      <c r="CQ533" t="s">
        <v>417</v>
      </c>
      <c r="CR533">
        <f>$B$11*DQ533+$C$11*DR533+$F$11*EC533*(1-EF533)</f>
        <v>0</v>
      </c>
      <c r="CS533">
        <f>CR533*CT533</f>
        <v>0</v>
      </c>
      <c r="CT533">
        <f>($B$11*$D$9+$C$11*$D$9+$F$11*((EP533+EH533)/MAX(EP533+EH533+EQ533, 0.1)*$I$9+EQ533/MAX(EP533+EH533+EQ533, 0.1)*$J$9))/($B$11+$C$11+$F$11)</f>
        <v>0</v>
      </c>
      <c r="CU533">
        <f>($B$11*$K$9+$C$11*$K$9+$F$11*((EP533+EH533)/MAX(EP533+EH533+EQ533, 0.1)*$P$9+EQ533/MAX(EP533+EH533+EQ533, 0.1)*$Q$9))/($B$11+$C$11+$F$11)</f>
        <v>0</v>
      </c>
      <c r="CV533">
        <v>6</v>
      </c>
      <c r="CW533">
        <v>0.5</v>
      </c>
      <c r="CX533" t="s">
        <v>418</v>
      </c>
      <c r="CY533">
        <v>2</v>
      </c>
      <c r="CZ533" t="b">
        <v>1</v>
      </c>
      <c r="DA533">
        <v>1659132420.75</v>
      </c>
      <c r="DB533">
        <v>116.4459666666667</v>
      </c>
      <c r="DC533">
        <v>119.995</v>
      </c>
      <c r="DD533">
        <v>22.89894666666667</v>
      </c>
      <c r="DE533">
        <v>17.50195333333333</v>
      </c>
      <c r="DF533">
        <v>117.4329666666667</v>
      </c>
      <c r="DG533">
        <v>23.01894666666667</v>
      </c>
      <c r="DH533">
        <v>500.0679666666667</v>
      </c>
      <c r="DI533">
        <v>90.36594333333331</v>
      </c>
      <c r="DJ533">
        <v>0.09999346666666667</v>
      </c>
      <c r="DK533">
        <v>27.2828</v>
      </c>
      <c r="DL533">
        <v>26.97233666666667</v>
      </c>
      <c r="DM533">
        <v>999.9000000000002</v>
      </c>
      <c r="DN533">
        <v>0</v>
      </c>
      <c r="DO533">
        <v>0</v>
      </c>
      <c r="DP533">
        <v>10003.059</v>
      </c>
      <c r="DQ533">
        <v>0</v>
      </c>
      <c r="DR533">
        <v>8.318720000000004</v>
      </c>
      <c r="DS533">
        <v>-3.401882666666666</v>
      </c>
      <c r="DT533">
        <v>119.3321</v>
      </c>
      <c r="DU533">
        <v>122.1324666666667</v>
      </c>
      <c r="DV533">
        <v>5.451258333333333</v>
      </c>
      <c r="DW533">
        <v>119.995</v>
      </c>
      <c r="DX533">
        <v>17.50195333333333</v>
      </c>
      <c r="DY533">
        <v>2.074188333333333</v>
      </c>
      <c r="DZ533">
        <v>1.581579333333333</v>
      </c>
      <c r="EA533">
        <v>18.02233666666667</v>
      </c>
      <c r="EB533">
        <v>13.7805</v>
      </c>
      <c r="EC533">
        <v>2000.015333333334</v>
      </c>
      <c r="ED533">
        <v>0.9800022999999999</v>
      </c>
      <c r="EE533">
        <v>0.01999749999999999</v>
      </c>
      <c r="EF533">
        <v>0</v>
      </c>
      <c r="EG533">
        <v>740.7433333333335</v>
      </c>
      <c r="EH533">
        <v>5.000969999999999</v>
      </c>
      <c r="EI533">
        <v>14775.97666666666</v>
      </c>
      <c r="EJ533">
        <v>16707.72</v>
      </c>
      <c r="EK533">
        <v>38.875</v>
      </c>
      <c r="EL533">
        <v>39.333</v>
      </c>
      <c r="EM533">
        <v>38.81199999999999</v>
      </c>
      <c r="EN533">
        <v>39.1208</v>
      </c>
      <c r="EO533">
        <v>39.46219999999999</v>
      </c>
      <c r="EP533">
        <v>1955.115333333333</v>
      </c>
      <c r="EQ533">
        <v>39.89300000000001</v>
      </c>
      <c r="ER533">
        <v>0</v>
      </c>
      <c r="ES533">
        <v>108.3999998569489</v>
      </c>
      <c r="ET533">
        <v>0</v>
      </c>
      <c r="EU533">
        <v>740.7503999999999</v>
      </c>
      <c r="EV533">
        <v>0.9011538536459563</v>
      </c>
      <c r="EW533">
        <v>-1.861538453797228</v>
      </c>
      <c r="EX533">
        <v>14775.844</v>
      </c>
      <c r="EY533">
        <v>15</v>
      </c>
      <c r="EZ533">
        <v>1659132458.5</v>
      </c>
      <c r="FA533" t="s">
        <v>1539</v>
      </c>
      <c r="FB533">
        <v>1659132448.5</v>
      </c>
      <c r="FC533">
        <v>1659132458.5</v>
      </c>
      <c r="FD533">
        <v>37</v>
      </c>
      <c r="FE533">
        <v>-0.139</v>
      </c>
      <c r="FF533">
        <v>-0.002</v>
      </c>
      <c r="FG533">
        <v>-0.987</v>
      </c>
      <c r="FH533">
        <v>-0.12</v>
      </c>
      <c r="FI533">
        <v>120</v>
      </c>
      <c r="FJ533">
        <v>17</v>
      </c>
      <c r="FK533">
        <v>0.21</v>
      </c>
      <c r="FL533">
        <v>0.01</v>
      </c>
      <c r="FM533">
        <v>-3.412452195121951</v>
      </c>
      <c r="FN533">
        <v>0.06975031358883806</v>
      </c>
      <c r="FO533">
        <v>0.03959819517396084</v>
      </c>
      <c r="FP533">
        <v>1</v>
      </c>
      <c r="FQ533">
        <v>740.7674411764706</v>
      </c>
      <c r="FR533">
        <v>-0.03592054411665542</v>
      </c>
      <c r="FS533">
        <v>0.2343549584280089</v>
      </c>
      <c r="FT533">
        <v>1</v>
      </c>
      <c r="FU533">
        <v>5.447315121951219</v>
      </c>
      <c r="FV533">
        <v>0.09004494773519407</v>
      </c>
      <c r="FW533">
        <v>0.0107470769983991</v>
      </c>
      <c r="FX533">
        <v>1</v>
      </c>
      <c r="FY533">
        <v>3</v>
      </c>
      <c r="FZ533">
        <v>3</v>
      </c>
      <c r="GA533" t="s">
        <v>420</v>
      </c>
      <c r="GB533">
        <v>2.98324</v>
      </c>
      <c r="GC533">
        <v>2.71572</v>
      </c>
      <c r="GD533">
        <v>0.0311742</v>
      </c>
      <c r="GE533">
        <v>0.0315295</v>
      </c>
      <c r="GF533">
        <v>0.104007</v>
      </c>
      <c r="GG533">
        <v>0.0843349</v>
      </c>
      <c r="GH533">
        <v>30646.3</v>
      </c>
      <c r="GI533">
        <v>30783.7</v>
      </c>
      <c r="GJ533">
        <v>29399.2</v>
      </c>
      <c r="GK533">
        <v>29396.3</v>
      </c>
      <c r="GL533">
        <v>34881.1</v>
      </c>
      <c r="GM533">
        <v>35790.5</v>
      </c>
      <c r="GN533">
        <v>41398.8</v>
      </c>
      <c r="GO533">
        <v>41895.3</v>
      </c>
      <c r="GP533">
        <v>1.92607</v>
      </c>
      <c r="GQ533">
        <v>1.88895</v>
      </c>
      <c r="GR533">
        <v>0.0957809</v>
      </c>
      <c r="GS533">
        <v>0</v>
      </c>
      <c r="GT533">
        <v>25.4166</v>
      </c>
      <c r="GU533">
        <v>999.9</v>
      </c>
      <c r="GV533">
        <v>38.7</v>
      </c>
      <c r="GW533">
        <v>33</v>
      </c>
      <c r="GX533">
        <v>21.6355</v>
      </c>
      <c r="GY533">
        <v>63.7175</v>
      </c>
      <c r="GZ533">
        <v>33.3333</v>
      </c>
      <c r="HA533">
        <v>1</v>
      </c>
      <c r="HB533">
        <v>-0.0636357</v>
      </c>
      <c r="HC533">
        <v>0.396601</v>
      </c>
      <c r="HD533">
        <v>20.3328</v>
      </c>
      <c r="HE533">
        <v>5.22523</v>
      </c>
      <c r="HF533">
        <v>12.0099</v>
      </c>
      <c r="HG533">
        <v>4.99125</v>
      </c>
      <c r="HH533">
        <v>3.29</v>
      </c>
      <c r="HI533">
        <v>9999</v>
      </c>
      <c r="HJ533">
        <v>9999</v>
      </c>
      <c r="HK533">
        <v>9999</v>
      </c>
      <c r="HL533">
        <v>177.9</v>
      </c>
      <c r="HM533">
        <v>1.86747</v>
      </c>
      <c r="HN533">
        <v>1.86646</v>
      </c>
      <c r="HO533">
        <v>1.86593</v>
      </c>
      <c r="HP533">
        <v>1.86584</v>
      </c>
      <c r="HQ533">
        <v>1.86768</v>
      </c>
      <c r="HR533">
        <v>1.87014</v>
      </c>
      <c r="HS533">
        <v>1.86876</v>
      </c>
      <c r="HT533">
        <v>1.87027</v>
      </c>
      <c r="HU533">
        <v>0</v>
      </c>
      <c r="HV533">
        <v>0</v>
      </c>
      <c r="HW533">
        <v>0</v>
      </c>
      <c r="HX533">
        <v>0</v>
      </c>
      <c r="HY533" t="s">
        <v>421</v>
      </c>
      <c r="HZ533" t="s">
        <v>422</v>
      </c>
      <c r="IA533" t="s">
        <v>423</v>
      </c>
      <c r="IB533" t="s">
        <v>423</v>
      </c>
      <c r="IC533" t="s">
        <v>423</v>
      </c>
      <c r="ID533" t="s">
        <v>423</v>
      </c>
      <c r="IE533">
        <v>0</v>
      </c>
      <c r="IF533">
        <v>100</v>
      </c>
      <c r="IG533">
        <v>100</v>
      </c>
      <c r="IH533">
        <v>-0.987</v>
      </c>
      <c r="II533">
        <v>-0.12</v>
      </c>
      <c r="IJ533">
        <v>-0.543455830879672</v>
      </c>
      <c r="IK533">
        <v>-0.002609718516926934</v>
      </c>
      <c r="IL533">
        <v>7.477057286243006E-07</v>
      </c>
      <c r="IM533">
        <v>-2.446628426827821E-10</v>
      </c>
      <c r="IN533">
        <v>-0.1858035592085486</v>
      </c>
      <c r="IO533">
        <v>-0.007460779758470672</v>
      </c>
      <c r="IP533">
        <v>0.0009378809001863145</v>
      </c>
      <c r="IQ533">
        <v>-1.681860573090938E-05</v>
      </c>
      <c r="IR533">
        <v>18</v>
      </c>
      <c r="IS533">
        <v>2242</v>
      </c>
      <c r="IT533">
        <v>1</v>
      </c>
      <c r="IU533">
        <v>24</v>
      </c>
      <c r="IV533">
        <v>1.5</v>
      </c>
      <c r="IW533">
        <v>1.3</v>
      </c>
      <c r="IX533">
        <v>0.413818</v>
      </c>
      <c r="IY533">
        <v>2.27173</v>
      </c>
      <c r="IZ533">
        <v>1.39771</v>
      </c>
      <c r="JA533">
        <v>2.33643</v>
      </c>
      <c r="JB533">
        <v>1.49536</v>
      </c>
      <c r="JC533">
        <v>2.31812</v>
      </c>
      <c r="JD533">
        <v>37.1941</v>
      </c>
      <c r="JE533">
        <v>24.1225</v>
      </c>
      <c r="JF533">
        <v>18</v>
      </c>
      <c r="JG533">
        <v>498.829</v>
      </c>
      <c r="JH533">
        <v>431.795</v>
      </c>
      <c r="JI533">
        <v>24.9997</v>
      </c>
      <c r="JJ533">
        <v>26.5361</v>
      </c>
      <c r="JK533">
        <v>30.0002</v>
      </c>
      <c r="JL533">
        <v>26.502</v>
      </c>
      <c r="JM533">
        <v>26.4435</v>
      </c>
      <c r="JN533">
        <v>8.274760000000001</v>
      </c>
      <c r="JO533">
        <v>20.3643</v>
      </c>
      <c r="JP533">
        <v>35.8282</v>
      </c>
      <c r="JQ533">
        <v>25</v>
      </c>
      <c r="JR533">
        <v>120</v>
      </c>
      <c r="JS533">
        <v>17.4969</v>
      </c>
      <c r="JT533">
        <v>100.518</v>
      </c>
      <c r="JU533">
        <v>100.613</v>
      </c>
    </row>
    <row r="534" spans="1:281">
      <c r="A534">
        <v>518</v>
      </c>
      <c r="B534">
        <v>1659132522</v>
      </c>
      <c r="C534">
        <v>20163.90000009537</v>
      </c>
      <c r="D534" t="s">
        <v>1540</v>
      </c>
      <c r="E534" t="s">
        <v>1541</v>
      </c>
      <c r="F534">
        <v>5</v>
      </c>
      <c r="G534" t="s">
        <v>1525</v>
      </c>
      <c r="H534" t="s">
        <v>416</v>
      </c>
      <c r="I534">
        <v>1659132514.25</v>
      </c>
      <c r="J534">
        <f>(K534)/1000</f>
        <v>0</v>
      </c>
      <c r="K534">
        <f>IF(CZ534, AN534, AH534)</f>
        <v>0</v>
      </c>
      <c r="L534">
        <f>IF(CZ534, AI534, AG534)</f>
        <v>0</v>
      </c>
      <c r="M534">
        <f>DB534 - IF(AU534&gt;1, L534*CV534*100.0/(AW534*DP534), 0)</f>
        <v>0</v>
      </c>
      <c r="N534">
        <f>((T534-J534/2)*M534-L534)/(T534+J534/2)</f>
        <v>0</v>
      </c>
      <c r="O534">
        <f>N534*(DI534+DJ534)/1000.0</f>
        <v>0</v>
      </c>
      <c r="P534">
        <f>(DB534 - IF(AU534&gt;1, L534*CV534*100.0/(AW534*DP534), 0))*(DI534+DJ534)/1000.0</f>
        <v>0</v>
      </c>
      <c r="Q534">
        <f>2.0/((1/S534-1/R534)+SIGN(S534)*SQRT((1/S534-1/R534)*(1/S534-1/R534) + 4*CW534/((CW534+1)*(CW534+1))*(2*1/S534*1/R534-1/R534*1/R534)))</f>
        <v>0</v>
      </c>
      <c r="R534">
        <f>IF(LEFT(CX534,1)&lt;&gt;"0",IF(LEFT(CX534,1)="1",3.0,CY534),$D$5+$E$5*(DP534*DI534/($K$5*1000))+$F$5*(DP534*DI534/($K$5*1000))*MAX(MIN(CV534,$J$5),$I$5)*MAX(MIN(CV534,$J$5),$I$5)+$G$5*MAX(MIN(CV534,$J$5),$I$5)*(DP534*DI534/($K$5*1000))+$H$5*(DP534*DI534/($K$5*1000))*(DP534*DI534/($K$5*1000)))</f>
        <v>0</v>
      </c>
      <c r="S534">
        <f>J534*(1000-(1000*0.61365*exp(17.502*W534/(240.97+W534))/(DI534+DJ534)+DD534)/2)/(1000*0.61365*exp(17.502*W534/(240.97+W534))/(DI534+DJ534)-DD534)</f>
        <v>0</v>
      </c>
      <c r="T534">
        <f>1/((CW534+1)/(Q534/1.6)+1/(R534/1.37)) + CW534/((CW534+1)/(Q534/1.6) + CW534/(R534/1.37))</f>
        <v>0</v>
      </c>
      <c r="U534">
        <f>(CR534*CU534)</f>
        <v>0</v>
      </c>
      <c r="V534">
        <f>(DK534+(U534+2*0.95*5.67E-8*(((DK534+$B$7)+273)^4-(DK534+273)^4)-44100*J534)/(1.84*29.3*R534+8*0.95*5.67E-8*(DK534+273)^3))</f>
        <v>0</v>
      </c>
      <c r="W534">
        <f>($C$7*DL534+$D$7*DM534+$E$7*V534)</f>
        <v>0</v>
      </c>
      <c r="X534">
        <f>0.61365*exp(17.502*W534/(240.97+W534))</f>
        <v>0</v>
      </c>
      <c r="Y534">
        <f>(Z534/AA534*100)</f>
        <v>0</v>
      </c>
      <c r="Z534">
        <f>DD534*(DI534+DJ534)/1000</f>
        <v>0</v>
      </c>
      <c r="AA534">
        <f>0.61365*exp(17.502*DK534/(240.97+DK534))</f>
        <v>0</v>
      </c>
      <c r="AB534">
        <f>(X534-DD534*(DI534+DJ534)/1000)</f>
        <v>0</v>
      </c>
      <c r="AC534">
        <f>(-J534*44100)</f>
        <v>0</v>
      </c>
      <c r="AD534">
        <f>2*29.3*R534*0.92*(DK534-W534)</f>
        <v>0</v>
      </c>
      <c r="AE534">
        <f>2*0.95*5.67E-8*(((DK534+$B$7)+273)^4-(W534+273)^4)</f>
        <v>0</v>
      </c>
      <c r="AF534">
        <f>U534+AE534+AC534+AD534</f>
        <v>0</v>
      </c>
      <c r="AG534">
        <f>DH534*AU534*(DC534-DB534*(1000-AU534*DE534)/(1000-AU534*DD534))/(100*CV534)</f>
        <v>0</v>
      </c>
      <c r="AH534">
        <f>1000*DH534*AU534*(DD534-DE534)/(100*CV534*(1000-AU534*DD534))</f>
        <v>0</v>
      </c>
      <c r="AI534">
        <f>(AJ534 - AK534 - DI534*1E3/(8.314*(DK534+273.15)) * AM534/DH534 * AL534) * DH534/(100*CV534) * (1000 - DE534)/1000</f>
        <v>0</v>
      </c>
      <c r="AJ534">
        <v>71.24164081299044</v>
      </c>
      <c r="AK534">
        <v>71.02833696969692</v>
      </c>
      <c r="AL534">
        <v>-0.0001820629647350377</v>
      </c>
      <c r="AM534">
        <v>64.79847813205659</v>
      </c>
      <c r="AN534">
        <f>(AP534 - AO534 + DI534*1E3/(8.314*(DK534+273.15)) * AR534/DH534 * AQ534) * DH534/(100*CV534) * 1000/(1000 - AP534)</f>
        <v>0</v>
      </c>
      <c r="AO534">
        <v>17.4163537221386</v>
      </c>
      <c r="AP534">
        <v>22.95422484848484</v>
      </c>
      <c r="AQ534">
        <v>-0.0001118917317657443</v>
      </c>
      <c r="AR534">
        <v>84.91172983116606</v>
      </c>
      <c r="AS534">
        <v>9</v>
      </c>
      <c r="AT534">
        <v>2</v>
      </c>
      <c r="AU534">
        <f>IF(AS534*$H$13&gt;=AW534,1.0,(AW534/(AW534-AS534*$H$13)))</f>
        <v>0</v>
      </c>
      <c r="AV534">
        <f>(AU534-1)*100</f>
        <v>0</v>
      </c>
      <c r="AW534">
        <f>MAX(0,($B$13+$C$13*DP534)/(1+$D$13*DP534)*DI534/(DK534+273)*$E$13)</f>
        <v>0</v>
      </c>
      <c r="AX534" t="s">
        <v>1392</v>
      </c>
      <c r="AY534">
        <v>10497.9</v>
      </c>
      <c r="AZ534">
        <v>881.8200000000001</v>
      </c>
      <c r="BA534">
        <v>2629.32</v>
      </c>
      <c r="BB534">
        <f>1-AZ534/BA534</f>
        <v>0</v>
      </c>
      <c r="BC534">
        <v>-2.039817619194042</v>
      </c>
      <c r="BD534" t="s">
        <v>1542</v>
      </c>
      <c r="BE534">
        <v>10484.6</v>
      </c>
      <c r="BF534">
        <v>744.08072</v>
      </c>
      <c r="BG534">
        <v>814.202</v>
      </c>
      <c r="BH534">
        <f>1-BF534/BG534</f>
        <v>0</v>
      </c>
      <c r="BI534">
        <v>0.5</v>
      </c>
      <c r="BJ534">
        <f>CS534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417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BZ534">
        <v>1455</v>
      </c>
      <c r="CA534">
        <v>300</v>
      </c>
      <c r="CB534">
        <v>300</v>
      </c>
      <c r="CC534">
        <v>300</v>
      </c>
      <c r="CD534">
        <v>10484.6</v>
      </c>
      <c r="CE534">
        <v>797.95</v>
      </c>
      <c r="CF534">
        <v>-0.00694914</v>
      </c>
      <c r="CG534">
        <v>0.16</v>
      </c>
      <c r="CH534" t="s">
        <v>417</v>
      </c>
      <c r="CI534" t="s">
        <v>417</v>
      </c>
      <c r="CJ534" t="s">
        <v>417</v>
      </c>
      <c r="CK534" t="s">
        <v>417</v>
      </c>
      <c r="CL534" t="s">
        <v>417</v>
      </c>
      <c r="CM534" t="s">
        <v>417</v>
      </c>
      <c r="CN534" t="s">
        <v>417</v>
      </c>
      <c r="CO534" t="s">
        <v>417</v>
      </c>
      <c r="CP534" t="s">
        <v>417</v>
      </c>
      <c r="CQ534" t="s">
        <v>417</v>
      </c>
      <c r="CR534">
        <f>$B$11*DQ534+$C$11*DR534+$F$11*EC534*(1-EF534)</f>
        <v>0</v>
      </c>
      <c r="CS534">
        <f>CR534*CT534</f>
        <v>0</v>
      </c>
      <c r="CT534">
        <f>($B$11*$D$9+$C$11*$D$9+$F$11*((EP534+EH534)/MAX(EP534+EH534+EQ534, 0.1)*$I$9+EQ534/MAX(EP534+EH534+EQ534, 0.1)*$J$9))/($B$11+$C$11+$F$11)</f>
        <v>0</v>
      </c>
      <c r="CU534">
        <f>($B$11*$K$9+$C$11*$K$9+$F$11*((EP534+EH534)/MAX(EP534+EH534+EQ534, 0.1)*$P$9+EQ534/MAX(EP534+EH534+EQ534, 0.1)*$Q$9))/($B$11+$C$11+$F$11)</f>
        <v>0</v>
      </c>
      <c r="CV534">
        <v>6</v>
      </c>
      <c r="CW534">
        <v>0.5</v>
      </c>
      <c r="CX534" t="s">
        <v>418</v>
      </c>
      <c r="CY534">
        <v>2</v>
      </c>
      <c r="CZ534" t="b">
        <v>1</v>
      </c>
      <c r="DA534">
        <v>1659132514.25</v>
      </c>
      <c r="DB534">
        <v>69.28115000000001</v>
      </c>
      <c r="DC534">
        <v>69.98641666666666</v>
      </c>
      <c r="DD534">
        <v>22.90495</v>
      </c>
      <c r="DE534">
        <v>17.41850333333333</v>
      </c>
      <c r="DF534">
        <v>70.27815000000001</v>
      </c>
      <c r="DG534">
        <v>23.02395</v>
      </c>
      <c r="DH534">
        <v>500.0639666666666</v>
      </c>
      <c r="DI534">
        <v>90.36479333333334</v>
      </c>
      <c r="DJ534">
        <v>0.09997423333333333</v>
      </c>
      <c r="DK534">
        <v>27.28633</v>
      </c>
      <c r="DL534">
        <v>26.96193333333334</v>
      </c>
      <c r="DM534">
        <v>999.9000000000002</v>
      </c>
      <c r="DN534">
        <v>0</v>
      </c>
      <c r="DO534">
        <v>0</v>
      </c>
      <c r="DP534">
        <v>10004.576</v>
      </c>
      <c r="DQ534">
        <v>0</v>
      </c>
      <c r="DR534">
        <v>8.318720000000004</v>
      </c>
      <c r="DS534">
        <v>-0.5701261333333334</v>
      </c>
      <c r="DT534">
        <v>71.04728000000001</v>
      </c>
      <c r="DU534">
        <v>71.22709000000002</v>
      </c>
      <c r="DV534">
        <v>5.537892333333335</v>
      </c>
      <c r="DW534">
        <v>69.98641666666666</v>
      </c>
      <c r="DX534">
        <v>17.41850333333333</v>
      </c>
      <c r="DY534">
        <v>2.074448333333333</v>
      </c>
      <c r="DZ534">
        <v>1.57402</v>
      </c>
      <c r="EA534">
        <v>18.02434</v>
      </c>
      <c r="EB534">
        <v>13.70677</v>
      </c>
      <c r="EC534">
        <v>1999.998333333333</v>
      </c>
      <c r="ED534">
        <v>0.9800027999999997</v>
      </c>
      <c r="EE534">
        <v>0.01999699999999999</v>
      </c>
      <c r="EF534">
        <v>0</v>
      </c>
      <c r="EG534">
        <v>744.1019333333336</v>
      </c>
      <c r="EH534">
        <v>5.000969999999999</v>
      </c>
      <c r="EI534">
        <v>14839.39333333333</v>
      </c>
      <c r="EJ534">
        <v>16707.6</v>
      </c>
      <c r="EK534">
        <v>38.93699999999999</v>
      </c>
      <c r="EL534">
        <v>39.375</v>
      </c>
      <c r="EM534">
        <v>38.82669999999999</v>
      </c>
      <c r="EN534">
        <v>39.125</v>
      </c>
      <c r="EO534">
        <v>39.50413333333334</v>
      </c>
      <c r="EP534">
        <v>1955.107</v>
      </c>
      <c r="EQ534">
        <v>39.89133333333335</v>
      </c>
      <c r="ER534">
        <v>0</v>
      </c>
      <c r="ES534">
        <v>92.79999995231628</v>
      </c>
      <c r="ET534">
        <v>0</v>
      </c>
      <c r="EU534">
        <v>744.08072</v>
      </c>
      <c r="EV534">
        <v>0.3029999847645832</v>
      </c>
      <c r="EW534">
        <v>-0.9153845845422091</v>
      </c>
      <c r="EX534">
        <v>14839.396</v>
      </c>
      <c r="EY534">
        <v>15</v>
      </c>
      <c r="EZ534">
        <v>1659132560</v>
      </c>
      <c r="FA534" t="s">
        <v>1543</v>
      </c>
      <c r="FB534">
        <v>1659132542.5</v>
      </c>
      <c r="FC534">
        <v>1659132560</v>
      </c>
      <c r="FD534">
        <v>38</v>
      </c>
      <c r="FE534">
        <v>-0.133</v>
      </c>
      <c r="FF534">
        <v>0.001</v>
      </c>
      <c r="FG534">
        <v>-0.997</v>
      </c>
      <c r="FH534">
        <v>-0.119</v>
      </c>
      <c r="FI534">
        <v>70</v>
      </c>
      <c r="FJ534">
        <v>17</v>
      </c>
      <c r="FK534">
        <v>0.3</v>
      </c>
      <c r="FL534">
        <v>0.01</v>
      </c>
      <c r="FM534">
        <v>-0.541400925</v>
      </c>
      <c r="FN534">
        <v>-0.462242667917447</v>
      </c>
      <c r="FO534">
        <v>0.05811747757920482</v>
      </c>
      <c r="FP534">
        <v>1</v>
      </c>
      <c r="FQ534">
        <v>744.0759705882354</v>
      </c>
      <c r="FR534">
        <v>0.1601986218123833</v>
      </c>
      <c r="FS534">
        <v>0.2236076507812039</v>
      </c>
      <c r="FT534">
        <v>1</v>
      </c>
      <c r="FU534">
        <v>5.5399305</v>
      </c>
      <c r="FV534">
        <v>-0.03269290806755174</v>
      </c>
      <c r="FW534">
        <v>0.004031646654904237</v>
      </c>
      <c r="FX534">
        <v>1</v>
      </c>
      <c r="FY534">
        <v>3</v>
      </c>
      <c r="FZ534">
        <v>3</v>
      </c>
      <c r="GA534" t="s">
        <v>420</v>
      </c>
      <c r="GB534">
        <v>2.98314</v>
      </c>
      <c r="GC534">
        <v>2.71558</v>
      </c>
      <c r="GD534">
        <v>0.0188765</v>
      </c>
      <c r="GE534">
        <v>0.0186424</v>
      </c>
      <c r="GF534">
        <v>0.104072</v>
      </c>
      <c r="GG534">
        <v>0.0841002</v>
      </c>
      <c r="GH534">
        <v>31033.3</v>
      </c>
      <c r="GI534">
        <v>31192.6</v>
      </c>
      <c r="GJ534">
        <v>29397.5</v>
      </c>
      <c r="GK534">
        <v>29395.7</v>
      </c>
      <c r="GL534">
        <v>34876.6</v>
      </c>
      <c r="GM534">
        <v>35798.5</v>
      </c>
      <c r="GN534">
        <v>41396.7</v>
      </c>
      <c r="GO534">
        <v>41894.1</v>
      </c>
      <c r="GP534">
        <v>1.92623</v>
      </c>
      <c r="GQ534">
        <v>1.88857</v>
      </c>
      <c r="GR534">
        <v>0.0941902</v>
      </c>
      <c r="GS534">
        <v>0</v>
      </c>
      <c r="GT534">
        <v>25.4191</v>
      </c>
      <c r="GU534">
        <v>999.9</v>
      </c>
      <c r="GV534">
        <v>38.6</v>
      </c>
      <c r="GW534">
        <v>33</v>
      </c>
      <c r="GX534">
        <v>21.5791</v>
      </c>
      <c r="GY534">
        <v>63.5275</v>
      </c>
      <c r="GZ534">
        <v>33.8942</v>
      </c>
      <c r="HA534">
        <v>1</v>
      </c>
      <c r="HB534">
        <v>-0.0620833</v>
      </c>
      <c r="HC534">
        <v>0.402108</v>
      </c>
      <c r="HD534">
        <v>20.3326</v>
      </c>
      <c r="HE534">
        <v>5.22358</v>
      </c>
      <c r="HF534">
        <v>12.0099</v>
      </c>
      <c r="HG534">
        <v>4.99105</v>
      </c>
      <c r="HH534">
        <v>3.29</v>
      </c>
      <c r="HI534">
        <v>9999</v>
      </c>
      <c r="HJ534">
        <v>9999</v>
      </c>
      <c r="HK534">
        <v>9999</v>
      </c>
      <c r="HL534">
        <v>177.9</v>
      </c>
      <c r="HM534">
        <v>1.8675</v>
      </c>
      <c r="HN534">
        <v>1.86646</v>
      </c>
      <c r="HO534">
        <v>1.86595</v>
      </c>
      <c r="HP534">
        <v>1.86584</v>
      </c>
      <c r="HQ534">
        <v>1.86768</v>
      </c>
      <c r="HR534">
        <v>1.87013</v>
      </c>
      <c r="HS534">
        <v>1.86876</v>
      </c>
      <c r="HT534">
        <v>1.87027</v>
      </c>
      <c r="HU534">
        <v>0</v>
      </c>
      <c r="HV534">
        <v>0</v>
      </c>
      <c r="HW534">
        <v>0</v>
      </c>
      <c r="HX534">
        <v>0</v>
      </c>
      <c r="HY534" t="s">
        <v>421</v>
      </c>
      <c r="HZ534" t="s">
        <v>422</v>
      </c>
      <c r="IA534" t="s">
        <v>423</v>
      </c>
      <c r="IB534" t="s">
        <v>423</v>
      </c>
      <c r="IC534" t="s">
        <v>423</v>
      </c>
      <c r="ID534" t="s">
        <v>423</v>
      </c>
      <c r="IE534">
        <v>0</v>
      </c>
      <c r="IF534">
        <v>100</v>
      </c>
      <c r="IG534">
        <v>100</v>
      </c>
      <c r="IH534">
        <v>-0.997</v>
      </c>
      <c r="II534">
        <v>-0.119</v>
      </c>
      <c r="IJ534">
        <v>-0.6820504799750386</v>
      </c>
      <c r="IK534">
        <v>-0.002609718516926934</v>
      </c>
      <c r="IL534">
        <v>7.477057286243006E-07</v>
      </c>
      <c r="IM534">
        <v>-2.446628426827821E-10</v>
      </c>
      <c r="IN534">
        <v>-0.1876738102082709</v>
      </c>
      <c r="IO534">
        <v>-0.007460779758470672</v>
      </c>
      <c r="IP534">
        <v>0.0009378809001863145</v>
      </c>
      <c r="IQ534">
        <v>-1.681860573090938E-05</v>
      </c>
      <c r="IR534">
        <v>18</v>
      </c>
      <c r="IS534">
        <v>2242</v>
      </c>
      <c r="IT534">
        <v>1</v>
      </c>
      <c r="IU534">
        <v>24</v>
      </c>
      <c r="IV534">
        <v>1.2</v>
      </c>
      <c r="IW534">
        <v>1.1</v>
      </c>
      <c r="IX534">
        <v>0.302734</v>
      </c>
      <c r="IY534">
        <v>2.28638</v>
      </c>
      <c r="IZ534">
        <v>1.39648</v>
      </c>
      <c r="JA534">
        <v>2.33643</v>
      </c>
      <c r="JB534">
        <v>1.49536</v>
      </c>
      <c r="JC534">
        <v>2.38037</v>
      </c>
      <c r="JD534">
        <v>37.1941</v>
      </c>
      <c r="JE534">
        <v>24.1313</v>
      </c>
      <c r="JF534">
        <v>18</v>
      </c>
      <c r="JG534">
        <v>499.055</v>
      </c>
      <c r="JH534">
        <v>431.673</v>
      </c>
      <c r="JI534">
        <v>25.0001</v>
      </c>
      <c r="JJ534">
        <v>26.5518</v>
      </c>
      <c r="JK534">
        <v>30</v>
      </c>
      <c r="JL534">
        <v>26.5172</v>
      </c>
      <c r="JM534">
        <v>26.4568</v>
      </c>
      <c r="JN534">
        <v>6.06213</v>
      </c>
      <c r="JO534">
        <v>20.5921</v>
      </c>
      <c r="JP534">
        <v>36.0899</v>
      </c>
      <c r="JQ534">
        <v>25</v>
      </c>
      <c r="JR534">
        <v>70</v>
      </c>
      <c r="JS534">
        <v>17.4336</v>
      </c>
      <c r="JT534">
        <v>100.513</v>
      </c>
      <c r="JU534">
        <v>100.611</v>
      </c>
    </row>
    <row r="535" spans="1:281">
      <c r="A535">
        <v>519</v>
      </c>
      <c r="B535">
        <v>1659132651</v>
      </c>
      <c r="C535">
        <v>20292.90000009537</v>
      </c>
      <c r="D535" t="s">
        <v>1544</v>
      </c>
      <c r="E535" t="s">
        <v>1545</v>
      </c>
      <c r="F535">
        <v>5</v>
      </c>
      <c r="G535" t="s">
        <v>1525</v>
      </c>
      <c r="H535" t="s">
        <v>416</v>
      </c>
      <c r="I535">
        <v>1659132643</v>
      </c>
      <c r="J535">
        <f>(K535)/1000</f>
        <v>0</v>
      </c>
      <c r="K535">
        <f>IF(CZ535, AN535, AH535)</f>
        <v>0</v>
      </c>
      <c r="L535">
        <f>IF(CZ535, AI535, AG535)</f>
        <v>0</v>
      </c>
      <c r="M535">
        <f>DB535 - IF(AU535&gt;1, L535*CV535*100.0/(AW535*DP535), 0)</f>
        <v>0</v>
      </c>
      <c r="N535">
        <f>((T535-J535/2)*M535-L535)/(T535+J535/2)</f>
        <v>0</v>
      </c>
      <c r="O535">
        <f>N535*(DI535+DJ535)/1000.0</f>
        <v>0</v>
      </c>
      <c r="P535">
        <f>(DB535 - IF(AU535&gt;1, L535*CV535*100.0/(AW535*DP535), 0))*(DI535+DJ535)/1000.0</f>
        <v>0</v>
      </c>
      <c r="Q535">
        <f>2.0/((1/S535-1/R535)+SIGN(S535)*SQRT((1/S535-1/R535)*(1/S535-1/R535) + 4*CW535/((CW535+1)*(CW535+1))*(2*1/S535*1/R535-1/R535*1/R535)))</f>
        <v>0</v>
      </c>
      <c r="R535">
        <f>IF(LEFT(CX535,1)&lt;&gt;"0",IF(LEFT(CX535,1)="1",3.0,CY535),$D$5+$E$5*(DP535*DI535/($K$5*1000))+$F$5*(DP535*DI535/($K$5*1000))*MAX(MIN(CV535,$J$5),$I$5)*MAX(MIN(CV535,$J$5),$I$5)+$G$5*MAX(MIN(CV535,$J$5),$I$5)*(DP535*DI535/($K$5*1000))+$H$5*(DP535*DI535/($K$5*1000))*(DP535*DI535/($K$5*1000)))</f>
        <v>0</v>
      </c>
      <c r="S535">
        <f>J535*(1000-(1000*0.61365*exp(17.502*W535/(240.97+W535))/(DI535+DJ535)+DD535)/2)/(1000*0.61365*exp(17.502*W535/(240.97+W535))/(DI535+DJ535)-DD535)</f>
        <v>0</v>
      </c>
      <c r="T535">
        <f>1/((CW535+1)/(Q535/1.6)+1/(R535/1.37)) + CW535/((CW535+1)/(Q535/1.6) + CW535/(R535/1.37))</f>
        <v>0</v>
      </c>
      <c r="U535">
        <f>(CR535*CU535)</f>
        <v>0</v>
      </c>
      <c r="V535">
        <f>(DK535+(U535+2*0.95*5.67E-8*(((DK535+$B$7)+273)^4-(DK535+273)^4)-44100*J535)/(1.84*29.3*R535+8*0.95*5.67E-8*(DK535+273)^3))</f>
        <v>0</v>
      </c>
      <c r="W535">
        <f>($C$7*DL535+$D$7*DM535+$E$7*V535)</f>
        <v>0</v>
      </c>
      <c r="X535">
        <f>0.61365*exp(17.502*W535/(240.97+W535))</f>
        <v>0</v>
      </c>
      <c r="Y535">
        <f>(Z535/AA535*100)</f>
        <v>0</v>
      </c>
      <c r="Z535">
        <f>DD535*(DI535+DJ535)/1000</f>
        <v>0</v>
      </c>
      <c r="AA535">
        <f>0.61365*exp(17.502*DK535/(240.97+DK535))</f>
        <v>0</v>
      </c>
      <c r="AB535">
        <f>(X535-DD535*(DI535+DJ535)/1000)</f>
        <v>0</v>
      </c>
      <c r="AC535">
        <f>(-J535*44100)</f>
        <v>0</v>
      </c>
      <c r="AD535">
        <f>2*29.3*R535*0.92*(DK535-W535)</f>
        <v>0</v>
      </c>
      <c r="AE535">
        <f>2*0.95*5.67E-8*(((DK535+$B$7)+273)^4-(W535+273)^4)</f>
        <v>0</v>
      </c>
      <c r="AF535">
        <f>U535+AE535+AC535+AD535</f>
        <v>0</v>
      </c>
      <c r="AG535">
        <f>DH535*AU535*(DC535-DB535*(1000-AU535*DE535)/(1000-AU535*DD535))/(100*CV535)</f>
        <v>0</v>
      </c>
      <c r="AH535">
        <f>1000*DH535*AU535*(DD535-DE535)/(100*CV535*(1000-AU535*DD535))</f>
        <v>0</v>
      </c>
      <c r="AI535">
        <f>(AJ535 - AK535 - DI535*1E3/(8.314*(DK535+273.15)) * AM535/DH535 * AL535) * DH535/(100*CV535) * (1000 - DE535)/1000</f>
        <v>0</v>
      </c>
      <c r="AJ535">
        <v>427.3469633129581</v>
      </c>
      <c r="AK535">
        <v>409.1952666666666</v>
      </c>
      <c r="AL535">
        <v>0.027913838970815</v>
      </c>
      <c r="AM535">
        <v>64.79840824838971</v>
      </c>
      <c r="AN535">
        <f>(AP535 - AO535 + DI535*1E3/(8.314*(DK535+273.15)) * AR535/DH535 * AQ535) * DH535/(100*CV535) * 1000/(1000 - AP535)</f>
        <v>0</v>
      </c>
      <c r="AO535">
        <v>17.1060108943496</v>
      </c>
      <c r="AP535">
        <v>22.88814666666666</v>
      </c>
      <c r="AQ535">
        <v>-0.005223873284564364</v>
      </c>
      <c r="AR535">
        <v>85.46683467110032</v>
      </c>
      <c r="AS535">
        <v>9</v>
      </c>
      <c r="AT535">
        <v>2</v>
      </c>
      <c r="AU535">
        <f>IF(AS535*$H$13&gt;=AW535,1.0,(AW535/(AW535-AS535*$H$13)))</f>
        <v>0</v>
      </c>
      <c r="AV535">
        <f>(AU535-1)*100</f>
        <v>0</v>
      </c>
      <c r="AW535">
        <f>MAX(0,($B$13+$C$13*DP535)/(1+$D$13*DP535)*DI535/(DK535+273)*$E$13)</f>
        <v>0</v>
      </c>
      <c r="AX535" t="s">
        <v>1392</v>
      </c>
      <c r="AY535">
        <v>10497.9</v>
      </c>
      <c r="AZ535">
        <v>881.8200000000001</v>
      </c>
      <c r="BA535">
        <v>2629.32</v>
      </c>
      <c r="BB535">
        <f>1-AZ535/BA535</f>
        <v>0</v>
      </c>
      <c r="BC535">
        <v>-2.039817619194042</v>
      </c>
      <c r="BD535" t="s">
        <v>1546</v>
      </c>
      <c r="BE535">
        <v>10484.8</v>
      </c>
      <c r="BF535">
        <v>730.7678076923075</v>
      </c>
      <c r="BG535">
        <v>854.5309999999999</v>
      </c>
      <c r="BH535">
        <f>1-BF535/BG535</f>
        <v>0</v>
      </c>
      <c r="BI535">
        <v>0.5</v>
      </c>
      <c r="BJ535">
        <f>CS535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417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BZ535">
        <v>1456</v>
      </c>
      <c r="CA535">
        <v>300</v>
      </c>
      <c r="CB535">
        <v>300</v>
      </c>
      <c r="CC535">
        <v>300</v>
      </c>
      <c r="CD535">
        <v>10484.8</v>
      </c>
      <c r="CE535">
        <v>821.9</v>
      </c>
      <c r="CF535">
        <v>-0.00694949</v>
      </c>
      <c r="CG535">
        <v>-2.1</v>
      </c>
      <c r="CH535" t="s">
        <v>417</v>
      </c>
      <c r="CI535" t="s">
        <v>417</v>
      </c>
      <c r="CJ535" t="s">
        <v>417</v>
      </c>
      <c r="CK535" t="s">
        <v>417</v>
      </c>
      <c r="CL535" t="s">
        <v>417</v>
      </c>
      <c r="CM535" t="s">
        <v>417</v>
      </c>
      <c r="CN535" t="s">
        <v>417</v>
      </c>
      <c r="CO535" t="s">
        <v>417</v>
      </c>
      <c r="CP535" t="s">
        <v>417</v>
      </c>
      <c r="CQ535" t="s">
        <v>417</v>
      </c>
      <c r="CR535">
        <f>$B$11*DQ535+$C$11*DR535+$F$11*EC535*(1-EF535)</f>
        <v>0</v>
      </c>
      <c r="CS535">
        <f>CR535*CT535</f>
        <v>0</v>
      </c>
      <c r="CT535">
        <f>($B$11*$D$9+$C$11*$D$9+$F$11*((EP535+EH535)/MAX(EP535+EH535+EQ535, 0.1)*$I$9+EQ535/MAX(EP535+EH535+EQ535, 0.1)*$J$9))/($B$11+$C$11+$F$11)</f>
        <v>0</v>
      </c>
      <c r="CU535">
        <f>($B$11*$K$9+$C$11*$K$9+$F$11*((EP535+EH535)/MAX(EP535+EH535+EQ535, 0.1)*$P$9+EQ535/MAX(EP535+EH535+EQ535, 0.1)*$Q$9))/($B$11+$C$11+$F$11)</f>
        <v>0</v>
      </c>
      <c r="CV535">
        <v>6</v>
      </c>
      <c r="CW535">
        <v>0.5</v>
      </c>
      <c r="CX535" t="s">
        <v>418</v>
      </c>
      <c r="CY535">
        <v>2</v>
      </c>
      <c r="CZ535" t="b">
        <v>1</v>
      </c>
      <c r="DA535">
        <v>1659132643</v>
      </c>
      <c r="DB535">
        <v>400.197935483871</v>
      </c>
      <c r="DC535">
        <v>420.0228709677419</v>
      </c>
      <c r="DD535">
        <v>22.86606451612904</v>
      </c>
      <c r="DE535">
        <v>17.15715483870968</v>
      </c>
      <c r="DF535">
        <v>401.502935483871</v>
      </c>
      <c r="DG535">
        <v>22.99306451612904</v>
      </c>
      <c r="DH535">
        <v>500.0822258064516</v>
      </c>
      <c r="DI535">
        <v>90.36316774193547</v>
      </c>
      <c r="DJ535">
        <v>0.1000451870967742</v>
      </c>
      <c r="DK535">
        <v>27.27286129032258</v>
      </c>
      <c r="DL535">
        <v>26.90119677419355</v>
      </c>
      <c r="DM535">
        <v>999.9000000000003</v>
      </c>
      <c r="DN535">
        <v>0</v>
      </c>
      <c r="DO535">
        <v>0</v>
      </c>
      <c r="DP535">
        <v>10000.15419354839</v>
      </c>
      <c r="DQ535">
        <v>0</v>
      </c>
      <c r="DR535">
        <v>8.324838064516131</v>
      </c>
      <c r="DS535">
        <v>-20.27832903225807</v>
      </c>
      <c r="DT535">
        <v>409.1243225806451</v>
      </c>
      <c r="DU535">
        <v>427.355</v>
      </c>
      <c r="DV535">
        <v>5.769491612903227</v>
      </c>
      <c r="DW535">
        <v>420.0228709677419</v>
      </c>
      <c r="DX535">
        <v>17.15715483870968</v>
      </c>
      <c r="DY535">
        <v>2.071724193548387</v>
      </c>
      <c r="DZ535">
        <v>1.550373870967742</v>
      </c>
      <c r="EA535">
        <v>18.00341612903226</v>
      </c>
      <c r="EB535">
        <v>13.47416129032258</v>
      </c>
      <c r="EC535">
        <v>1999.985483870968</v>
      </c>
      <c r="ED535">
        <v>0.9800030645161287</v>
      </c>
      <c r="EE535">
        <v>0.01999673548387096</v>
      </c>
      <c r="EF535">
        <v>0</v>
      </c>
      <c r="EG535">
        <v>730.7751935483872</v>
      </c>
      <c r="EH535">
        <v>5.000969999999999</v>
      </c>
      <c r="EI535">
        <v>14600.40322580645</v>
      </c>
      <c r="EJ535">
        <v>16707.47741935484</v>
      </c>
      <c r="EK535">
        <v>38.9878064516129</v>
      </c>
      <c r="EL535">
        <v>39.43699999999998</v>
      </c>
      <c r="EM535">
        <v>38.875</v>
      </c>
      <c r="EN535">
        <v>39.18699999999998</v>
      </c>
      <c r="EO535">
        <v>39.56199999999998</v>
      </c>
      <c r="EP535">
        <v>1955.094516129032</v>
      </c>
      <c r="EQ535">
        <v>39.8909677419355</v>
      </c>
      <c r="ER535">
        <v>0</v>
      </c>
      <c r="ES535">
        <v>128.2000000476837</v>
      </c>
      <c r="ET535">
        <v>0</v>
      </c>
      <c r="EU535">
        <v>730.7678076923075</v>
      </c>
      <c r="EV535">
        <v>-2.554222246634173</v>
      </c>
      <c r="EW535">
        <v>-51.97264963296351</v>
      </c>
      <c r="EX535">
        <v>14600.30769230769</v>
      </c>
      <c r="EY535">
        <v>15</v>
      </c>
      <c r="EZ535">
        <v>1659132686</v>
      </c>
      <c r="FA535" t="s">
        <v>1547</v>
      </c>
      <c r="FB535">
        <v>1659132670</v>
      </c>
      <c r="FC535">
        <v>1659132686</v>
      </c>
      <c r="FD535">
        <v>39</v>
      </c>
      <c r="FE535">
        <v>0.496</v>
      </c>
      <c r="FF535">
        <v>-0.004</v>
      </c>
      <c r="FG535">
        <v>-1.305</v>
      </c>
      <c r="FH535">
        <v>-0.127</v>
      </c>
      <c r="FI535">
        <v>420</v>
      </c>
      <c r="FJ535">
        <v>17</v>
      </c>
      <c r="FK535">
        <v>0.11</v>
      </c>
      <c r="FL535">
        <v>0.02</v>
      </c>
      <c r="FM535">
        <v>-20.267205</v>
      </c>
      <c r="FN535">
        <v>-0.08163151969975894</v>
      </c>
      <c r="FO535">
        <v>0.03831820031003552</v>
      </c>
      <c r="FP535">
        <v>1</v>
      </c>
      <c r="FQ535">
        <v>731.0088529411763</v>
      </c>
      <c r="FR535">
        <v>-4.213705131349839</v>
      </c>
      <c r="FS535">
        <v>0.4975356406005751</v>
      </c>
      <c r="FT535">
        <v>0</v>
      </c>
      <c r="FU535">
        <v>5.75966775</v>
      </c>
      <c r="FV535">
        <v>0.2786270544089919</v>
      </c>
      <c r="FW535">
        <v>0.0291247766075124</v>
      </c>
      <c r="FX535">
        <v>0</v>
      </c>
      <c r="FY535">
        <v>1</v>
      </c>
      <c r="FZ535">
        <v>3</v>
      </c>
      <c r="GA535" t="s">
        <v>426</v>
      </c>
      <c r="GB535">
        <v>2.98319</v>
      </c>
      <c r="GC535">
        <v>2.71566</v>
      </c>
      <c r="GD535">
        <v>0.091182</v>
      </c>
      <c r="GE535">
        <v>0.0934199</v>
      </c>
      <c r="GF535">
        <v>0.103847</v>
      </c>
      <c r="GG535">
        <v>0.08293789999999999</v>
      </c>
      <c r="GH535">
        <v>28745</v>
      </c>
      <c r="GI535">
        <v>28815</v>
      </c>
      <c r="GJ535">
        <v>29396.2</v>
      </c>
      <c r="GK535">
        <v>29394.9</v>
      </c>
      <c r="GL535">
        <v>34884.9</v>
      </c>
      <c r="GM535">
        <v>35845.2</v>
      </c>
      <c r="GN535">
        <v>41394.4</v>
      </c>
      <c r="GO535">
        <v>41893.2</v>
      </c>
      <c r="GP535">
        <v>1.9264</v>
      </c>
      <c r="GQ535">
        <v>1.8888</v>
      </c>
      <c r="GR535">
        <v>0.0899956</v>
      </c>
      <c r="GS535">
        <v>0</v>
      </c>
      <c r="GT535">
        <v>25.4252</v>
      </c>
      <c r="GU535">
        <v>999.9</v>
      </c>
      <c r="GV535">
        <v>38.5</v>
      </c>
      <c r="GW535">
        <v>33</v>
      </c>
      <c r="GX535">
        <v>21.5236</v>
      </c>
      <c r="GY535">
        <v>63.8276</v>
      </c>
      <c r="GZ535">
        <v>33.2853</v>
      </c>
      <c r="HA535">
        <v>1</v>
      </c>
      <c r="HB535">
        <v>-0.0603963</v>
      </c>
      <c r="HC535">
        <v>0.435501</v>
      </c>
      <c r="HD535">
        <v>20.3321</v>
      </c>
      <c r="HE535">
        <v>5.22493</v>
      </c>
      <c r="HF535">
        <v>12.0099</v>
      </c>
      <c r="HG535">
        <v>4.99135</v>
      </c>
      <c r="HH535">
        <v>3.29</v>
      </c>
      <c r="HI535">
        <v>9999</v>
      </c>
      <c r="HJ535">
        <v>9999</v>
      </c>
      <c r="HK535">
        <v>9999</v>
      </c>
      <c r="HL535">
        <v>177.9</v>
      </c>
      <c r="HM535">
        <v>1.86751</v>
      </c>
      <c r="HN535">
        <v>1.86647</v>
      </c>
      <c r="HO535">
        <v>1.86597</v>
      </c>
      <c r="HP535">
        <v>1.86584</v>
      </c>
      <c r="HQ535">
        <v>1.86768</v>
      </c>
      <c r="HR535">
        <v>1.87015</v>
      </c>
      <c r="HS535">
        <v>1.86878</v>
      </c>
      <c r="HT535">
        <v>1.87027</v>
      </c>
      <c r="HU535">
        <v>0</v>
      </c>
      <c r="HV535">
        <v>0</v>
      </c>
      <c r="HW535">
        <v>0</v>
      </c>
      <c r="HX535">
        <v>0</v>
      </c>
      <c r="HY535" t="s">
        <v>421</v>
      </c>
      <c r="HZ535" t="s">
        <v>422</v>
      </c>
      <c r="IA535" t="s">
        <v>423</v>
      </c>
      <c r="IB535" t="s">
        <v>423</v>
      </c>
      <c r="IC535" t="s">
        <v>423</v>
      </c>
      <c r="ID535" t="s">
        <v>423</v>
      </c>
      <c r="IE535">
        <v>0</v>
      </c>
      <c r="IF535">
        <v>100</v>
      </c>
      <c r="IG535">
        <v>100</v>
      </c>
      <c r="IH535">
        <v>-1.305</v>
      </c>
      <c r="II535">
        <v>-0.127</v>
      </c>
      <c r="IJ535">
        <v>-0.8153695363059978</v>
      </c>
      <c r="IK535">
        <v>-0.002609718516926934</v>
      </c>
      <c r="IL535">
        <v>7.477057286243006E-07</v>
      </c>
      <c r="IM535">
        <v>-2.446628426827821E-10</v>
      </c>
      <c r="IN535">
        <v>-0.1862612528595325</v>
      </c>
      <c r="IO535">
        <v>-0.007460779758470672</v>
      </c>
      <c r="IP535">
        <v>0.0009378809001863145</v>
      </c>
      <c r="IQ535">
        <v>-1.681860573090938E-05</v>
      </c>
      <c r="IR535">
        <v>18</v>
      </c>
      <c r="IS535">
        <v>2242</v>
      </c>
      <c r="IT535">
        <v>1</v>
      </c>
      <c r="IU535">
        <v>24</v>
      </c>
      <c r="IV535">
        <v>1.8</v>
      </c>
      <c r="IW535">
        <v>1.5</v>
      </c>
      <c r="IX535">
        <v>1.04614</v>
      </c>
      <c r="IY535">
        <v>2.25098</v>
      </c>
      <c r="IZ535">
        <v>1.39648</v>
      </c>
      <c r="JA535">
        <v>2.33521</v>
      </c>
      <c r="JB535">
        <v>1.49536</v>
      </c>
      <c r="JC535">
        <v>2.38037</v>
      </c>
      <c r="JD535">
        <v>37.1702</v>
      </c>
      <c r="JE535">
        <v>24.1313</v>
      </c>
      <c r="JF535">
        <v>18</v>
      </c>
      <c r="JG535">
        <v>499.299</v>
      </c>
      <c r="JH535">
        <v>431.925</v>
      </c>
      <c r="JI535">
        <v>25.0004</v>
      </c>
      <c r="JJ535">
        <v>26.5675</v>
      </c>
      <c r="JK535">
        <v>30.0003</v>
      </c>
      <c r="JL535">
        <v>26.5328</v>
      </c>
      <c r="JM535">
        <v>26.4723</v>
      </c>
      <c r="JN535">
        <v>20.9414</v>
      </c>
      <c r="JO535">
        <v>22.2512</v>
      </c>
      <c r="JP535">
        <v>35.6686</v>
      </c>
      <c r="JQ535">
        <v>25</v>
      </c>
      <c r="JR535">
        <v>420</v>
      </c>
      <c r="JS535">
        <v>16.998</v>
      </c>
      <c r="JT535">
        <v>100.508</v>
      </c>
      <c r="JU535">
        <v>100.608</v>
      </c>
    </row>
    <row r="536" spans="1:281">
      <c r="A536">
        <v>520</v>
      </c>
      <c r="B536">
        <v>1659132745.5</v>
      </c>
      <c r="C536">
        <v>20387.40000009537</v>
      </c>
      <c r="D536" t="s">
        <v>1548</v>
      </c>
      <c r="E536" t="s">
        <v>1549</v>
      </c>
      <c r="F536">
        <v>5</v>
      </c>
      <c r="G536" t="s">
        <v>1525</v>
      </c>
      <c r="H536" t="s">
        <v>416</v>
      </c>
      <c r="I536">
        <v>1659132737.75</v>
      </c>
      <c r="J536">
        <f>(K536)/1000</f>
        <v>0</v>
      </c>
      <c r="K536">
        <f>IF(CZ536, AN536, AH536)</f>
        <v>0</v>
      </c>
      <c r="L536">
        <f>IF(CZ536, AI536, AG536)</f>
        <v>0</v>
      </c>
      <c r="M536">
        <f>DB536 - IF(AU536&gt;1, L536*CV536*100.0/(AW536*DP536), 0)</f>
        <v>0</v>
      </c>
      <c r="N536">
        <f>((T536-J536/2)*M536-L536)/(T536+J536/2)</f>
        <v>0</v>
      </c>
      <c r="O536">
        <f>N536*(DI536+DJ536)/1000.0</f>
        <v>0</v>
      </c>
      <c r="P536">
        <f>(DB536 - IF(AU536&gt;1, L536*CV536*100.0/(AW536*DP536), 0))*(DI536+DJ536)/1000.0</f>
        <v>0</v>
      </c>
      <c r="Q536">
        <f>2.0/((1/S536-1/R536)+SIGN(S536)*SQRT((1/S536-1/R536)*(1/S536-1/R536) + 4*CW536/((CW536+1)*(CW536+1))*(2*1/S536*1/R536-1/R536*1/R536)))</f>
        <v>0</v>
      </c>
      <c r="R536">
        <f>IF(LEFT(CX536,1)&lt;&gt;"0",IF(LEFT(CX536,1)="1",3.0,CY536),$D$5+$E$5*(DP536*DI536/($K$5*1000))+$F$5*(DP536*DI536/($K$5*1000))*MAX(MIN(CV536,$J$5),$I$5)*MAX(MIN(CV536,$J$5),$I$5)+$G$5*MAX(MIN(CV536,$J$5),$I$5)*(DP536*DI536/($K$5*1000))+$H$5*(DP536*DI536/($K$5*1000))*(DP536*DI536/($K$5*1000)))</f>
        <v>0</v>
      </c>
      <c r="S536">
        <f>J536*(1000-(1000*0.61365*exp(17.502*W536/(240.97+W536))/(DI536+DJ536)+DD536)/2)/(1000*0.61365*exp(17.502*W536/(240.97+W536))/(DI536+DJ536)-DD536)</f>
        <v>0</v>
      </c>
      <c r="T536">
        <f>1/((CW536+1)/(Q536/1.6)+1/(R536/1.37)) + CW536/((CW536+1)/(Q536/1.6) + CW536/(R536/1.37))</f>
        <v>0</v>
      </c>
      <c r="U536">
        <f>(CR536*CU536)</f>
        <v>0</v>
      </c>
      <c r="V536">
        <f>(DK536+(U536+2*0.95*5.67E-8*(((DK536+$B$7)+273)^4-(DK536+273)^4)-44100*J536)/(1.84*29.3*R536+8*0.95*5.67E-8*(DK536+273)^3))</f>
        <v>0</v>
      </c>
      <c r="W536">
        <f>($C$7*DL536+$D$7*DM536+$E$7*V536)</f>
        <v>0</v>
      </c>
      <c r="X536">
        <f>0.61365*exp(17.502*W536/(240.97+W536))</f>
        <v>0</v>
      </c>
      <c r="Y536">
        <f>(Z536/AA536*100)</f>
        <v>0</v>
      </c>
      <c r="Z536">
        <f>DD536*(DI536+DJ536)/1000</f>
        <v>0</v>
      </c>
      <c r="AA536">
        <f>0.61365*exp(17.502*DK536/(240.97+DK536))</f>
        <v>0</v>
      </c>
      <c r="AB536">
        <f>(X536-DD536*(DI536+DJ536)/1000)</f>
        <v>0</v>
      </c>
      <c r="AC536">
        <f>(-J536*44100)</f>
        <v>0</v>
      </c>
      <c r="AD536">
        <f>2*29.3*R536*0.92*(DK536-W536)</f>
        <v>0</v>
      </c>
      <c r="AE536">
        <f>2*0.95*5.67E-8*(((DK536+$B$7)+273)^4-(W536+273)^4)</f>
        <v>0</v>
      </c>
      <c r="AF536">
        <f>U536+AE536+AC536+AD536</f>
        <v>0</v>
      </c>
      <c r="AG536">
        <f>DH536*AU536*(DC536-DB536*(1000-AU536*DE536)/(1000-AU536*DD536))/(100*CV536)</f>
        <v>0</v>
      </c>
      <c r="AH536">
        <f>1000*DH536*AU536*(DD536-DE536)/(100*CV536*(1000-AU536*DD536))</f>
        <v>0</v>
      </c>
      <c r="AI536">
        <f>(AJ536 - AK536 - DI536*1E3/(8.314*(DK536+273.15)) * AM536/DH536 * AL536) * DH536/(100*CV536) * (1000 - DE536)/1000</f>
        <v>0</v>
      </c>
      <c r="AJ536">
        <v>427.193405411201</v>
      </c>
      <c r="AK536">
        <v>409.5310484848486</v>
      </c>
      <c r="AL536">
        <v>0.0001230192383381485</v>
      </c>
      <c r="AM536">
        <v>64.83109566997305</v>
      </c>
      <c r="AN536">
        <f>(AP536 - AO536 + DI536*1E3/(8.314*(DK536+273.15)) * AR536/DH536 * AQ536) * DH536/(100*CV536) * 1000/(1000 - AP536)</f>
        <v>0</v>
      </c>
      <c r="AO536">
        <v>16.89029424075904</v>
      </c>
      <c r="AP536">
        <v>22.7986296969697</v>
      </c>
      <c r="AQ536">
        <v>-0.0001315073078746513</v>
      </c>
      <c r="AR536">
        <v>85.52614558783448</v>
      </c>
      <c r="AS536">
        <v>9</v>
      </c>
      <c r="AT536">
        <v>2</v>
      </c>
      <c r="AU536">
        <f>IF(AS536*$H$13&gt;=AW536,1.0,(AW536/(AW536-AS536*$H$13)))</f>
        <v>0</v>
      </c>
      <c r="AV536">
        <f>(AU536-1)*100</f>
        <v>0</v>
      </c>
      <c r="AW536">
        <f>MAX(0,($B$13+$C$13*DP536)/(1+$D$13*DP536)*DI536/(DK536+273)*$E$13)</f>
        <v>0</v>
      </c>
      <c r="AX536" t="s">
        <v>1392</v>
      </c>
      <c r="AY536">
        <v>10497.9</v>
      </c>
      <c r="AZ536">
        <v>881.8200000000001</v>
      </c>
      <c r="BA536">
        <v>2629.32</v>
      </c>
      <c r="BB536">
        <f>1-AZ536/BA536</f>
        <v>0</v>
      </c>
      <c r="BC536">
        <v>-2.039817619194042</v>
      </c>
      <c r="BD536" t="s">
        <v>1550</v>
      </c>
      <c r="BE536">
        <v>10484.6</v>
      </c>
      <c r="BF536">
        <v>733.8831599999999</v>
      </c>
      <c r="BG536">
        <v>860.5839999999999</v>
      </c>
      <c r="BH536">
        <f>1-BF536/BG536</f>
        <v>0</v>
      </c>
      <c r="BI536">
        <v>0.5</v>
      </c>
      <c r="BJ536">
        <f>CS536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417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BZ536">
        <v>1457</v>
      </c>
      <c r="CA536">
        <v>300</v>
      </c>
      <c r="CB536">
        <v>300</v>
      </c>
      <c r="CC536">
        <v>300</v>
      </c>
      <c r="CD536">
        <v>10484.6</v>
      </c>
      <c r="CE536">
        <v>828.14</v>
      </c>
      <c r="CF536">
        <v>-0.00694946</v>
      </c>
      <c r="CG536">
        <v>-1.5</v>
      </c>
      <c r="CH536" t="s">
        <v>417</v>
      </c>
      <c r="CI536" t="s">
        <v>417</v>
      </c>
      <c r="CJ536" t="s">
        <v>417</v>
      </c>
      <c r="CK536" t="s">
        <v>417</v>
      </c>
      <c r="CL536" t="s">
        <v>417</v>
      </c>
      <c r="CM536" t="s">
        <v>417</v>
      </c>
      <c r="CN536" t="s">
        <v>417</v>
      </c>
      <c r="CO536" t="s">
        <v>417</v>
      </c>
      <c r="CP536" t="s">
        <v>417</v>
      </c>
      <c r="CQ536" t="s">
        <v>417</v>
      </c>
      <c r="CR536">
        <f>$B$11*DQ536+$C$11*DR536+$F$11*EC536*(1-EF536)</f>
        <v>0</v>
      </c>
      <c r="CS536">
        <f>CR536*CT536</f>
        <v>0</v>
      </c>
      <c r="CT536">
        <f>($B$11*$D$9+$C$11*$D$9+$F$11*((EP536+EH536)/MAX(EP536+EH536+EQ536, 0.1)*$I$9+EQ536/MAX(EP536+EH536+EQ536, 0.1)*$J$9))/($B$11+$C$11+$F$11)</f>
        <v>0</v>
      </c>
      <c r="CU536">
        <f>($B$11*$K$9+$C$11*$K$9+$F$11*((EP536+EH536)/MAX(EP536+EH536+EQ536, 0.1)*$P$9+EQ536/MAX(EP536+EH536+EQ536, 0.1)*$Q$9))/($B$11+$C$11+$F$11)</f>
        <v>0</v>
      </c>
      <c r="CV536">
        <v>6</v>
      </c>
      <c r="CW536">
        <v>0.5</v>
      </c>
      <c r="CX536" t="s">
        <v>418</v>
      </c>
      <c r="CY536">
        <v>2</v>
      </c>
      <c r="CZ536" t="b">
        <v>1</v>
      </c>
      <c r="DA536">
        <v>1659132737.75</v>
      </c>
      <c r="DB536">
        <v>400.1889333333333</v>
      </c>
      <c r="DC536">
        <v>419.9935666666667</v>
      </c>
      <c r="DD536">
        <v>22.75052333333333</v>
      </c>
      <c r="DE536">
        <v>16.89198</v>
      </c>
      <c r="DF536">
        <v>401.4929333333333</v>
      </c>
      <c r="DG536">
        <v>22.87752333333333</v>
      </c>
      <c r="DH536">
        <v>500.0657333333333</v>
      </c>
      <c r="DI536">
        <v>90.35760666666667</v>
      </c>
      <c r="DJ536">
        <v>0.09998018333333332</v>
      </c>
      <c r="DK536">
        <v>27.28156</v>
      </c>
      <c r="DL536">
        <v>26.87315666666667</v>
      </c>
      <c r="DM536">
        <v>999.9000000000002</v>
      </c>
      <c r="DN536">
        <v>0</v>
      </c>
      <c r="DO536">
        <v>0</v>
      </c>
      <c r="DP536">
        <v>9996.064666666667</v>
      </c>
      <c r="DQ536">
        <v>0</v>
      </c>
      <c r="DR536">
        <v>8.318720000000004</v>
      </c>
      <c r="DS536">
        <v>-19.76345</v>
      </c>
      <c r="DT536">
        <v>409.5708</v>
      </c>
      <c r="DU536">
        <v>427.2100000000001</v>
      </c>
      <c r="DV536">
        <v>5.914301333333333</v>
      </c>
      <c r="DW536">
        <v>419.9935666666667</v>
      </c>
      <c r="DX536">
        <v>16.89198</v>
      </c>
      <c r="DY536">
        <v>2.060721666666666</v>
      </c>
      <c r="DZ536">
        <v>1.526319666666667</v>
      </c>
      <c r="EA536">
        <v>17.91877</v>
      </c>
      <c r="EB536">
        <v>13.2344</v>
      </c>
      <c r="EC536">
        <v>1999.990666666666</v>
      </c>
      <c r="ED536">
        <v>0.9800031999999997</v>
      </c>
      <c r="EE536">
        <v>0.01999659999999999</v>
      </c>
      <c r="EF536">
        <v>0</v>
      </c>
      <c r="EG536">
        <v>733.8986333333335</v>
      </c>
      <c r="EH536">
        <v>5.000969999999999</v>
      </c>
      <c r="EI536">
        <v>14664.76333333334</v>
      </c>
      <c r="EJ536">
        <v>16707.51</v>
      </c>
      <c r="EK536">
        <v>39.06199999999999</v>
      </c>
      <c r="EL536">
        <v>39.43699999999998</v>
      </c>
      <c r="EM536">
        <v>38.93699999999999</v>
      </c>
      <c r="EN536">
        <v>39.2458</v>
      </c>
      <c r="EO536">
        <v>39.625</v>
      </c>
      <c r="EP536">
        <v>1955.099666666667</v>
      </c>
      <c r="EQ536">
        <v>39.89100000000001</v>
      </c>
      <c r="ER536">
        <v>0</v>
      </c>
      <c r="ES536">
        <v>93.79999995231628</v>
      </c>
      <c r="ET536">
        <v>0</v>
      </c>
      <c r="EU536">
        <v>733.8831599999999</v>
      </c>
      <c r="EV536">
        <v>0.5893846212384526</v>
      </c>
      <c r="EW536">
        <v>30.71538472208042</v>
      </c>
      <c r="EX536">
        <v>14664.936</v>
      </c>
      <c r="EY536">
        <v>15</v>
      </c>
      <c r="EZ536">
        <v>1659132784.5</v>
      </c>
      <c r="FA536" t="s">
        <v>1551</v>
      </c>
      <c r="FB536">
        <v>1659132765.5</v>
      </c>
      <c r="FC536">
        <v>1659132784.5</v>
      </c>
      <c r="FD536">
        <v>40</v>
      </c>
      <c r="FE536">
        <v>0.001</v>
      </c>
      <c r="FF536">
        <v>0.001</v>
      </c>
      <c r="FG536">
        <v>-1.304</v>
      </c>
      <c r="FH536">
        <v>-0.127</v>
      </c>
      <c r="FI536">
        <v>420</v>
      </c>
      <c r="FJ536">
        <v>17</v>
      </c>
      <c r="FK536">
        <v>0.09</v>
      </c>
      <c r="FL536">
        <v>0.01</v>
      </c>
      <c r="FM536">
        <v>-19.73844390243902</v>
      </c>
      <c r="FN536">
        <v>-0.3790975609755913</v>
      </c>
      <c r="FO536">
        <v>0.04500984742541109</v>
      </c>
      <c r="FP536">
        <v>1</v>
      </c>
      <c r="FQ536">
        <v>733.8185000000001</v>
      </c>
      <c r="FR536">
        <v>0.8508327014457594</v>
      </c>
      <c r="FS536">
        <v>0.2269479403895518</v>
      </c>
      <c r="FT536">
        <v>1</v>
      </c>
      <c r="FU536">
        <v>5.92034975609756</v>
      </c>
      <c r="FV536">
        <v>-0.09908989547039093</v>
      </c>
      <c r="FW536">
        <v>0.01046360649662064</v>
      </c>
      <c r="FX536">
        <v>1</v>
      </c>
      <c r="FY536">
        <v>3</v>
      </c>
      <c r="FZ536">
        <v>3</v>
      </c>
      <c r="GA536" t="s">
        <v>420</v>
      </c>
      <c r="GB536">
        <v>2.98315</v>
      </c>
      <c r="GC536">
        <v>2.71565</v>
      </c>
      <c r="GD536">
        <v>0.0911527</v>
      </c>
      <c r="GE536">
        <v>0.0934063</v>
      </c>
      <c r="GF536">
        <v>0.103575</v>
      </c>
      <c r="GG536">
        <v>0.08225970000000001</v>
      </c>
      <c r="GH536">
        <v>28745.9</v>
      </c>
      <c r="GI536">
        <v>28814.4</v>
      </c>
      <c r="GJ536">
        <v>29396.4</v>
      </c>
      <c r="GK536">
        <v>29393.9</v>
      </c>
      <c r="GL536">
        <v>34896.2</v>
      </c>
      <c r="GM536">
        <v>35871</v>
      </c>
      <c r="GN536">
        <v>41394.9</v>
      </c>
      <c r="GO536">
        <v>41892</v>
      </c>
      <c r="GP536">
        <v>1.92675</v>
      </c>
      <c r="GQ536">
        <v>1.88843</v>
      </c>
      <c r="GR536">
        <v>0.0870377</v>
      </c>
      <c r="GS536">
        <v>0</v>
      </c>
      <c r="GT536">
        <v>25.4514</v>
      </c>
      <c r="GU536">
        <v>999.9</v>
      </c>
      <c r="GV536">
        <v>38.4</v>
      </c>
      <c r="GW536">
        <v>33</v>
      </c>
      <c r="GX536">
        <v>21.4711</v>
      </c>
      <c r="GY536">
        <v>63.5776</v>
      </c>
      <c r="GZ536">
        <v>33.3213</v>
      </c>
      <c r="HA536">
        <v>1</v>
      </c>
      <c r="HB536">
        <v>-0.0588618</v>
      </c>
      <c r="HC536">
        <v>0.451776</v>
      </c>
      <c r="HD536">
        <v>20.3322</v>
      </c>
      <c r="HE536">
        <v>5.22523</v>
      </c>
      <c r="HF536">
        <v>12.0099</v>
      </c>
      <c r="HG536">
        <v>4.99165</v>
      </c>
      <c r="HH536">
        <v>3.28998</v>
      </c>
      <c r="HI536">
        <v>9999</v>
      </c>
      <c r="HJ536">
        <v>9999</v>
      </c>
      <c r="HK536">
        <v>9999</v>
      </c>
      <c r="HL536">
        <v>178</v>
      </c>
      <c r="HM536">
        <v>1.86751</v>
      </c>
      <c r="HN536">
        <v>1.86647</v>
      </c>
      <c r="HO536">
        <v>1.86594</v>
      </c>
      <c r="HP536">
        <v>1.86585</v>
      </c>
      <c r="HQ536">
        <v>1.86768</v>
      </c>
      <c r="HR536">
        <v>1.87012</v>
      </c>
      <c r="HS536">
        <v>1.86877</v>
      </c>
      <c r="HT536">
        <v>1.87027</v>
      </c>
      <c r="HU536">
        <v>0</v>
      </c>
      <c r="HV536">
        <v>0</v>
      </c>
      <c r="HW536">
        <v>0</v>
      </c>
      <c r="HX536">
        <v>0</v>
      </c>
      <c r="HY536" t="s">
        <v>421</v>
      </c>
      <c r="HZ536" t="s">
        <v>422</v>
      </c>
      <c r="IA536" t="s">
        <v>423</v>
      </c>
      <c r="IB536" t="s">
        <v>423</v>
      </c>
      <c r="IC536" t="s">
        <v>423</v>
      </c>
      <c r="ID536" t="s">
        <v>423</v>
      </c>
      <c r="IE536">
        <v>0</v>
      </c>
      <c r="IF536">
        <v>100</v>
      </c>
      <c r="IG536">
        <v>100</v>
      </c>
      <c r="IH536">
        <v>-1.304</v>
      </c>
      <c r="II536">
        <v>-0.127</v>
      </c>
      <c r="IJ536">
        <v>-0.3196486855929153</v>
      </c>
      <c r="IK536">
        <v>-0.002609718516926934</v>
      </c>
      <c r="IL536">
        <v>7.477057286243006E-07</v>
      </c>
      <c r="IM536">
        <v>-2.446628426827821E-10</v>
      </c>
      <c r="IN536">
        <v>-0.1900420080464396</v>
      </c>
      <c r="IO536">
        <v>-0.007460779758470672</v>
      </c>
      <c r="IP536">
        <v>0.0009378809001863145</v>
      </c>
      <c r="IQ536">
        <v>-1.681860573090938E-05</v>
      </c>
      <c r="IR536">
        <v>18</v>
      </c>
      <c r="IS536">
        <v>2242</v>
      </c>
      <c r="IT536">
        <v>1</v>
      </c>
      <c r="IU536">
        <v>24</v>
      </c>
      <c r="IV536">
        <v>1.3</v>
      </c>
      <c r="IW536">
        <v>1</v>
      </c>
      <c r="IX536">
        <v>1.04614</v>
      </c>
      <c r="IY536">
        <v>2.24731</v>
      </c>
      <c r="IZ536">
        <v>1.39648</v>
      </c>
      <c r="JA536">
        <v>2.33643</v>
      </c>
      <c r="JB536">
        <v>1.49536</v>
      </c>
      <c r="JC536">
        <v>2.39746</v>
      </c>
      <c r="JD536">
        <v>37.1463</v>
      </c>
      <c r="JE536">
        <v>24.1313</v>
      </c>
      <c r="JF536">
        <v>18</v>
      </c>
      <c r="JG536">
        <v>499.655</v>
      </c>
      <c r="JH536">
        <v>431.82</v>
      </c>
      <c r="JI536">
        <v>25</v>
      </c>
      <c r="JJ536">
        <v>26.5877</v>
      </c>
      <c r="JK536">
        <v>30.0002</v>
      </c>
      <c r="JL536">
        <v>26.5484</v>
      </c>
      <c r="JM536">
        <v>26.4878</v>
      </c>
      <c r="JN536">
        <v>20.9364</v>
      </c>
      <c r="JO536">
        <v>22.8123</v>
      </c>
      <c r="JP536">
        <v>35.3615</v>
      </c>
      <c r="JQ536">
        <v>25</v>
      </c>
      <c r="JR536">
        <v>420</v>
      </c>
      <c r="JS536">
        <v>16.8941</v>
      </c>
      <c r="JT536">
        <v>100.509</v>
      </c>
      <c r="JU536">
        <v>100.605</v>
      </c>
    </row>
    <row r="537" spans="1:281">
      <c r="A537">
        <v>521</v>
      </c>
      <c r="B537">
        <v>1659132875.5</v>
      </c>
      <c r="C537">
        <v>20517.40000009537</v>
      </c>
      <c r="D537" t="s">
        <v>1552</v>
      </c>
      <c r="E537" t="s">
        <v>1553</v>
      </c>
      <c r="F537">
        <v>5</v>
      </c>
      <c r="G537" t="s">
        <v>1525</v>
      </c>
      <c r="H537" t="s">
        <v>416</v>
      </c>
      <c r="I537">
        <v>1659132867.5</v>
      </c>
      <c r="J537">
        <f>(K537)/1000</f>
        <v>0</v>
      </c>
      <c r="K537">
        <f>IF(CZ537, AN537, AH537)</f>
        <v>0</v>
      </c>
      <c r="L537">
        <f>IF(CZ537, AI537, AG537)</f>
        <v>0</v>
      </c>
      <c r="M537">
        <f>DB537 - IF(AU537&gt;1, L537*CV537*100.0/(AW537*DP537), 0)</f>
        <v>0</v>
      </c>
      <c r="N537">
        <f>((T537-J537/2)*M537-L537)/(T537+J537/2)</f>
        <v>0</v>
      </c>
      <c r="O537">
        <f>N537*(DI537+DJ537)/1000.0</f>
        <v>0</v>
      </c>
      <c r="P537">
        <f>(DB537 - IF(AU537&gt;1, L537*CV537*100.0/(AW537*DP537), 0))*(DI537+DJ537)/1000.0</f>
        <v>0</v>
      </c>
      <c r="Q537">
        <f>2.0/((1/S537-1/R537)+SIGN(S537)*SQRT((1/S537-1/R537)*(1/S537-1/R537) + 4*CW537/((CW537+1)*(CW537+1))*(2*1/S537*1/R537-1/R537*1/R537)))</f>
        <v>0</v>
      </c>
      <c r="R537">
        <f>IF(LEFT(CX537,1)&lt;&gt;"0",IF(LEFT(CX537,1)="1",3.0,CY537),$D$5+$E$5*(DP537*DI537/($K$5*1000))+$F$5*(DP537*DI537/($K$5*1000))*MAX(MIN(CV537,$J$5),$I$5)*MAX(MIN(CV537,$J$5),$I$5)+$G$5*MAX(MIN(CV537,$J$5),$I$5)*(DP537*DI537/($K$5*1000))+$H$5*(DP537*DI537/($K$5*1000))*(DP537*DI537/($K$5*1000)))</f>
        <v>0</v>
      </c>
      <c r="S537">
        <f>J537*(1000-(1000*0.61365*exp(17.502*W537/(240.97+W537))/(DI537+DJ537)+DD537)/2)/(1000*0.61365*exp(17.502*W537/(240.97+W537))/(DI537+DJ537)-DD537)</f>
        <v>0</v>
      </c>
      <c r="T537">
        <f>1/((CW537+1)/(Q537/1.6)+1/(R537/1.37)) + CW537/((CW537+1)/(Q537/1.6) + CW537/(R537/1.37))</f>
        <v>0</v>
      </c>
      <c r="U537">
        <f>(CR537*CU537)</f>
        <v>0</v>
      </c>
      <c r="V537">
        <f>(DK537+(U537+2*0.95*5.67E-8*(((DK537+$B$7)+273)^4-(DK537+273)^4)-44100*J537)/(1.84*29.3*R537+8*0.95*5.67E-8*(DK537+273)^3))</f>
        <v>0</v>
      </c>
      <c r="W537">
        <f>($C$7*DL537+$D$7*DM537+$E$7*V537)</f>
        <v>0</v>
      </c>
      <c r="X537">
        <f>0.61365*exp(17.502*W537/(240.97+W537))</f>
        <v>0</v>
      </c>
      <c r="Y537">
        <f>(Z537/AA537*100)</f>
        <v>0</v>
      </c>
      <c r="Z537">
        <f>DD537*(DI537+DJ537)/1000</f>
        <v>0</v>
      </c>
      <c r="AA537">
        <f>0.61365*exp(17.502*DK537/(240.97+DK537))</f>
        <v>0</v>
      </c>
      <c r="AB537">
        <f>(X537-DD537*(DI537+DJ537)/1000)</f>
        <v>0</v>
      </c>
      <c r="AC537">
        <f>(-J537*44100)</f>
        <v>0</v>
      </c>
      <c r="AD537">
        <f>2*29.3*R537*0.92*(DK537-W537)</f>
        <v>0</v>
      </c>
      <c r="AE537">
        <f>2*0.95*5.67E-8*(((DK537+$B$7)+273)^4-(W537+273)^4)</f>
        <v>0</v>
      </c>
      <c r="AF537">
        <f>U537+AE537+AC537+AD537</f>
        <v>0</v>
      </c>
      <c r="AG537">
        <f>DH537*AU537*(DC537-DB537*(1000-AU537*DE537)/(1000-AU537*DD537))/(100*CV537)</f>
        <v>0</v>
      </c>
      <c r="AH537">
        <f>1000*DH537*AU537*(DD537-DE537)/(100*CV537*(1000-AU537*DD537))</f>
        <v>0</v>
      </c>
      <c r="AI537">
        <f>(AJ537 - AK537 - DI537*1E3/(8.314*(DK537+273.15)) * AM537/DH537 * AL537) * DH537/(100*CV537) * (1000 - DE537)/1000</f>
        <v>0</v>
      </c>
      <c r="AJ537">
        <v>630.792404957292</v>
      </c>
      <c r="AK537">
        <v>605.9259878787877</v>
      </c>
      <c r="AL537">
        <v>0.004581880831738001</v>
      </c>
      <c r="AM537">
        <v>65.15804832007349</v>
      </c>
      <c r="AN537">
        <f>(AP537 - AO537 + DI537*1E3/(8.314*(DK537+273.15)) * AR537/DH537 * AQ537) * DH537/(100*CV537) * 1000/(1000 - AP537)</f>
        <v>0</v>
      </c>
      <c r="AO537">
        <v>17.04325657111818</v>
      </c>
      <c r="AP537">
        <v>22.66280303030302</v>
      </c>
      <c r="AQ537">
        <v>0.0001295988036310791</v>
      </c>
      <c r="AR537">
        <v>86.35294849840714</v>
      </c>
      <c r="AS537">
        <v>9</v>
      </c>
      <c r="AT537">
        <v>2</v>
      </c>
      <c r="AU537">
        <f>IF(AS537*$H$13&gt;=AW537,1.0,(AW537/(AW537-AS537*$H$13)))</f>
        <v>0</v>
      </c>
      <c r="AV537">
        <f>(AU537-1)*100</f>
        <v>0</v>
      </c>
      <c r="AW537">
        <f>MAX(0,($B$13+$C$13*DP537)/(1+$D$13*DP537)*DI537/(DK537+273)*$E$13)</f>
        <v>0</v>
      </c>
      <c r="AX537" t="s">
        <v>1392</v>
      </c>
      <c r="AY537">
        <v>10497.9</v>
      </c>
      <c r="AZ537">
        <v>881.8200000000001</v>
      </c>
      <c r="BA537">
        <v>2629.32</v>
      </c>
      <c r="BB537">
        <f>1-AZ537/BA537</f>
        <v>0</v>
      </c>
      <c r="BC537">
        <v>-2.039817619194042</v>
      </c>
      <c r="BD537" t="s">
        <v>1554</v>
      </c>
      <c r="BE537">
        <v>10484.6</v>
      </c>
      <c r="BF537">
        <v>751.1762692307693</v>
      </c>
      <c r="BG537">
        <v>903.24</v>
      </c>
      <c r="BH537">
        <f>1-BF537/BG537</f>
        <v>0</v>
      </c>
      <c r="BI537">
        <v>0.5</v>
      </c>
      <c r="BJ537">
        <f>CS537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417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BZ537">
        <v>1458</v>
      </c>
      <c r="CA537">
        <v>300</v>
      </c>
      <c r="CB537">
        <v>300</v>
      </c>
      <c r="CC537">
        <v>300</v>
      </c>
      <c r="CD537">
        <v>10484.6</v>
      </c>
      <c r="CE537">
        <v>864.54</v>
      </c>
      <c r="CF537">
        <v>-0.00694944</v>
      </c>
      <c r="CG537">
        <v>-1.22</v>
      </c>
      <c r="CH537" t="s">
        <v>417</v>
      </c>
      <c r="CI537" t="s">
        <v>417</v>
      </c>
      <c r="CJ537" t="s">
        <v>417</v>
      </c>
      <c r="CK537" t="s">
        <v>417</v>
      </c>
      <c r="CL537" t="s">
        <v>417</v>
      </c>
      <c r="CM537" t="s">
        <v>417</v>
      </c>
      <c r="CN537" t="s">
        <v>417</v>
      </c>
      <c r="CO537" t="s">
        <v>417</v>
      </c>
      <c r="CP537" t="s">
        <v>417</v>
      </c>
      <c r="CQ537" t="s">
        <v>417</v>
      </c>
      <c r="CR537">
        <f>$B$11*DQ537+$C$11*DR537+$F$11*EC537*(1-EF537)</f>
        <v>0</v>
      </c>
      <c r="CS537">
        <f>CR537*CT537</f>
        <v>0</v>
      </c>
      <c r="CT537">
        <f>($B$11*$D$9+$C$11*$D$9+$F$11*((EP537+EH537)/MAX(EP537+EH537+EQ537, 0.1)*$I$9+EQ537/MAX(EP537+EH537+EQ537, 0.1)*$J$9))/($B$11+$C$11+$F$11)</f>
        <v>0</v>
      </c>
      <c r="CU537">
        <f>($B$11*$K$9+$C$11*$K$9+$F$11*((EP537+EH537)/MAX(EP537+EH537+EQ537, 0.1)*$P$9+EQ537/MAX(EP537+EH537+EQ537, 0.1)*$Q$9))/($B$11+$C$11+$F$11)</f>
        <v>0</v>
      </c>
      <c r="CV537">
        <v>6</v>
      </c>
      <c r="CW537">
        <v>0.5</v>
      </c>
      <c r="CX537" t="s">
        <v>418</v>
      </c>
      <c r="CY537">
        <v>2</v>
      </c>
      <c r="CZ537" t="b">
        <v>1</v>
      </c>
      <c r="DA537">
        <v>1659132867.5</v>
      </c>
      <c r="DB537">
        <v>592.1940967741936</v>
      </c>
      <c r="DC537">
        <v>619.9955806451613</v>
      </c>
      <c r="DD537">
        <v>22.6009</v>
      </c>
      <c r="DE537">
        <v>16.99504516129032</v>
      </c>
      <c r="DF537">
        <v>593.7030967741936</v>
      </c>
      <c r="DG537">
        <v>22.7279</v>
      </c>
      <c r="DH537">
        <v>500.0432580645162</v>
      </c>
      <c r="DI537">
        <v>90.35781290322581</v>
      </c>
      <c r="DJ537">
        <v>0.09993706451612902</v>
      </c>
      <c r="DK537">
        <v>27.29379032258064</v>
      </c>
      <c r="DL537">
        <v>26.86495161290323</v>
      </c>
      <c r="DM537">
        <v>999.9000000000003</v>
      </c>
      <c r="DN537">
        <v>0</v>
      </c>
      <c r="DO537">
        <v>0</v>
      </c>
      <c r="DP537">
        <v>10007.84032258064</v>
      </c>
      <c r="DQ537">
        <v>0</v>
      </c>
      <c r="DR537">
        <v>8.344101612903229</v>
      </c>
      <c r="DS537">
        <v>-27.9487935483871</v>
      </c>
      <c r="DT537">
        <v>605.7715161290323</v>
      </c>
      <c r="DU537">
        <v>630.7145806451615</v>
      </c>
      <c r="DV537">
        <v>5.661439677419355</v>
      </c>
      <c r="DW537">
        <v>619.9955806451613</v>
      </c>
      <c r="DX537">
        <v>16.99504516129032</v>
      </c>
      <c r="DY537">
        <v>2.04719064516129</v>
      </c>
      <c r="DZ537">
        <v>1.535634516129032</v>
      </c>
      <c r="EA537">
        <v>17.81411290322581</v>
      </c>
      <c r="EB537">
        <v>13.32762903225807</v>
      </c>
      <c r="EC537">
        <v>2000.017096774193</v>
      </c>
      <c r="ED537">
        <v>0.9800042258064513</v>
      </c>
      <c r="EE537">
        <v>0.01999557419354838</v>
      </c>
      <c r="EF537">
        <v>0</v>
      </c>
      <c r="EG537">
        <v>751.1967741935483</v>
      </c>
      <c r="EH537">
        <v>5.000969999999999</v>
      </c>
      <c r="EI537">
        <v>15018.54193548387</v>
      </c>
      <c r="EJ537">
        <v>16707.73870967742</v>
      </c>
      <c r="EK537">
        <v>39.10670967741935</v>
      </c>
      <c r="EL537">
        <v>39.5</v>
      </c>
      <c r="EM537">
        <v>39</v>
      </c>
      <c r="EN537">
        <v>39.31199999999998</v>
      </c>
      <c r="EO537">
        <v>39.68699999999998</v>
      </c>
      <c r="EP537">
        <v>1955.127096774193</v>
      </c>
      <c r="EQ537">
        <v>39.89000000000002</v>
      </c>
      <c r="ER537">
        <v>0</v>
      </c>
      <c r="ES537">
        <v>129.2999999523163</v>
      </c>
      <c r="ET537">
        <v>0</v>
      </c>
      <c r="EU537">
        <v>751.1762692307693</v>
      </c>
      <c r="EV537">
        <v>-5.513606830013424</v>
      </c>
      <c r="EW537">
        <v>-94.90940180993616</v>
      </c>
      <c r="EX537">
        <v>15017.73461538461</v>
      </c>
      <c r="EY537">
        <v>15</v>
      </c>
      <c r="EZ537">
        <v>1659132906.1</v>
      </c>
      <c r="FA537" t="s">
        <v>1555</v>
      </c>
      <c r="FB537">
        <v>1659132903.1</v>
      </c>
      <c r="FC537">
        <v>1659132906.1</v>
      </c>
      <c r="FD537">
        <v>41</v>
      </c>
      <c r="FE537">
        <v>0.202</v>
      </c>
      <c r="FF537">
        <v>-0.001</v>
      </c>
      <c r="FG537">
        <v>-1.509</v>
      </c>
      <c r="FH537">
        <v>-0.127</v>
      </c>
      <c r="FI537">
        <v>620</v>
      </c>
      <c r="FJ537">
        <v>17</v>
      </c>
      <c r="FK537">
        <v>0.09</v>
      </c>
      <c r="FL537">
        <v>0.01</v>
      </c>
      <c r="FM537">
        <v>-27.98785</v>
      </c>
      <c r="FN537">
        <v>0.9688232645403654</v>
      </c>
      <c r="FO537">
        <v>0.106232655054837</v>
      </c>
      <c r="FP537">
        <v>0</v>
      </c>
      <c r="FQ537">
        <v>751.5019117647058</v>
      </c>
      <c r="FR537">
        <v>-5.696913672617251</v>
      </c>
      <c r="FS537">
        <v>0.6044779647444534</v>
      </c>
      <c r="FT537">
        <v>0</v>
      </c>
      <c r="FU537">
        <v>5.68378625</v>
      </c>
      <c r="FV537">
        <v>-0.462198686679178</v>
      </c>
      <c r="FW537">
        <v>0.04542614019964164</v>
      </c>
      <c r="FX537">
        <v>0</v>
      </c>
      <c r="FY537">
        <v>0</v>
      </c>
      <c r="FZ537">
        <v>3</v>
      </c>
      <c r="GA537" t="s">
        <v>462</v>
      </c>
      <c r="GB537">
        <v>2.983</v>
      </c>
      <c r="GC537">
        <v>2.71575</v>
      </c>
      <c r="GD537">
        <v>0.121524</v>
      </c>
      <c r="GE537">
        <v>0.123985</v>
      </c>
      <c r="GF537">
        <v>0.103141</v>
      </c>
      <c r="GG537">
        <v>0.08281429999999999</v>
      </c>
      <c r="GH537">
        <v>27784.3</v>
      </c>
      <c r="GI537">
        <v>27840.6</v>
      </c>
      <c r="GJ537">
        <v>29395.3</v>
      </c>
      <c r="GK537">
        <v>29391.9</v>
      </c>
      <c r="GL537">
        <v>34913.1</v>
      </c>
      <c r="GM537">
        <v>35846.9</v>
      </c>
      <c r="GN537">
        <v>41393.9</v>
      </c>
      <c r="GO537">
        <v>41888.9</v>
      </c>
      <c r="GP537">
        <v>1.92603</v>
      </c>
      <c r="GQ537">
        <v>1.88853</v>
      </c>
      <c r="GR537">
        <v>0.0857897</v>
      </c>
      <c r="GS537">
        <v>0</v>
      </c>
      <c r="GT537">
        <v>25.4659</v>
      </c>
      <c r="GU537">
        <v>999.9</v>
      </c>
      <c r="GV537">
        <v>38.4</v>
      </c>
      <c r="GW537">
        <v>33</v>
      </c>
      <c r="GX537">
        <v>21.469</v>
      </c>
      <c r="GY537">
        <v>63.4176</v>
      </c>
      <c r="GZ537">
        <v>33.8782</v>
      </c>
      <c r="HA537">
        <v>1</v>
      </c>
      <c r="HB537">
        <v>-0.0559197</v>
      </c>
      <c r="HC537">
        <v>0.4686</v>
      </c>
      <c r="HD537">
        <v>20.3323</v>
      </c>
      <c r="HE537">
        <v>5.22523</v>
      </c>
      <c r="HF537">
        <v>12.0099</v>
      </c>
      <c r="HG537">
        <v>4.9916</v>
      </c>
      <c r="HH537">
        <v>3.28993</v>
      </c>
      <c r="HI537">
        <v>9999</v>
      </c>
      <c r="HJ537">
        <v>9999</v>
      </c>
      <c r="HK537">
        <v>9999</v>
      </c>
      <c r="HL537">
        <v>178</v>
      </c>
      <c r="HM537">
        <v>1.86749</v>
      </c>
      <c r="HN537">
        <v>1.86646</v>
      </c>
      <c r="HO537">
        <v>1.8659</v>
      </c>
      <c r="HP537">
        <v>1.86584</v>
      </c>
      <c r="HQ537">
        <v>1.86768</v>
      </c>
      <c r="HR537">
        <v>1.87015</v>
      </c>
      <c r="HS537">
        <v>1.86879</v>
      </c>
      <c r="HT537">
        <v>1.87028</v>
      </c>
      <c r="HU537">
        <v>0</v>
      </c>
      <c r="HV537">
        <v>0</v>
      </c>
      <c r="HW537">
        <v>0</v>
      </c>
      <c r="HX537">
        <v>0</v>
      </c>
      <c r="HY537" t="s">
        <v>421</v>
      </c>
      <c r="HZ537" t="s">
        <v>422</v>
      </c>
      <c r="IA537" t="s">
        <v>423</v>
      </c>
      <c r="IB537" t="s">
        <v>423</v>
      </c>
      <c r="IC537" t="s">
        <v>423</v>
      </c>
      <c r="ID537" t="s">
        <v>423</v>
      </c>
      <c r="IE537">
        <v>0</v>
      </c>
      <c r="IF537">
        <v>100</v>
      </c>
      <c r="IG537">
        <v>100</v>
      </c>
      <c r="IH537">
        <v>-1.509</v>
      </c>
      <c r="II537">
        <v>-0.127</v>
      </c>
      <c r="IJ537">
        <v>-0.3191514338653771</v>
      </c>
      <c r="IK537">
        <v>-0.002609718516926934</v>
      </c>
      <c r="IL537">
        <v>7.477057286243006E-07</v>
      </c>
      <c r="IM537">
        <v>-2.446628426827821E-10</v>
      </c>
      <c r="IN537">
        <v>-0.1888699095494905</v>
      </c>
      <c r="IO537">
        <v>-0.007460779758470672</v>
      </c>
      <c r="IP537">
        <v>0.0009378809001863145</v>
      </c>
      <c r="IQ537">
        <v>-1.681860573090938E-05</v>
      </c>
      <c r="IR537">
        <v>18</v>
      </c>
      <c r="IS537">
        <v>2242</v>
      </c>
      <c r="IT537">
        <v>1</v>
      </c>
      <c r="IU537">
        <v>24</v>
      </c>
      <c r="IV537">
        <v>1.8</v>
      </c>
      <c r="IW537">
        <v>1.5</v>
      </c>
      <c r="IX537">
        <v>1.42334</v>
      </c>
      <c r="IY537">
        <v>2.23267</v>
      </c>
      <c r="IZ537">
        <v>1.39648</v>
      </c>
      <c r="JA537">
        <v>2.33521</v>
      </c>
      <c r="JB537">
        <v>1.49536</v>
      </c>
      <c r="JC537">
        <v>2.35474</v>
      </c>
      <c r="JD537">
        <v>37.0986</v>
      </c>
      <c r="JE537">
        <v>24.1313</v>
      </c>
      <c r="JF537">
        <v>18</v>
      </c>
      <c r="JG537">
        <v>499.434</v>
      </c>
      <c r="JH537">
        <v>432.099</v>
      </c>
      <c r="JI537">
        <v>25.0001</v>
      </c>
      <c r="JJ537">
        <v>26.6182</v>
      </c>
      <c r="JK537">
        <v>30.0001</v>
      </c>
      <c r="JL537">
        <v>26.5763</v>
      </c>
      <c r="JM537">
        <v>26.5166</v>
      </c>
      <c r="JN537">
        <v>28.4978</v>
      </c>
      <c r="JO537">
        <v>21.9966</v>
      </c>
      <c r="JP537">
        <v>35.0888</v>
      </c>
      <c r="JQ537">
        <v>25</v>
      </c>
      <c r="JR537">
        <v>620</v>
      </c>
      <c r="JS537">
        <v>17.1127</v>
      </c>
      <c r="JT537">
        <v>100.506</v>
      </c>
      <c r="JU537">
        <v>100.598</v>
      </c>
    </row>
    <row r="538" spans="1:281">
      <c r="A538">
        <v>522</v>
      </c>
      <c r="B538">
        <v>1659132997.1</v>
      </c>
      <c r="C538">
        <v>20639</v>
      </c>
      <c r="D538" t="s">
        <v>1556</v>
      </c>
      <c r="E538" t="s">
        <v>1557</v>
      </c>
      <c r="F538">
        <v>5</v>
      </c>
      <c r="G538" t="s">
        <v>1525</v>
      </c>
      <c r="H538" t="s">
        <v>416</v>
      </c>
      <c r="I538">
        <v>1659132989.099999</v>
      </c>
      <c r="J538">
        <f>(K538)/1000</f>
        <v>0</v>
      </c>
      <c r="K538">
        <f>IF(CZ538, AN538, AH538)</f>
        <v>0</v>
      </c>
      <c r="L538">
        <f>IF(CZ538, AI538, AG538)</f>
        <v>0</v>
      </c>
      <c r="M538">
        <f>DB538 - IF(AU538&gt;1, L538*CV538*100.0/(AW538*DP538), 0)</f>
        <v>0</v>
      </c>
      <c r="N538">
        <f>((T538-J538/2)*M538-L538)/(T538+J538/2)</f>
        <v>0</v>
      </c>
      <c r="O538">
        <f>N538*(DI538+DJ538)/1000.0</f>
        <v>0</v>
      </c>
      <c r="P538">
        <f>(DB538 - IF(AU538&gt;1, L538*CV538*100.0/(AW538*DP538), 0))*(DI538+DJ538)/1000.0</f>
        <v>0</v>
      </c>
      <c r="Q538">
        <f>2.0/((1/S538-1/R538)+SIGN(S538)*SQRT((1/S538-1/R538)*(1/S538-1/R538) + 4*CW538/((CW538+1)*(CW538+1))*(2*1/S538*1/R538-1/R538*1/R538)))</f>
        <v>0</v>
      </c>
      <c r="R538">
        <f>IF(LEFT(CX538,1)&lt;&gt;"0",IF(LEFT(CX538,1)="1",3.0,CY538),$D$5+$E$5*(DP538*DI538/($K$5*1000))+$F$5*(DP538*DI538/($K$5*1000))*MAX(MIN(CV538,$J$5),$I$5)*MAX(MIN(CV538,$J$5),$I$5)+$G$5*MAX(MIN(CV538,$J$5),$I$5)*(DP538*DI538/($K$5*1000))+$H$5*(DP538*DI538/($K$5*1000))*(DP538*DI538/($K$5*1000)))</f>
        <v>0</v>
      </c>
      <c r="S538">
        <f>J538*(1000-(1000*0.61365*exp(17.502*W538/(240.97+W538))/(DI538+DJ538)+DD538)/2)/(1000*0.61365*exp(17.502*W538/(240.97+W538))/(DI538+DJ538)-DD538)</f>
        <v>0</v>
      </c>
      <c r="T538">
        <f>1/((CW538+1)/(Q538/1.6)+1/(R538/1.37)) + CW538/((CW538+1)/(Q538/1.6) + CW538/(R538/1.37))</f>
        <v>0</v>
      </c>
      <c r="U538">
        <f>(CR538*CU538)</f>
        <v>0</v>
      </c>
      <c r="V538">
        <f>(DK538+(U538+2*0.95*5.67E-8*(((DK538+$B$7)+273)^4-(DK538+273)^4)-44100*J538)/(1.84*29.3*R538+8*0.95*5.67E-8*(DK538+273)^3))</f>
        <v>0</v>
      </c>
      <c r="W538">
        <f>($C$7*DL538+$D$7*DM538+$E$7*V538)</f>
        <v>0</v>
      </c>
      <c r="X538">
        <f>0.61365*exp(17.502*W538/(240.97+W538))</f>
        <v>0</v>
      </c>
      <c r="Y538">
        <f>(Z538/AA538*100)</f>
        <v>0</v>
      </c>
      <c r="Z538">
        <f>DD538*(DI538+DJ538)/1000</f>
        <v>0</v>
      </c>
      <c r="AA538">
        <f>0.61365*exp(17.502*DK538/(240.97+DK538))</f>
        <v>0</v>
      </c>
      <c r="AB538">
        <f>(X538-DD538*(DI538+DJ538)/1000)</f>
        <v>0</v>
      </c>
      <c r="AC538">
        <f>(-J538*44100)</f>
        <v>0</v>
      </c>
      <c r="AD538">
        <f>2*29.3*R538*0.92*(DK538-W538)</f>
        <v>0</v>
      </c>
      <c r="AE538">
        <f>2*0.95*5.67E-8*(((DK538+$B$7)+273)^4-(W538+273)^4)</f>
        <v>0</v>
      </c>
      <c r="AF538">
        <f>U538+AE538+AC538+AD538</f>
        <v>0</v>
      </c>
      <c r="AG538">
        <f>DH538*AU538*(DC538-DB538*(1000-AU538*DE538)/(1000-AU538*DD538))/(100*CV538)</f>
        <v>0</v>
      </c>
      <c r="AH538">
        <f>1000*DH538*AU538*(DD538-DE538)/(100*CV538*(1000-AU538*DD538))</f>
        <v>0</v>
      </c>
      <c r="AI538">
        <f>(AJ538 - AK538 - DI538*1E3/(8.314*(DK538+273.15)) * AM538/DH538 * AL538) * DH538/(100*CV538) * (1000 - DE538)/1000</f>
        <v>0</v>
      </c>
      <c r="AJ538">
        <v>834.8980274724183</v>
      </c>
      <c r="AK538">
        <v>807.9593393939394</v>
      </c>
      <c r="AL538">
        <v>0.04296333610422514</v>
      </c>
      <c r="AM538">
        <v>65.16048989609196</v>
      </c>
      <c r="AN538">
        <f>(AP538 - AO538 + DI538*1E3/(8.314*(DK538+273.15)) * AR538/DH538 * AQ538) * DH538/(100*CV538) * 1000/(1000 - AP538)</f>
        <v>0</v>
      </c>
      <c r="AO538">
        <v>17.85599170070503</v>
      </c>
      <c r="AP538">
        <v>22.64048242424242</v>
      </c>
      <c r="AQ538">
        <v>0.000343612693321183</v>
      </c>
      <c r="AR538">
        <v>86.40798929676187</v>
      </c>
      <c r="AS538">
        <v>10</v>
      </c>
      <c r="AT538">
        <v>2</v>
      </c>
      <c r="AU538">
        <f>IF(AS538*$H$13&gt;=AW538,1.0,(AW538/(AW538-AS538*$H$13)))</f>
        <v>0</v>
      </c>
      <c r="AV538">
        <f>(AU538-1)*100</f>
        <v>0</v>
      </c>
      <c r="AW538">
        <f>MAX(0,($B$13+$C$13*DP538)/(1+$D$13*DP538)*DI538/(DK538+273)*$E$13)</f>
        <v>0</v>
      </c>
      <c r="AX538" t="s">
        <v>1392</v>
      </c>
      <c r="AY538">
        <v>10497.9</v>
      </c>
      <c r="AZ538">
        <v>881.8200000000001</v>
      </c>
      <c r="BA538">
        <v>2629.32</v>
      </c>
      <c r="BB538">
        <f>1-AZ538/BA538</f>
        <v>0</v>
      </c>
      <c r="BC538">
        <v>-2.039817619194042</v>
      </c>
      <c r="BD538" t="s">
        <v>1558</v>
      </c>
      <c r="BE538">
        <v>10484.4</v>
      </c>
      <c r="BF538">
        <v>754.1124800000001</v>
      </c>
      <c r="BG538">
        <v>906.687</v>
      </c>
      <c r="BH538">
        <f>1-BF538/BG538</f>
        <v>0</v>
      </c>
      <c r="BI538">
        <v>0.5</v>
      </c>
      <c r="BJ538">
        <f>CS538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417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BZ538">
        <v>1459</v>
      </c>
      <c r="CA538">
        <v>300</v>
      </c>
      <c r="CB538">
        <v>300</v>
      </c>
      <c r="CC538">
        <v>300</v>
      </c>
      <c r="CD538">
        <v>10484.4</v>
      </c>
      <c r="CE538">
        <v>870.99</v>
      </c>
      <c r="CF538">
        <v>-0.00694919</v>
      </c>
      <c r="CG538">
        <v>-0.4</v>
      </c>
      <c r="CH538" t="s">
        <v>417</v>
      </c>
      <c r="CI538" t="s">
        <v>417</v>
      </c>
      <c r="CJ538" t="s">
        <v>417</v>
      </c>
      <c r="CK538" t="s">
        <v>417</v>
      </c>
      <c r="CL538" t="s">
        <v>417</v>
      </c>
      <c r="CM538" t="s">
        <v>417</v>
      </c>
      <c r="CN538" t="s">
        <v>417</v>
      </c>
      <c r="CO538" t="s">
        <v>417</v>
      </c>
      <c r="CP538" t="s">
        <v>417</v>
      </c>
      <c r="CQ538" t="s">
        <v>417</v>
      </c>
      <c r="CR538">
        <f>$B$11*DQ538+$C$11*DR538+$F$11*EC538*(1-EF538)</f>
        <v>0</v>
      </c>
      <c r="CS538">
        <f>CR538*CT538</f>
        <v>0</v>
      </c>
      <c r="CT538">
        <f>($B$11*$D$9+$C$11*$D$9+$F$11*((EP538+EH538)/MAX(EP538+EH538+EQ538, 0.1)*$I$9+EQ538/MAX(EP538+EH538+EQ538, 0.1)*$J$9))/($B$11+$C$11+$F$11)</f>
        <v>0</v>
      </c>
      <c r="CU538">
        <f>($B$11*$K$9+$C$11*$K$9+$F$11*((EP538+EH538)/MAX(EP538+EH538+EQ538, 0.1)*$P$9+EQ538/MAX(EP538+EH538+EQ538, 0.1)*$Q$9))/($B$11+$C$11+$F$11)</f>
        <v>0</v>
      </c>
      <c r="CV538">
        <v>6</v>
      </c>
      <c r="CW538">
        <v>0.5</v>
      </c>
      <c r="CX538" t="s">
        <v>418</v>
      </c>
      <c r="CY538">
        <v>2</v>
      </c>
      <c r="CZ538" t="b">
        <v>1</v>
      </c>
      <c r="DA538">
        <v>1659132989.099999</v>
      </c>
      <c r="DB538">
        <v>789.7317741935483</v>
      </c>
      <c r="DC538">
        <v>819.9951935483871</v>
      </c>
      <c r="DD538">
        <v>22.57780322580644</v>
      </c>
      <c r="DE538">
        <v>17.80749032258064</v>
      </c>
      <c r="DF538">
        <v>791.2207741935483</v>
      </c>
      <c r="DG538">
        <v>22.69380322580644</v>
      </c>
      <c r="DH538">
        <v>500.0661290322582</v>
      </c>
      <c r="DI538">
        <v>90.3572870967742</v>
      </c>
      <c r="DJ538">
        <v>0.09999258709677419</v>
      </c>
      <c r="DK538">
        <v>27.33682580645162</v>
      </c>
      <c r="DL538">
        <v>26.94963225806451</v>
      </c>
      <c r="DM538">
        <v>999.9000000000003</v>
      </c>
      <c r="DN538">
        <v>0</v>
      </c>
      <c r="DO538">
        <v>0</v>
      </c>
      <c r="DP538">
        <v>10001.87161290322</v>
      </c>
      <c r="DQ538">
        <v>0</v>
      </c>
      <c r="DR538">
        <v>8.318720000000003</v>
      </c>
      <c r="DS538">
        <v>-30.60942903225806</v>
      </c>
      <c r="DT538">
        <v>807.6556451612903</v>
      </c>
      <c r="DU538">
        <v>834.8619999999999</v>
      </c>
      <c r="DV538">
        <v>4.813487419354839</v>
      </c>
      <c r="DW538">
        <v>819.9951935483871</v>
      </c>
      <c r="DX538">
        <v>17.80749032258064</v>
      </c>
      <c r="DY538">
        <v>2.043970322580645</v>
      </c>
      <c r="DZ538">
        <v>1.609037096774194</v>
      </c>
      <c r="EA538">
        <v>17.78912580645161</v>
      </c>
      <c r="EB538">
        <v>14.04558064516129</v>
      </c>
      <c r="EC538">
        <v>1999.98064516129</v>
      </c>
      <c r="ED538">
        <v>0.9800038387096772</v>
      </c>
      <c r="EE538">
        <v>0.01999596129032257</v>
      </c>
      <c r="EF538">
        <v>0</v>
      </c>
      <c r="EG538">
        <v>754.2479354838709</v>
      </c>
      <c r="EH538">
        <v>5.000969999999999</v>
      </c>
      <c r="EI538">
        <v>15082.54838709678</v>
      </c>
      <c r="EJ538">
        <v>16707.44516129032</v>
      </c>
      <c r="EK538">
        <v>39.125</v>
      </c>
      <c r="EL538">
        <v>39.5</v>
      </c>
      <c r="EM538">
        <v>39.04199999999998</v>
      </c>
      <c r="EN538">
        <v>39.31199999999998</v>
      </c>
      <c r="EO538">
        <v>39.68699999999998</v>
      </c>
      <c r="EP538">
        <v>1955.09</v>
      </c>
      <c r="EQ538">
        <v>39.89064516129034</v>
      </c>
      <c r="ER538">
        <v>0</v>
      </c>
      <c r="ES538">
        <v>121.1999998092651</v>
      </c>
      <c r="ET538">
        <v>0</v>
      </c>
      <c r="EU538">
        <v>754.1124800000001</v>
      </c>
      <c r="EV538">
        <v>-7.807923094523655</v>
      </c>
      <c r="EW538">
        <v>-147.6384617818983</v>
      </c>
      <c r="EX538">
        <v>15080.648</v>
      </c>
      <c r="EY538">
        <v>15</v>
      </c>
      <c r="EZ538">
        <v>1659133029.6</v>
      </c>
      <c r="FA538" t="s">
        <v>1559</v>
      </c>
      <c r="FB538">
        <v>1659133018.1</v>
      </c>
      <c r="FC538">
        <v>1659133029.6</v>
      </c>
      <c r="FD538">
        <v>42</v>
      </c>
      <c r="FE538">
        <v>0.403</v>
      </c>
      <c r="FF538">
        <v>0.002</v>
      </c>
      <c r="FG538">
        <v>-1.489</v>
      </c>
      <c r="FH538">
        <v>-0.116</v>
      </c>
      <c r="FI538">
        <v>820</v>
      </c>
      <c r="FJ538">
        <v>18</v>
      </c>
      <c r="FK538">
        <v>0.05</v>
      </c>
      <c r="FL538">
        <v>0.02</v>
      </c>
      <c r="FM538">
        <v>-30.718135</v>
      </c>
      <c r="FN538">
        <v>2.585513696060055</v>
      </c>
      <c r="FO538">
        <v>0.2622355997476313</v>
      </c>
      <c r="FP538">
        <v>0</v>
      </c>
      <c r="FQ538">
        <v>754.5991764705882</v>
      </c>
      <c r="FR538">
        <v>-7.722322379098382</v>
      </c>
      <c r="FS538">
        <v>0.79304007281689</v>
      </c>
      <c r="FT538">
        <v>0</v>
      </c>
      <c r="FU538">
        <v>4.8288235</v>
      </c>
      <c r="FV538">
        <v>-0.3482440525328445</v>
      </c>
      <c r="FW538">
        <v>0.03612803991015843</v>
      </c>
      <c r="FX538">
        <v>0</v>
      </c>
      <c r="FY538">
        <v>0</v>
      </c>
      <c r="FZ538">
        <v>3</v>
      </c>
      <c r="GA538" t="s">
        <v>462</v>
      </c>
      <c r="GB538">
        <v>2.98309</v>
      </c>
      <c r="GC538">
        <v>2.71572</v>
      </c>
      <c r="GD538">
        <v>0.147954</v>
      </c>
      <c r="GE538">
        <v>0.149964</v>
      </c>
      <c r="GF538">
        <v>0.103063</v>
      </c>
      <c r="GG538">
        <v>0.08565970000000001</v>
      </c>
      <c r="GH538">
        <v>26946.7</v>
      </c>
      <c r="GI538">
        <v>27014.9</v>
      </c>
      <c r="GJ538">
        <v>29393.5</v>
      </c>
      <c r="GK538">
        <v>29391.8</v>
      </c>
      <c r="GL538">
        <v>34914.2</v>
      </c>
      <c r="GM538">
        <v>35734</v>
      </c>
      <c r="GN538">
        <v>41390.9</v>
      </c>
      <c r="GO538">
        <v>41888.3</v>
      </c>
      <c r="GP538">
        <v>1.925</v>
      </c>
      <c r="GQ538">
        <v>1.89067</v>
      </c>
      <c r="GR538">
        <v>0.08966399999999999</v>
      </c>
      <c r="GS538">
        <v>0</v>
      </c>
      <c r="GT538">
        <v>25.498</v>
      </c>
      <c r="GU538">
        <v>999.9</v>
      </c>
      <c r="GV538">
        <v>38.4</v>
      </c>
      <c r="GW538">
        <v>33</v>
      </c>
      <c r="GX538">
        <v>21.4676</v>
      </c>
      <c r="GY538">
        <v>63.8367</v>
      </c>
      <c r="GZ538">
        <v>33.5737</v>
      </c>
      <c r="HA538">
        <v>1</v>
      </c>
      <c r="HB538">
        <v>-0.0533613</v>
      </c>
      <c r="HC538">
        <v>0.491231</v>
      </c>
      <c r="HD538">
        <v>20.3323</v>
      </c>
      <c r="HE538">
        <v>5.22478</v>
      </c>
      <c r="HF538">
        <v>12.0099</v>
      </c>
      <c r="HG538">
        <v>4.9918</v>
      </c>
      <c r="HH538">
        <v>3.29</v>
      </c>
      <c r="HI538">
        <v>9999</v>
      </c>
      <c r="HJ538">
        <v>9999</v>
      </c>
      <c r="HK538">
        <v>9999</v>
      </c>
      <c r="HL538">
        <v>178</v>
      </c>
      <c r="HM538">
        <v>1.86749</v>
      </c>
      <c r="HN538">
        <v>1.86647</v>
      </c>
      <c r="HO538">
        <v>1.86595</v>
      </c>
      <c r="HP538">
        <v>1.86584</v>
      </c>
      <c r="HQ538">
        <v>1.86768</v>
      </c>
      <c r="HR538">
        <v>1.87019</v>
      </c>
      <c r="HS538">
        <v>1.86881</v>
      </c>
      <c r="HT538">
        <v>1.87027</v>
      </c>
      <c r="HU538">
        <v>0</v>
      </c>
      <c r="HV538">
        <v>0</v>
      </c>
      <c r="HW538">
        <v>0</v>
      </c>
      <c r="HX538">
        <v>0</v>
      </c>
      <c r="HY538" t="s">
        <v>421</v>
      </c>
      <c r="HZ538" t="s">
        <v>422</v>
      </c>
      <c r="IA538" t="s">
        <v>423</v>
      </c>
      <c r="IB538" t="s">
        <v>423</v>
      </c>
      <c r="IC538" t="s">
        <v>423</v>
      </c>
      <c r="ID538" t="s">
        <v>423</v>
      </c>
      <c r="IE538">
        <v>0</v>
      </c>
      <c r="IF538">
        <v>100</v>
      </c>
      <c r="IG538">
        <v>100</v>
      </c>
      <c r="IH538">
        <v>-1.489</v>
      </c>
      <c r="II538">
        <v>-0.116</v>
      </c>
      <c r="IJ538">
        <v>-0.1171337444781306</v>
      </c>
      <c r="IK538">
        <v>-0.002609718516926934</v>
      </c>
      <c r="IL538">
        <v>7.477057286243006E-07</v>
      </c>
      <c r="IM538">
        <v>-2.446628426827821E-10</v>
      </c>
      <c r="IN538">
        <v>-0.1899578492765481</v>
      </c>
      <c r="IO538">
        <v>-0.007460779758470672</v>
      </c>
      <c r="IP538">
        <v>0.0009378809001863145</v>
      </c>
      <c r="IQ538">
        <v>-1.681860573090938E-05</v>
      </c>
      <c r="IR538">
        <v>18</v>
      </c>
      <c r="IS538">
        <v>2242</v>
      </c>
      <c r="IT538">
        <v>1</v>
      </c>
      <c r="IU538">
        <v>24</v>
      </c>
      <c r="IV538">
        <v>1.6</v>
      </c>
      <c r="IW538">
        <v>1.5</v>
      </c>
      <c r="IX538">
        <v>1.78101</v>
      </c>
      <c r="IY538">
        <v>2.22412</v>
      </c>
      <c r="IZ538">
        <v>1.39648</v>
      </c>
      <c r="JA538">
        <v>2.33765</v>
      </c>
      <c r="JB538">
        <v>1.49536</v>
      </c>
      <c r="JC538">
        <v>2.41821</v>
      </c>
      <c r="JD538">
        <v>37.0747</v>
      </c>
      <c r="JE538">
        <v>24.14</v>
      </c>
      <c r="JF538">
        <v>18</v>
      </c>
      <c r="JG538">
        <v>499.044</v>
      </c>
      <c r="JH538">
        <v>433.613</v>
      </c>
      <c r="JI538">
        <v>25</v>
      </c>
      <c r="JJ538">
        <v>26.653</v>
      </c>
      <c r="JK538">
        <v>30.0002</v>
      </c>
      <c r="JL538">
        <v>26.6065</v>
      </c>
      <c r="JM538">
        <v>26.5468</v>
      </c>
      <c r="JN538">
        <v>35.6597</v>
      </c>
      <c r="JO538">
        <v>17.4373</v>
      </c>
      <c r="JP538">
        <v>35.0725</v>
      </c>
      <c r="JQ538">
        <v>25</v>
      </c>
      <c r="JR538">
        <v>820</v>
      </c>
      <c r="JS538">
        <v>18.0016</v>
      </c>
      <c r="JT538">
        <v>100.499</v>
      </c>
      <c r="JU538">
        <v>100.597</v>
      </c>
    </row>
    <row r="539" spans="1:281">
      <c r="A539">
        <v>523</v>
      </c>
      <c r="B539">
        <v>1659133120.6</v>
      </c>
      <c r="C539">
        <v>20762.5</v>
      </c>
      <c r="D539" t="s">
        <v>1560</v>
      </c>
      <c r="E539" t="s">
        <v>1561</v>
      </c>
      <c r="F539">
        <v>5</v>
      </c>
      <c r="G539" t="s">
        <v>1525</v>
      </c>
      <c r="H539" t="s">
        <v>416</v>
      </c>
      <c r="I539">
        <v>1659133112.599999</v>
      </c>
      <c r="J539">
        <f>(K539)/1000</f>
        <v>0</v>
      </c>
      <c r="K539">
        <f>IF(CZ539, AN539, AH539)</f>
        <v>0</v>
      </c>
      <c r="L539">
        <f>IF(CZ539, AI539, AG539)</f>
        <v>0</v>
      </c>
      <c r="M539">
        <f>DB539 - IF(AU539&gt;1, L539*CV539*100.0/(AW539*DP539), 0)</f>
        <v>0</v>
      </c>
      <c r="N539">
        <f>((T539-J539/2)*M539-L539)/(T539+J539/2)</f>
        <v>0</v>
      </c>
      <c r="O539">
        <f>N539*(DI539+DJ539)/1000.0</f>
        <v>0</v>
      </c>
      <c r="P539">
        <f>(DB539 - IF(AU539&gt;1, L539*CV539*100.0/(AW539*DP539), 0))*(DI539+DJ539)/1000.0</f>
        <v>0</v>
      </c>
      <c r="Q539">
        <f>2.0/((1/S539-1/R539)+SIGN(S539)*SQRT((1/S539-1/R539)*(1/S539-1/R539) + 4*CW539/((CW539+1)*(CW539+1))*(2*1/S539*1/R539-1/R539*1/R539)))</f>
        <v>0</v>
      </c>
      <c r="R539">
        <f>IF(LEFT(CX539,1)&lt;&gt;"0",IF(LEFT(CX539,1)="1",3.0,CY539),$D$5+$E$5*(DP539*DI539/($K$5*1000))+$F$5*(DP539*DI539/($K$5*1000))*MAX(MIN(CV539,$J$5),$I$5)*MAX(MIN(CV539,$J$5),$I$5)+$G$5*MAX(MIN(CV539,$J$5),$I$5)*(DP539*DI539/($K$5*1000))+$H$5*(DP539*DI539/($K$5*1000))*(DP539*DI539/($K$5*1000)))</f>
        <v>0</v>
      </c>
      <c r="S539">
        <f>J539*(1000-(1000*0.61365*exp(17.502*W539/(240.97+W539))/(DI539+DJ539)+DD539)/2)/(1000*0.61365*exp(17.502*W539/(240.97+W539))/(DI539+DJ539)-DD539)</f>
        <v>0</v>
      </c>
      <c r="T539">
        <f>1/((CW539+1)/(Q539/1.6)+1/(R539/1.37)) + CW539/((CW539+1)/(Q539/1.6) + CW539/(R539/1.37))</f>
        <v>0</v>
      </c>
      <c r="U539">
        <f>(CR539*CU539)</f>
        <v>0</v>
      </c>
      <c r="V539">
        <f>(DK539+(U539+2*0.95*5.67E-8*(((DK539+$B$7)+273)^4-(DK539+273)^4)-44100*J539)/(1.84*29.3*R539+8*0.95*5.67E-8*(DK539+273)^3))</f>
        <v>0</v>
      </c>
      <c r="W539">
        <f>($C$7*DL539+$D$7*DM539+$E$7*V539)</f>
        <v>0</v>
      </c>
      <c r="X539">
        <f>0.61365*exp(17.502*W539/(240.97+W539))</f>
        <v>0</v>
      </c>
      <c r="Y539">
        <f>(Z539/AA539*100)</f>
        <v>0</v>
      </c>
      <c r="Z539">
        <f>DD539*(DI539+DJ539)/1000</f>
        <v>0</v>
      </c>
      <c r="AA539">
        <f>0.61365*exp(17.502*DK539/(240.97+DK539))</f>
        <v>0</v>
      </c>
      <c r="AB539">
        <f>(X539-DD539*(DI539+DJ539)/1000)</f>
        <v>0</v>
      </c>
      <c r="AC539">
        <f>(-J539*44100)</f>
        <v>0</v>
      </c>
      <c r="AD539">
        <f>2*29.3*R539*0.92*(DK539-W539)</f>
        <v>0</v>
      </c>
      <c r="AE539">
        <f>2*0.95*5.67E-8*(((DK539+$B$7)+273)^4-(W539+273)^4)</f>
        <v>0</v>
      </c>
      <c r="AF539">
        <f>U539+AE539+AC539+AD539</f>
        <v>0</v>
      </c>
      <c r="AG539">
        <f>DH539*AU539*(DC539-DB539*(1000-AU539*DE539)/(1000-AU539*DD539))/(100*CV539)</f>
        <v>0</v>
      </c>
      <c r="AH539">
        <f>1000*DH539*AU539*(DD539-DE539)/(100*CV539*(1000-AU539*DD539))</f>
        <v>0</v>
      </c>
      <c r="AI539">
        <f>(AJ539 - AK539 - DI539*1E3/(8.314*(DK539+273.15)) * AM539/DH539 * AL539) * DH539/(100*CV539) * (1000 - DE539)/1000</f>
        <v>0</v>
      </c>
      <c r="AJ539">
        <v>1223.772571683423</v>
      </c>
      <c r="AK539">
        <v>1195.798363636363</v>
      </c>
      <c r="AL539">
        <v>0.08566697299127142</v>
      </c>
      <c r="AM539">
        <v>65.16410954271953</v>
      </c>
      <c r="AN539">
        <f>(AP539 - AO539 + DI539*1E3/(8.314*(DK539+273.15)) * AR539/DH539 * AQ539) * DH539/(100*CV539) * 1000/(1000 - AP539)</f>
        <v>0</v>
      </c>
      <c r="AO539">
        <v>19.42271405506397</v>
      </c>
      <c r="AP539">
        <v>23.05364181818182</v>
      </c>
      <c r="AQ539">
        <v>0.01001338980630052</v>
      </c>
      <c r="AR539">
        <v>86.51434965287785</v>
      </c>
      <c r="AS539">
        <v>10</v>
      </c>
      <c r="AT539">
        <v>2</v>
      </c>
      <c r="AU539">
        <f>IF(AS539*$H$13&gt;=AW539,1.0,(AW539/(AW539-AS539*$H$13)))</f>
        <v>0</v>
      </c>
      <c r="AV539">
        <f>(AU539-1)*100</f>
        <v>0</v>
      </c>
      <c r="AW539">
        <f>MAX(0,($B$13+$C$13*DP539)/(1+$D$13*DP539)*DI539/(DK539+273)*$E$13)</f>
        <v>0</v>
      </c>
      <c r="AX539" t="s">
        <v>1392</v>
      </c>
      <c r="AY539">
        <v>10497.9</v>
      </c>
      <c r="AZ539">
        <v>881.8200000000001</v>
      </c>
      <c r="BA539">
        <v>2629.32</v>
      </c>
      <c r="BB539">
        <f>1-AZ539/BA539</f>
        <v>0</v>
      </c>
      <c r="BC539">
        <v>-2.039817619194042</v>
      </c>
      <c r="BD539" t="s">
        <v>1562</v>
      </c>
      <c r="BE539">
        <v>10484.2</v>
      </c>
      <c r="BF539">
        <v>752.4535000000001</v>
      </c>
      <c r="BG539">
        <v>899.5940000000001</v>
      </c>
      <c r="BH539">
        <f>1-BF539/BG539</f>
        <v>0</v>
      </c>
      <c r="BI539">
        <v>0.5</v>
      </c>
      <c r="BJ539">
        <f>CS539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417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BZ539">
        <v>1460</v>
      </c>
      <c r="CA539">
        <v>300</v>
      </c>
      <c r="CB539">
        <v>300</v>
      </c>
      <c r="CC539">
        <v>300</v>
      </c>
      <c r="CD539">
        <v>10484.2</v>
      </c>
      <c r="CE539">
        <v>867.27</v>
      </c>
      <c r="CF539">
        <v>-0.00694912</v>
      </c>
      <c r="CG539">
        <v>-0.26</v>
      </c>
      <c r="CH539" t="s">
        <v>417</v>
      </c>
      <c r="CI539" t="s">
        <v>417</v>
      </c>
      <c r="CJ539" t="s">
        <v>417</v>
      </c>
      <c r="CK539" t="s">
        <v>417</v>
      </c>
      <c r="CL539" t="s">
        <v>417</v>
      </c>
      <c r="CM539" t="s">
        <v>417</v>
      </c>
      <c r="CN539" t="s">
        <v>417</v>
      </c>
      <c r="CO539" t="s">
        <v>417</v>
      </c>
      <c r="CP539" t="s">
        <v>417</v>
      </c>
      <c r="CQ539" t="s">
        <v>417</v>
      </c>
      <c r="CR539">
        <f>$B$11*DQ539+$C$11*DR539+$F$11*EC539*(1-EF539)</f>
        <v>0</v>
      </c>
      <c r="CS539">
        <f>CR539*CT539</f>
        <v>0</v>
      </c>
      <c r="CT539">
        <f>($B$11*$D$9+$C$11*$D$9+$F$11*((EP539+EH539)/MAX(EP539+EH539+EQ539, 0.1)*$I$9+EQ539/MAX(EP539+EH539+EQ539, 0.1)*$J$9))/($B$11+$C$11+$F$11)</f>
        <v>0</v>
      </c>
      <c r="CU539">
        <f>($B$11*$K$9+$C$11*$K$9+$F$11*((EP539+EH539)/MAX(EP539+EH539+EQ539, 0.1)*$P$9+EQ539/MAX(EP539+EH539+EQ539, 0.1)*$Q$9))/($B$11+$C$11+$F$11)</f>
        <v>0</v>
      </c>
      <c r="CV539">
        <v>6</v>
      </c>
      <c r="CW539">
        <v>0.5</v>
      </c>
      <c r="CX539" t="s">
        <v>418</v>
      </c>
      <c r="CY539">
        <v>2</v>
      </c>
      <c r="CZ539" t="b">
        <v>1</v>
      </c>
      <c r="DA539">
        <v>1659133112.599999</v>
      </c>
      <c r="DB539">
        <v>1168.021967741936</v>
      </c>
      <c r="DC539">
        <v>1199.929032258065</v>
      </c>
      <c r="DD539">
        <v>22.95756451612903</v>
      </c>
      <c r="DE539">
        <v>19.31739677419355</v>
      </c>
      <c r="DF539">
        <v>1169.920967741936</v>
      </c>
      <c r="DG539">
        <v>23.05356451612903</v>
      </c>
      <c r="DH539">
        <v>500.0670000000001</v>
      </c>
      <c r="DI539">
        <v>90.35470322580647</v>
      </c>
      <c r="DJ539">
        <v>0.1000102548387097</v>
      </c>
      <c r="DK539">
        <v>27.38343870967742</v>
      </c>
      <c r="DL539">
        <v>27.13974516129032</v>
      </c>
      <c r="DM539">
        <v>999.9000000000003</v>
      </c>
      <c r="DN539">
        <v>0</v>
      </c>
      <c r="DO539">
        <v>0</v>
      </c>
      <c r="DP539">
        <v>9999.234838709677</v>
      </c>
      <c r="DQ539">
        <v>0</v>
      </c>
      <c r="DR539">
        <v>8.318855806451616</v>
      </c>
      <c r="DS539">
        <v>-32.14410967741935</v>
      </c>
      <c r="DT539">
        <v>1195.260322580645</v>
      </c>
      <c r="DU539">
        <v>1223.567419354839</v>
      </c>
      <c r="DV539">
        <v>3.668680322580645</v>
      </c>
      <c r="DW539">
        <v>1199.929032258065</v>
      </c>
      <c r="DX539">
        <v>19.31739677419355</v>
      </c>
      <c r="DY539">
        <v>2.07690064516129</v>
      </c>
      <c r="DZ539">
        <v>1.745418387096775</v>
      </c>
      <c r="EA539">
        <v>18.0431064516129</v>
      </c>
      <c r="EB539">
        <v>15.30618709677419</v>
      </c>
      <c r="EC539">
        <v>2000.014838709677</v>
      </c>
      <c r="ED539">
        <v>0.9800046129032255</v>
      </c>
      <c r="EE539">
        <v>0.01999518709677419</v>
      </c>
      <c r="EF539">
        <v>0</v>
      </c>
      <c r="EG539">
        <v>752.5665161290322</v>
      </c>
      <c r="EH539">
        <v>5.000969999999999</v>
      </c>
      <c r="EI539">
        <v>15054.90967741935</v>
      </c>
      <c r="EJ539">
        <v>16707.72903225807</v>
      </c>
      <c r="EK539">
        <v>39.125</v>
      </c>
      <c r="EL539">
        <v>39.5</v>
      </c>
      <c r="EM539">
        <v>39.008</v>
      </c>
      <c r="EN539">
        <v>39.31199999999998</v>
      </c>
      <c r="EO539">
        <v>39.72154838709677</v>
      </c>
      <c r="EP539">
        <v>1955.124193548387</v>
      </c>
      <c r="EQ539">
        <v>39.89064516129034</v>
      </c>
      <c r="ER539">
        <v>0</v>
      </c>
      <c r="ES539">
        <v>123</v>
      </c>
      <c r="ET539">
        <v>0</v>
      </c>
      <c r="EU539">
        <v>752.4535000000001</v>
      </c>
      <c r="EV539">
        <v>-8.30423930552926</v>
      </c>
      <c r="EW539">
        <v>-180.7487176945245</v>
      </c>
      <c r="EX539">
        <v>15053.45</v>
      </c>
      <c r="EY539">
        <v>15</v>
      </c>
      <c r="EZ539">
        <v>1659133153.1</v>
      </c>
      <c r="FA539" t="s">
        <v>1563</v>
      </c>
      <c r="FB539">
        <v>1659133140.6</v>
      </c>
      <c r="FC539">
        <v>1659133153.1</v>
      </c>
      <c r="FD539">
        <v>43</v>
      </c>
      <c r="FE539">
        <v>0.296</v>
      </c>
      <c r="FF539">
        <v>0.004</v>
      </c>
      <c r="FG539">
        <v>-1.899</v>
      </c>
      <c r="FH539">
        <v>-0.096</v>
      </c>
      <c r="FI539">
        <v>1200</v>
      </c>
      <c r="FJ539">
        <v>20</v>
      </c>
      <c r="FK539">
        <v>0.11</v>
      </c>
      <c r="FL539">
        <v>0.04</v>
      </c>
      <c r="FM539">
        <v>-32.3298925</v>
      </c>
      <c r="FN539">
        <v>3.367761726078754</v>
      </c>
      <c r="FO539">
        <v>0.333028866156899</v>
      </c>
      <c r="FP539">
        <v>0</v>
      </c>
      <c r="FQ539">
        <v>753.0304117647058</v>
      </c>
      <c r="FR539">
        <v>-8.767944989633552</v>
      </c>
      <c r="FS539">
        <v>0.8991253304526489</v>
      </c>
      <c r="FT539">
        <v>0</v>
      </c>
      <c r="FU539">
        <v>3.714156</v>
      </c>
      <c r="FV539">
        <v>-0.8608005253283447</v>
      </c>
      <c r="FW539">
        <v>0.08358730408381405</v>
      </c>
      <c r="FX539">
        <v>0</v>
      </c>
      <c r="FY539">
        <v>0</v>
      </c>
      <c r="FZ539">
        <v>3</v>
      </c>
      <c r="GA539" t="s">
        <v>462</v>
      </c>
      <c r="GB539">
        <v>2.983</v>
      </c>
      <c r="GC539">
        <v>2.71558</v>
      </c>
      <c r="GD539">
        <v>0.190587</v>
      </c>
      <c r="GE539">
        <v>0.191722</v>
      </c>
      <c r="GF539">
        <v>0.104359</v>
      </c>
      <c r="GG539">
        <v>0.09096410000000001</v>
      </c>
      <c r="GH539">
        <v>25597.8</v>
      </c>
      <c r="GI539">
        <v>25686.1</v>
      </c>
      <c r="GJ539">
        <v>29392.5</v>
      </c>
      <c r="GK539">
        <v>29389.5</v>
      </c>
      <c r="GL539">
        <v>34862.8</v>
      </c>
      <c r="GM539">
        <v>35521.7</v>
      </c>
      <c r="GN539">
        <v>41389.8</v>
      </c>
      <c r="GO539">
        <v>41885.3</v>
      </c>
      <c r="GP539">
        <v>1.92402</v>
      </c>
      <c r="GQ539">
        <v>1.89455</v>
      </c>
      <c r="GR539">
        <v>0.0979155</v>
      </c>
      <c r="GS539">
        <v>0</v>
      </c>
      <c r="GT539">
        <v>25.5483</v>
      </c>
      <c r="GU539">
        <v>999.9</v>
      </c>
      <c r="GV539">
        <v>39</v>
      </c>
      <c r="GW539">
        <v>33</v>
      </c>
      <c r="GX539">
        <v>21.8054</v>
      </c>
      <c r="GY539">
        <v>63.6867</v>
      </c>
      <c r="GZ539">
        <v>33.4575</v>
      </c>
      <c r="HA539">
        <v>1</v>
      </c>
      <c r="HB539">
        <v>-0.0507774</v>
      </c>
      <c r="HC539">
        <v>0.508649</v>
      </c>
      <c r="HD539">
        <v>20.3323</v>
      </c>
      <c r="HE539">
        <v>5.22657</v>
      </c>
      <c r="HF539">
        <v>12.0099</v>
      </c>
      <c r="HG539">
        <v>4.9912</v>
      </c>
      <c r="HH539">
        <v>3.28995</v>
      </c>
      <c r="HI539">
        <v>9999</v>
      </c>
      <c r="HJ539">
        <v>9999</v>
      </c>
      <c r="HK539">
        <v>9999</v>
      </c>
      <c r="HL539">
        <v>178.1</v>
      </c>
      <c r="HM539">
        <v>1.86744</v>
      </c>
      <c r="HN539">
        <v>1.86646</v>
      </c>
      <c r="HO539">
        <v>1.86592</v>
      </c>
      <c r="HP539">
        <v>1.86584</v>
      </c>
      <c r="HQ539">
        <v>1.86768</v>
      </c>
      <c r="HR539">
        <v>1.87013</v>
      </c>
      <c r="HS539">
        <v>1.86876</v>
      </c>
      <c r="HT539">
        <v>1.87027</v>
      </c>
      <c r="HU539">
        <v>0</v>
      </c>
      <c r="HV539">
        <v>0</v>
      </c>
      <c r="HW539">
        <v>0</v>
      </c>
      <c r="HX539">
        <v>0</v>
      </c>
      <c r="HY539" t="s">
        <v>421</v>
      </c>
      <c r="HZ539" t="s">
        <v>422</v>
      </c>
      <c r="IA539" t="s">
        <v>423</v>
      </c>
      <c r="IB539" t="s">
        <v>423</v>
      </c>
      <c r="IC539" t="s">
        <v>423</v>
      </c>
      <c r="ID539" t="s">
        <v>423</v>
      </c>
      <c r="IE539">
        <v>0</v>
      </c>
      <c r="IF539">
        <v>100</v>
      </c>
      <c r="IG539">
        <v>100</v>
      </c>
      <c r="IH539">
        <v>-1.899</v>
      </c>
      <c r="II539">
        <v>-0.096</v>
      </c>
      <c r="IJ539">
        <v>0.2857788640250587</v>
      </c>
      <c r="IK539">
        <v>-0.002609718516926934</v>
      </c>
      <c r="IL539">
        <v>7.477057286243006E-07</v>
      </c>
      <c r="IM539">
        <v>-2.446628426827821E-10</v>
      </c>
      <c r="IN539">
        <v>-0.1878673209452489</v>
      </c>
      <c r="IO539">
        <v>-0.007460779758470672</v>
      </c>
      <c r="IP539">
        <v>0.0009378809001863145</v>
      </c>
      <c r="IQ539">
        <v>-1.681860573090938E-05</v>
      </c>
      <c r="IR539">
        <v>18</v>
      </c>
      <c r="IS539">
        <v>2242</v>
      </c>
      <c r="IT539">
        <v>1</v>
      </c>
      <c r="IU539">
        <v>24</v>
      </c>
      <c r="IV539">
        <v>1.7</v>
      </c>
      <c r="IW539">
        <v>1.5</v>
      </c>
      <c r="IX539">
        <v>2.42065</v>
      </c>
      <c r="IY539">
        <v>2.21558</v>
      </c>
      <c r="IZ539">
        <v>1.39648</v>
      </c>
      <c r="JA539">
        <v>2.33521</v>
      </c>
      <c r="JB539">
        <v>1.49536</v>
      </c>
      <c r="JC539">
        <v>2.42554</v>
      </c>
      <c r="JD539">
        <v>37.0509</v>
      </c>
      <c r="JE539">
        <v>24.14</v>
      </c>
      <c r="JF539">
        <v>18</v>
      </c>
      <c r="JG539">
        <v>498.694</v>
      </c>
      <c r="JH539">
        <v>436.166</v>
      </c>
      <c r="JI539">
        <v>25.0004</v>
      </c>
      <c r="JJ539">
        <v>26.6823</v>
      </c>
      <c r="JK539">
        <v>30.0003</v>
      </c>
      <c r="JL539">
        <v>26.6379</v>
      </c>
      <c r="JM539">
        <v>26.5765</v>
      </c>
      <c r="JN539">
        <v>48.4503</v>
      </c>
      <c r="JO539">
        <v>10.9024</v>
      </c>
      <c r="JP539">
        <v>39.7714</v>
      </c>
      <c r="JQ539">
        <v>25</v>
      </c>
      <c r="JR539">
        <v>1200</v>
      </c>
      <c r="JS539">
        <v>19.5038</v>
      </c>
      <c r="JT539">
        <v>100.496</v>
      </c>
      <c r="JU539">
        <v>100.59</v>
      </c>
    </row>
    <row r="540" spans="1:281">
      <c r="A540">
        <v>524</v>
      </c>
      <c r="B540">
        <v>1659133244.1</v>
      </c>
      <c r="C540">
        <v>20886</v>
      </c>
      <c r="D540" t="s">
        <v>1564</v>
      </c>
      <c r="E540" t="s">
        <v>1565</v>
      </c>
      <c r="F540">
        <v>5</v>
      </c>
      <c r="G540" t="s">
        <v>1525</v>
      </c>
      <c r="H540" t="s">
        <v>416</v>
      </c>
      <c r="I540">
        <v>1659133236.099999</v>
      </c>
      <c r="J540">
        <f>(K540)/1000</f>
        <v>0</v>
      </c>
      <c r="K540">
        <f>IF(CZ540, AN540, AH540)</f>
        <v>0</v>
      </c>
      <c r="L540">
        <f>IF(CZ540, AI540, AG540)</f>
        <v>0</v>
      </c>
      <c r="M540">
        <f>DB540 - IF(AU540&gt;1, L540*CV540*100.0/(AW540*DP540), 0)</f>
        <v>0</v>
      </c>
      <c r="N540">
        <f>((T540-J540/2)*M540-L540)/(T540+J540/2)</f>
        <v>0</v>
      </c>
      <c r="O540">
        <f>N540*(DI540+DJ540)/1000.0</f>
        <v>0</v>
      </c>
      <c r="P540">
        <f>(DB540 - IF(AU540&gt;1, L540*CV540*100.0/(AW540*DP540), 0))*(DI540+DJ540)/1000.0</f>
        <v>0</v>
      </c>
      <c r="Q540">
        <f>2.0/((1/S540-1/R540)+SIGN(S540)*SQRT((1/S540-1/R540)*(1/S540-1/R540) + 4*CW540/((CW540+1)*(CW540+1))*(2*1/S540*1/R540-1/R540*1/R540)))</f>
        <v>0</v>
      </c>
      <c r="R540">
        <f>IF(LEFT(CX540,1)&lt;&gt;"0",IF(LEFT(CX540,1)="1",3.0,CY540),$D$5+$E$5*(DP540*DI540/($K$5*1000))+$F$5*(DP540*DI540/($K$5*1000))*MAX(MIN(CV540,$J$5),$I$5)*MAX(MIN(CV540,$J$5),$I$5)+$G$5*MAX(MIN(CV540,$J$5),$I$5)*(DP540*DI540/($K$5*1000))+$H$5*(DP540*DI540/($K$5*1000))*(DP540*DI540/($K$5*1000)))</f>
        <v>0</v>
      </c>
      <c r="S540">
        <f>J540*(1000-(1000*0.61365*exp(17.502*W540/(240.97+W540))/(DI540+DJ540)+DD540)/2)/(1000*0.61365*exp(17.502*W540/(240.97+W540))/(DI540+DJ540)-DD540)</f>
        <v>0</v>
      </c>
      <c r="T540">
        <f>1/((CW540+1)/(Q540/1.6)+1/(R540/1.37)) + CW540/((CW540+1)/(Q540/1.6) + CW540/(R540/1.37))</f>
        <v>0</v>
      </c>
      <c r="U540">
        <f>(CR540*CU540)</f>
        <v>0</v>
      </c>
      <c r="V540">
        <f>(DK540+(U540+2*0.95*5.67E-8*(((DK540+$B$7)+273)^4-(DK540+273)^4)-44100*J540)/(1.84*29.3*R540+8*0.95*5.67E-8*(DK540+273)^3))</f>
        <v>0</v>
      </c>
      <c r="W540">
        <f>($C$7*DL540+$D$7*DM540+$E$7*V540)</f>
        <v>0</v>
      </c>
      <c r="X540">
        <f>0.61365*exp(17.502*W540/(240.97+W540))</f>
        <v>0</v>
      </c>
      <c r="Y540">
        <f>(Z540/AA540*100)</f>
        <v>0</v>
      </c>
      <c r="Z540">
        <f>DD540*(DI540+DJ540)/1000</f>
        <v>0</v>
      </c>
      <c r="AA540">
        <f>0.61365*exp(17.502*DK540/(240.97+DK540))</f>
        <v>0</v>
      </c>
      <c r="AB540">
        <f>(X540-DD540*(DI540+DJ540)/1000)</f>
        <v>0</v>
      </c>
      <c r="AC540">
        <f>(-J540*44100)</f>
        <v>0</v>
      </c>
      <c r="AD540">
        <f>2*29.3*R540*0.92*(DK540-W540)</f>
        <v>0</v>
      </c>
      <c r="AE540">
        <f>2*0.95*5.67E-8*(((DK540+$B$7)+273)^4-(W540+273)^4)</f>
        <v>0</v>
      </c>
      <c r="AF540">
        <f>U540+AE540+AC540+AD540</f>
        <v>0</v>
      </c>
      <c r="AG540">
        <f>DH540*AU540*(DC540-DB540*(1000-AU540*DE540)/(1000-AU540*DD540))/(100*CV540)</f>
        <v>0</v>
      </c>
      <c r="AH540">
        <f>1000*DH540*AU540*(DD540-DE540)/(100*CV540*(1000-AU540*DD540))</f>
        <v>0</v>
      </c>
      <c r="AI540">
        <f>(AJ540 - AK540 - DI540*1E3/(8.314*(DK540+273.15)) * AM540/DH540 * AL540) * DH540/(100*CV540) * (1000 - DE540)/1000</f>
        <v>0</v>
      </c>
      <c r="AJ540">
        <v>1551.839032921657</v>
      </c>
      <c r="AK540">
        <v>1524.473454545455</v>
      </c>
      <c r="AL540">
        <v>0.05976308702437572</v>
      </c>
      <c r="AM540">
        <v>65.16761939945265</v>
      </c>
      <c r="AN540">
        <f>(AP540 - AO540 + DI540*1E3/(8.314*(DK540+273.15)) * AR540/DH540 * AQ540) * DH540/(100*CV540) * 1000/(1000 - AP540)</f>
        <v>0</v>
      </c>
      <c r="AO540">
        <v>20.50557459090935</v>
      </c>
      <c r="AP540">
        <v>23.34568484848484</v>
      </c>
      <c r="AQ540">
        <v>7.48695103634649E-05</v>
      </c>
      <c r="AR540">
        <v>86.97220988958445</v>
      </c>
      <c r="AS540">
        <v>10</v>
      </c>
      <c r="AT540">
        <v>2</v>
      </c>
      <c r="AU540">
        <f>IF(AS540*$H$13&gt;=AW540,1.0,(AW540/(AW540-AS540*$H$13)))</f>
        <v>0</v>
      </c>
      <c r="AV540">
        <f>(AU540-1)*100</f>
        <v>0</v>
      </c>
      <c r="AW540">
        <f>MAX(0,($B$13+$C$13*DP540)/(1+$D$13*DP540)*DI540/(DK540+273)*$E$13)</f>
        <v>0</v>
      </c>
      <c r="AX540" t="s">
        <v>1392</v>
      </c>
      <c r="AY540">
        <v>10497.9</v>
      </c>
      <c r="AZ540">
        <v>881.8200000000001</v>
      </c>
      <c r="BA540">
        <v>2629.32</v>
      </c>
      <c r="BB540">
        <f>1-AZ540/BA540</f>
        <v>0</v>
      </c>
      <c r="BC540">
        <v>-2.039817619194042</v>
      </c>
      <c r="BD540" t="s">
        <v>1566</v>
      </c>
      <c r="BE540">
        <v>10484</v>
      </c>
      <c r="BF540">
        <v>743.3702692307694</v>
      </c>
      <c r="BG540">
        <v>884.83</v>
      </c>
      <c r="BH540">
        <f>1-BF540/BG540</f>
        <v>0</v>
      </c>
      <c r="BI540">
        <v>0.5</v>
      </c>
      <c r="BJ540">
        <f>CS540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417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BZ540">
        <v>1461</v>
      </c>
      <c r="CA540">
        <v>300</v>
      </c>
      <c r="CB540">
        <v>300</v>
      </c>
      <c r="CC540">
        <v>300</v>
      </c>
      <c r="CD540">
        <v>10484</v>
      </c>
      <c r="CE540">
        <v>853.67</v>
      </c>
      <c r="CF540">
        <v>-0.00694888</v>
      </c>
      <c r="CG540">
        <v>-0.18</v>
      </c>
      <c r="CH540" t="s">
        <v>417</v>
      </c>
      <c r="CI540" t="s">
        <v>417</v>
      </c>
      <c r="CJ540" t="s">
        <v>417</v>
      </c>
      <c r="CK540" t="s">
        <v>417</v>
      </c>
      <c r="CL540" t="s">
        <v>417</v>
      </c>
      <c r="CM540" t="s">
        <v>417</v>
      </c>
      <c r="CN540" t="s">
        <v>417</v>
      </c>
      <c r="CO540" t="s">
        <v>417</v>
      </c>
      <c r="CP540" t="s">
        <v>417</v>
      </c>
      <c r="CQ540" t="s">
        <v>417</v>
      </c>
      <c r="CR540">
        <f>$B$11*DQ540+$C$11*DR540+$F$11*EC540*(1-EF540)</f>
        <v>0</v>
      </c>
      <c r="CS540">
        <f>CR540*CT540</f>
        <v>0</v>
      </c>
      <c r="CT540">
        <f>($B$11*$D$9+$C$11*$D$9+$F$11*((EP540+EH540)/MAX(EP540+EH540+EQ540, 0.1)*$I$9+EQ540/MAX(EP540+EH540+EQ540, 0.1)*$J$9))/($B$11+$C$11+$F$11)</f>
        <v>0</v>
      </c>
      <c r="CU540">
        <f>($B$11*$K$9+$C$11*$K$9+$F$11*((EP540+EH540)/MAX(EP540+EH540+EQ540, 0.1)*$P$9+EQ540/MAX(EP540+EH540+EQ540, 0.1)*$Q$9))/($B$11+$C$11+$F$11)</f>
        <v>0</v>
      </c>
      <c r="CV540">
        <v>6</v>
      </c>
      <c r="CW540">
        <v>0.5</v>
      </c>
      <c r="CX540" t="s">
        <v>418</v>
      </c>
      <c r="CY540">
        <v>2</v>
      </c>
      <c r="CZ540" t="b">
        <v>1</v>
      </c>
      <c r="DA540">
        <v>1659133236.099999</v>
      </c>
      <c r="DB540">
        <v>1488.720516129032</v>
      </c>
      <c r="DC540">
        <v>1519.990645161291</v>
      </c>
      <c r="DD540">
        <v>23.30811935483871</v>
      </c>
      <c r="DE540">
        <v>20.47055483870968</v>
      </c>
      <c r="DF540">
        <v>1491.004516129032</v>
      </c>
      <c r="DG540">
        <v>23.39611935483871</v>
      </c>
      <c r="DH540">
        <v>500.0436451612903</v>
      </c>
      <c r="DI540">
        <v>90.35112258064517</v>
      </c>
      <c r="DJ540">
        <v>0.09997067741935484</v>
      </c>
      <c r="DK540">
        <v>27.42452258064516</v>
      </c>
      <c r="DL540">
        <v>27.27310967741935</v>
      </c>
      <c r="DM540">
        <v>999.9000000000003</v>
      </c>
      <c r="DN540">
        <v>0</v>
      </c>
      <c r="DO540">
        <v>0</v>
      </c>
      <c r="DP540">
        <v>10000.70129032258</v>
      </c>
      <c r="DQ540">
        <v>0</v>
      </c>
      <c r="DR540">
        <v>8.321393870967745</v>
      </c>
      <c r="DS540">
        <v>-31.44335483870967</v>
      </c>
      <c r="DT540">
        <v>1524.112580645161</v>
      </c>
      <c r="DU540">
        <v>1551.756451612903</v>
      </c>
      <c r="DV540">
        <v>2.865120967741936</v>
      </c>
      <c r="DW540">
        <v>1519.990645161291</v>
      </c>
      <c r="DX540">
        <v>20.47055483870968</v>
      </c>
      <c r="DY540">
        <v>2.108404193548387</v>
      </c>
      <c r="DZ540">
        <v>1.849537419354839</v>
      </c>
      <c r="EA540">
        <v>18.28281612903226</v>
      </c>
      <c r="EB540">
        <v>16.21185161290323</v>
      </c>
      <c r="EC540">
        <v>2000.006451612903</v>
      </c>
      <c r="ED540">
        <v>0.9800050967741931</v>
      </c>
      <c r="EE540">
        <v>0.01999470322580645</v>
      </c>
      <c r="EF540">
        <v>0</v>
      </c>
      <c r="EG540">
        <v>743.412870967742</v>
      </c>
      <c r="EH540">
        <v>5.000969999999999</v>
      </c>
      <c r="EI540">
        <v>14873.06451612903</v>
      </c>
      <c r="EJ540">
        <v>16707.65806451613</v>
      </c>
      <c r="EK540">
        <v>39.127</v>
      </c>
      <c r="EL540">
        <v>39.51600000000001</v>
      </c>
      <c r="EM540">
        <v>39.06199999999998</v>
      </c>
      <c r="EN540">
        <v>39.32216129032257</v>
      </c>
      <c r="EO540">
        <v>39.75</v>
      </c>
      <c r="EP540">
        <v>1955.116129032258</v>
      </c>
      <c r="EQ540">
        <v>39.89000000000002</v>
      </c>
      <c r="ER540">
        <v>0</v>
      </c>
      <c r="ES540">
        <v>122.9000000953674</v>
      </c>
      <c r="ET540">
        <v>0</v>
      </c>
      <c r="EU540">
        <v>743.3702692307694</v>
      </c>
      <c r="EV540">
        <v>-4.106700850625094</v>
      </c>
      <c r="EW540">
        <v>-105.4495725076005</v>
      </c>
      <c r="EX540">
        <v>14872.08461538462</v>
      </c>
      <c r="EY540">
        <v>15</v>
      </c>
      <c r="EZ540">
        <v>1659133280.6</v>
      </c>
      <c r="FA540" t="s">
        <v>1567</v>
      </c>
      <c r="FB540">
        <v>1659133280.6</v>
      </c>
      <c r="FC540">
        <v>1659133268.1</v>
      </c>
      <c r="FD540">
        <v>44</v>
      </c>
      <c r="FE540">
        <v>0.236</v>
      </c>
      <c r="FF540">
        <v>-0.003</v>
      </c>
      <c r="FG540">
        <v>-2.284</v>
      </c>
      <c r="FH540">
        <v>-0.08799999999999999</v>
      </c>
      <c r="FI540">
        <v>1520</v>
      </c>
      <c r="FJ540">
        <v>21</v>
      </c>
      <c r="FK540">
        <v>0.08</v>
      </c>
      <c r="FL540">
        <v>0.04</v>
      </c>
      <c r="FM540">
        <v>-31.5431</v>
      </c>
      <c r="FN540">
        <v>2.088146341463385</v>
      </c>
      <c r="FO540">
        <v>0.2213957388269513</v>
      </c>
      <c r="FP540">
        <v>0</v>
      </c>
      <c r="FQ540">
        <v>743.6206470588236</v>
      </c>
      <c r="FR540">
        <v>-4.594377379418248</v>
      </c>
      <c r="FS540">
        <v>0.4911140925519329</v>
      </c>
      <c r="FT540">
        <v>0</v>
      </c>
      <c r="FU540">
        <v>2.88325243902439</v>
      </c>
      <c r="FV540">
        <v>-0.3659642508710764</v>
      </c>
      <c r="FW540">
        <v>0.03793442138425836</v>
      </c>
      <c r="FX540">
        <v>0</v>
      </c>
      <c r="FY540">
        <v>0</v>
      </c>
      <c r="FZ540">
        <v>3</v>
      </c>
      <c r="GA540" t="s">
        <v>462</v>
      </c>
      <c r="GB540">
        <v>2.98302</v>
      </c>
      <c r="GC540">
        <v>2.71584</v>
      </c>
      <c r="GD540">
        <v>0.22131</v>
      </c>
      <c r="GE540">
        <v>0.22179</v>
      </c>
      <c r="GF540">
        <v>0.105233</v>
      </c>
      <c r="GG540">
        <v>0.0943253</v>
      </c>
      <c r="GH540">
        <v>24624.4</v>
      </c>
      <c r="GI540">
        <v>24730</v>
      </c>
      <c r="GJ540">
        <v>29390.2</v>
      </c>
      <c r="GK540">
        <v>29388.5</v>
      </c>
      <c r="GL540">
        <v>34826</v>
      </c>
      <c r="GM540">
        <v>35387.1</v>
      </c>
      <c r="GN540">
        <v>41386.4</v>
      </c>
      <c r="GO540">
        <v>41883.4</v>
      </c>
      <c r="GP540">
        <v>1.9227</v>
      </c>
      <c r="GQ540">
        <v>1.89745</v>
      </c>
      <c r="GR540">
        <v>0.103965</v>
      </c>
      <c r="GS540">
        <v>0</v>
      </c>
      <c r="GT540">
        <v>25.5649</v>
      </c>
      <c r="GU540">
        <v>999.9</v>
      </c>
      <c r="GV540">
        <v>40.4</v>
      </c>
      <c r="GW540">
        <v>33</v>
      </c>
      <c r="GX540">
        <v>22.5911</v>
      </c>
      <c r="GY540">
        <v>63.5867</v>
      </c>
      <c r="GZ540">
        <v>33.3814</v>
      </c>
      <c r="HA540">
        <v>1</v>
      </c>
      <c r="HB540">
        <v>-0.0483384</v>
      </c>
      <c r="HC540">
        <v>0.516757</v>
      </c>
      <c r="HD540">
        <v>20.3319</v>
      </c>
      <c r="HE540">
        <v>5.22358</v>
      </c>
      <c r="HF540">
        <v>12.0099</v>
      </c>
      <c r="HG540">
        <v>4.99045</v>
      </c>
      <c r="HH540">
        <v>3.28955</v>
      </c>
      <c r="HI540">
        <v>9999</v>
      </c>
      <c r="HJ540">
        <v>9999</v>
      </c>
      <c r="HK540">
        <v>9999</v>
      </c>
      <c r="HL540">
        <v>178.1</v>
      </c>
      <c r="HM540">
        <v>1.86744</v>
      </c>
      <c r="HN540">
        <v>1.86646</v>
      </c>
      <c r="HO540">
        <v>1.86592</v>
      </c>
      <c r="HP540">
        <v>1.86584</v>
      </c>
      <c r="HQ540">
        <v>1.86768</v>
      </c>
      <c r="HR540">
        <v>1.87013</v>
      </c>
      <c r="HS540">
        <v>1.86875</v>
      </c>
      <c r="HT540">
        <v>1.87027</v>
      </c>
      <c r="HU540">
        <v>0</v>
      </c>
      <c r="HV540">
        <v>0</v>
      </c>
      <c r="HW540">
        <v>0</v>
      </c>
      <c r="HX540">
        <v>0</v>
      </c>
      <c r="HY540" t="s">
        <v>421</v>
      </c>
      <c r="HZ540" t="s">
        <v>422</v>
      </c>
      <c r="IA540" t="s">
        <v>423</v>
      </c>
      <c r="IB540" t="s">
        <v>423</v>
      </c>
      <c r="IC540" t="s">
        <v>423</v>
      </c>
      <c r="ID540" t="s">
        <v>423</v>
      </c>
      <c r="IE540">
        <v>0</v>
      </c>
      <c r="IF540">
        <v>100</v>
      </c>
      <c r="IG540">
        <v>100</v>
      </c>
      <c r="IH540">
        <v>-2.284</v>
      </c>
      <c r="II540">
        <v>-0.08799999999999999</v>
      </c>
      <c r="IJ540">
        <v>0.5825116428404753</v>
      </c>
      <c r="IK540">
        <v>-0.002609718516926934</v>
      </c>
      <c r="IL540">
        <v>7.477057286243006E-07</v>
      </c>
      <c r="IM540">
        <v>-2.446628426827821E-10</v>
      </c>
      <c r="IN540">
        <v>-0.1838774601455688</v>
      </c>
      <c r="IO540">
        <v>-0.007460779758470672</v>
      </c>
      <c r="IP540">
        <v>0.0009378809001863145</v>
      </c>
      <c r="IQ540">
        <v>-1.681860573090938E-05</v>
      </c>
      <c r="IR540">
        <v>18</v>
      </c>
      <c r="IS540">
        <v>2242</v>
      </c>
      <c r="IT540">
        <v>1</v>
      </c>
      <c r="IU540">
        <v>24</v>
      </c>
      <c r="IV540">
        <v>1.7</v>
      </c>
      <c r="IW540">
        <v>1.5</v>
      </c>
      <c r="IX540">
        <v>2.92603</v>
      </c>
      <c r="IY540">
        <v>2.19604</v>
      </c>
      <c r="IZ540">
        <v>1.39648</v>
      </c>
      <c r="JA540">
        <v>2.33521</v>
      </c>
      <c r="JB540">
        <v>1.49536</v>
      </c>
      <c r="JC540">
        <v>2.40845</v>
      </c>
      <c r="JD540">
        <v>37.0032</v>
      </c>
      <c r="JE540">
        <v>24.14</v>
      </c>
      <c r="JF540">
        <v>18</v>
      </c>
      <c r="JG540">
        <v>498.097</v>
      </c>
      <c r="JH540">
        <v>438.124</v>
      </c>
      <c r="JI540">
        <v>25.0002</v>
      </c>
      <c r="JJ540">
        <v>26.7132</v>
      </c>
      <c r="JK540">
        <v>30.0003</v>
      </c>
      <c r="JL540">
        <v>26.6662</v>
      </c>
      <c r="JM540">
        <v>26.604</v>
      </c>
      <c r="JN540">
        <v>58.5534</v>
      </c>
      <c r="JO540">
        <v>10.9401</v>
      </c>
      <c r="JP540">
        <v>46.6367</v>
      </c>
      <c r="JQ540">
        <v>25</v>
      </c>
      <c r="JR540">
        <v>1520</v>
      </c>
      <c r="JS540">
        <v>20.6347</v>
      </c>
      <c r="JT540">
        <v>100.488</v>
      </c>
      <c r="JU540">
        <v>100.586</v>
      </c>
    </row>
    <row r="541" spans="1:281">
      <c r="A541">
        <v>525</v>
      </c>
      <c r="B541">
        <v>1659134652</v>
      </c>
      <c r="C541">
        <v>22293.90000009537</v>
      </c>
      <c r="D541" t="s">
        <v>1568</v>
      </c>
      <c r="E541" t="s">
        <v>1569</v>
      </c>
      <c r="F541">
        <v>5</v>
      </c>
      <c r="G541" t="s">
        <v>1570</v>
      </c>
      <c r="H541" t="s">
        <v>416</v>
      </c>
      <c r="I541">
        <v>1659134644.25</v>
      </c>
      <c r="J541">
        <f>(K541)/1000</f>
        <v>0</v>
      </c>
      <c r="K541">
        <f>IF(CZ541, AN541, AH541)</f>
        <v>0</v>
      </c>
      <c r="L541">
        <f>IF(CZ541, AI541, AG541)</f>
        <v>0</v>
      </c>
      <c r="M541">
        <f>DB541 - IF(AU541&gt;1, L541*CV541*100.0/(AW541*DP541), 0)</f>
        <v>0</v>
      </c>
      <c r="N541">
        <f>((T541-J541/2)*M541-L541)/(T541+J541/2)</f>
        <v>0</v>
      </c>
      <c r="O541">
        <f>N541*(DI541+DJ541)/1000.0</f>
        <v>0</v>
      </c>
      <c r="P541">
        <f>(DB541 - IF(AU541&gt;1, L541*CV541*100.0/(AW541*DP541), 0))*(DI541+DJ541)/1000.0</f>
        <v>0</v>
      </c>
      <c r="Q541">
        <f>2.0/((1/S541-1/R541)+SIGN(S541)*SQRT((1/S541-1/R541)*(1/S541-1/R541) + 4*CW541/((CW541+1)*(CW541+1))*(2*1/S541*1/R541-1/R541*1/R541)))</f>
        <v>0</v>
      </c>
      <c r="R541">
        <f>IF(LEFT(CX541,1)&lt;&gt;"0",IF(LEFT(CX541,1)="1",3.0,CY541),$D$5+$E$5*(DP541*DI541/($K$5*1000))+$F$5*(DP541*DI541/($K$5*1000))*MAX(MIN(CV541,$J$5),$I$5)*MAX(MIN(CV541,$J$5),$I$5)+$G$5*MAX(MIN(CV541,$J$5),$I$5)*(DP541*DI541/($K$5*1000))+$H$5*(DP541*DI541/($K$5*1000))*(DP541*DI541/($K$5*1000)))</f>
        <v>0</v>
      </c>
      <c r="S541">
        <f>J541*(1000-(1000*0.61365*exp(17.502*W541/(240.97+W541))/(DI541+DJ541)+DD541)/2)/(1000*0.61365*exp(17.502*W541/(240.97+W541))/(DI541+DJ541)-DD541)</f>
        <v>0</v>
      </c>
      <c r="T541">
        <f>1/((CW541+1)/(Q541/1.6)+1/(R541/1.37)) + CW541/((CW541+1)/(Q541/1.6) + CW541/(R541/1.37))</f>
        <v>0</v>
      </c>
      <c r="U541">
        <f>(CR541*CU541)</f>
        <v>0</v>
      </c>
      <c r="V541">
        <f>(DK541+(U541+2*0.95*5.67E-8*(((DK541+$B$7)+273)^4-(DK541+273)^4)-44100*J541)/(1.84*29.3*R541+8*0.95*5.67E-8*(DK541+273)^3))</f>
        <v>0</v>
      </c>
      <c r="W541">
        <f>($C$7*DL541+$D$7*DM541+$E$7*V541)</f>
        <v>0</v>
      </c>
      <c r="X541">
        <f>0.61365*exp(17.502*W541/(240.97+W541))</f>
        <v>0</v>
      </c>
      <c r="Y541">
        <f>(Z541/AA541*100)</f>
        <v>0</v>
      </c>
      <c r="Z541">
        <f>DD541*(DI541+DJ541)/1000</f>
        <v>0</v>
      </c>
      <c r="AA541">
        <f>0.61365*exp(17.502*DK541/(240.97+DK541))</f>
        <v>0</v>
      </c>
      <c r="AB541">
        <f>(X541-DD541*(DI541+DJ541)/1000)</f>
        <v>0</v>
      </c>
      <c r="AC541">
        <f>(-J541*44100)</f>
        <v>0</v>
      </c>
      <c r="AD541">
        <f>2*29.3*R541*0.92*(DK541-W541)</f>
        <v>0</v>
      </c>
      <c r="AE541">
        <f>2*0.95*5.67E-8*(((DK541+$B$7)+273)^4-(W541+273)^4)</f>
        <v>0</v>
      </c>
      <c r="AF541">
        <f>U541+AE541+AC541+AD541</f>
        <v>0</v>
      </c>
      <c r="AG541">
        <f>DH541*AU541*(DC541-DB541*(1000-AU541*DE541)/(1000-AU541*DD541))/(100*CV541)</f>
        <v>0</v>
      </c>
      <c r="AH541">
        <f>1000*DH541*AU541*(DD541-DE541)/(100*CV541*(1000-AU541*DD541))</f>
        <v>0</v>
      </c>
      <c r="AI541">
        <f>(AJ541 - AK541 - DI541*1E3/(8.314*(DK541+273.15)) * AM541/DH541 * AL541) * DH541/(100*CV541) * (1000 - DE541)/1000</f>
        <v>0</v>
      </c>
      <c r="AJ541">
        <v>427.0929795443906</v>
      </c>
      <c r="AK541">
        <v>408.3798060606059</v>
      </c>
      <c r="AL541">
        <v>1.119275962672066E-05</v>
      </c>
      <c r="AM541">
        <v>65.16696993079677</v>
      </c>
      <c r="AN541">
        <f>(AP541 - AO541 + DI541*1E3/(8.314*(DK541+273.15)) * AR541/DH541 * AQ541) * DH541/(100*CV541) * 1000/(1000 - AP541)</f>
        <v>0</v>
      </c>
      <c r="AO541">
        <v>16.51371542466206</v>
      </c>
      <c r="AP541">
        <v>22.52549999999999</v>
      </c>
      <c r="AQ541">
        <v>-5.424602924384844E-05</v>
      </c>
      <c r="AR541">
        <v>87.69719979235167</v>
      </c>
      <c r="AS541">
        <v>22</v>
      </c>
      <c r="AT541">
        <v>4</v>
      </c>
      <c r="AU541">
        <f>IF(AS541*$H$13&gt;=AW541,1.0,(AW541/(AW541-AS541*$H$13)))</f>
        <v>0</v>
      </c>
      <c r="AV541">
        <f>(AU541-1)*100</f>
        <v>0</v>
      </c>
      <c r="AW541">
        <f>MAX(0,($B$13+$C$13*DP541)/(1+$D$13*DP541)*DI541/(DK541+273)*$E$13)</f>
        <v>0</v>
      </c>
      <c r="AX541" t="s">
        <v>1392</v>
      </c>
      <c r="AY541">
        <v>10497.9</v>
      </c>
      <c r="AZ541">
        <v>881.8200000000001</v>
      </c>
      <c r="BA541">
        <v>2629.32</v>
      </c>
      <c r="BB541">
        <f>1-AZ541/BA541</f>
        <v>0</v>
      </c>
      <c r="BC541">
        <v>-2.039817619194042</v>
      </c>
      <c r="BD541" t="s">
        <v>1571</v>
      </c>
      <c r="BE541">
        <v>10512.2</v>
      </c>
      <c r="BF541">
        <v>712.8781600000001</v>
      </c>
      <c r="BG541">
        <v>865.321</v>
      </c>
      <c r="BH541">
        <f>1-BF541/BG541</f>
        <v>0</v>
      </c>
      <c r="BI541">
        <v>0.5</v>
      </c>
      <c r="BJ541">
        <f>CS541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417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BZ541">
        <v>1462</v>
      </c>
      <c r="CA541">
        <v>300</v>
      </c>
      <c r="CB541">
        <v>300</v>
      </c>
      <c r="CC541">
        <v>300</v>
      </c>
      <c r="CD541">
        <v>10512.2</v>
      </c>
      <c r="CE541">
        <v>823.05</v>
      </c>
      <c r="CF541">
        <v>-0.00696798</v>
      </c>
      <c r="CG541">
        <v>-3.62</v>
      </c>
      <c r="CH541" t="s">
        <v>417</v>
      </c>
      <c r="CI541" t="s">
        <v>417</v>
      </c>
      <c r="CJ541" t="s">
        <v>417</v>
      </c>
      <c r="CK541" t="s">
        <v>417</v>
      </c>
      <c r="CL541" t="s">
        <v>417</v>
      </c>
      <c r="CM541" t="s">
        <v>417</v>
      </c>
      <c r="CN541" t="s">
        <v>417</v>
      </c>
      <c r="CO541" t="s">
        <v>417</v>
      </c>
      <c r="CP541" t="s">
        <v>417</v>
      </c>
      <c r="CQ541" t="s">
        <v>417</v>
      </c>
      <c r="CR541">
        <f>$B$11*DQ541+$C$11*DR541+$F$11*EC541*(1-EF541)</f>
        <v>0</v>
      </c>
      <c r="CS541">
        <f>CR541*CT541</f>
        <v>0</v>
      </c>
      <c r="CT541">
        <f>($B$11*$D$9+$C$11*$D$9+$F$11*((EP541+EH541)/MAX(EP541+EH541+EQ541, 0.1)*$I$9+EQ541/MAX(EP541+EH541+EQ541, 0.1)*$J$9))/($B$11+$C$11+$F$11)</f>
        <v>0</v>
      </c>
      <c r="CU541">
        <f>($B$11*$K$9+$C$11*$K$9+$F$11*((EP541+EH541)/MAX(EP541+EH541+EQ541, 0.1)*$P$9+EQ541/MAX(EP541+EH541+EQ541, 0.1)*$Q$9))/($B$11+$C$11+$F$11)</f>
        <v>0</v>
      </c>
      <c r="CV541">
        <v>6</v>
      </c>
      <c r="CW541">
        <v>0.5</v>
      </c>
      <c r="CX541" t="s">
        <v>418</v>
      </c>
      <c r="CY541">
        <v>2</v>
      </c>
      <c r="CZ541" t="b">
        <v>1</v>
      </c>
      <c r="DA541">
        <v>1659134644.25</v>
      </c>
      <c r="DB541">
        <v>398.0008</v>
      </c>
      <c r="DC541">
        <v>420.0131000000001</v>
      </c>
      <c r="DD541">
        <v>22.47161</v>
      </c>
      <c r="DE541">
        <v>16.51435666666667</v>
      </c>
      <c r="DF541">
        <v>399.2908</v>
      </c>
      <c r="DG541">
        <v>22.60161</v>
      </c>
      <c r="DH541">
        <v>500.0514333333333</v>
      </c>
      <c r="DI541">
        <v>90.34850333333334</v>
      </c>
      <c r="DJ541">
        <v>0.09999452000000002</v>
      </c>
      <c r="DK541">
        <v>27.18304</v>
      </c>
      <c r="DL541">
        <v>26.77011666666666</v>
      </c>
      <c r="DM541">
        <v>999.9000000000002</v>
      </c>
      <c r="DN541">
        <v>0</v>
      </c>
      <c r="DO541">
        <v>0</v>
      </c>
      <c r="DP541">
        <v>10010.54633333334</v>
      </c>
      <c r="DQ541">
        <v>0</v>
      </c>
      <c r="DR541">
        <v>7.850837333333332</v>
      </c>
      <c r="DS541">
        <v>-20.84237</v>
      </c>
      <c r="DT541">
        <v>408.3720000000001</v>
      </c>
      <c r="DU541">
        <v>427.0657666666667</v>
      </c>
      <c r="DV541">
        <v>6.017137666666668</v>
      </c>
      <c r="DW541">
        <v>420.0131000000001</v>
      </c>
      <c r="DX541">
        <v>16.51435666666667</v>
      </c>
      <c r="DY541">
        <v>2.035687</v>
      </c>
      <c r="DZ541">
        <v>1.492046666666667</v>
      </c>
      <c r="EA541">
        <v>17.72468</v>
      </c>
      <c r="EB541">
        <v>12.88691</v>
      </c>
      <c r="EC541">
        <v>2000.003</v>
      </c>
      <c r="ED541">
        <v>0.9799992999999998</v>
      </c>
      <c r="EE541">
        <v>0.0200012</v>
      </c>
      <c r="EF541">
        <v>0</v>
      </c>
      <c r="EG541">
        <v>712.8786666666667</v>
      </c>
      <c r="EH541">
        <v>5.000969999999999</v>
      </c>
      <c r="EI541">
        <v>14194.9</v>
      </c>
      <c r="EJ541">
        <v>16707.60333333334</v>
      </c>
      <c r="EK541">
        <v>38.625</v>
      </c>
      <c r="EL541">
        <v>39.05786666666665</v>
      </c>
      <c r="EM541">
        <v>38.52066666666666</v>
      </c>
      <c r="EN541">
        <v>38.854</v>
      </c>
      <c r="EO541">
        <v>39.25</v>
      </c>
      <c r="EP541">
        <v>1955.101666666667</v>
      </c>
      <c r="EQ541">
        <v>39.90133333333335</v>
      </c>
      <c r="ER541">
        <v>0</v>
      </c>
      <c r="ES541">
        <v>1407.599999904633</v>
      </c>
      <c r="ET541">
        <v>0</v>
      </c>
      <c r="EU541">
        <v>712.8781600000001</v>
      </c>
      <c r="EV541">
        <v>-1.18184615680936</v>
      </c>
      <c r="EW541">
        <v>-18.44615379496498</v>
      </c>
      <c r="EX541">
        <v>14194.76</v>
      </c>
      <c r="EY541">
        <v>15</v>
      </c>
      <c r="EZ541">
        <v>1659134691</v>
      </c>
      <c r="FA541" t="s">
        <v>1572</v>
      </c>
      <c r="FB541">
        <v>1659134677</v>
      </c>
      <c r="FC541">
        <v>1659134691</v>
      </c>
      <c r="FD541">
        <v>45</v>
      </c>
      <c r="FE541">
        <v>-1.123</v>
      </c>
      <c r="FF541">
        <v>-0.002</v>
      </c>
      <c r="FG541">
        <v>-1.29</v>
      </c>
      <c r="FH541">
        <v>-0.13</v>
      </c>
      <c r="FI541">
        <v>420</v>
      </c>
      <c r="FJ541">
        <v>17</v>
      </c>
      <c r="FK541">
        <v>0.05</v>
      </c>
      <c r="FL541">
        <v>0.02</v>
      </c>
      <c r="FM541">
        <v>-20.84398780487805</v>
      </c>
      <c r="FN541">
        <v>0.07438327526125743</v>
      </c>
      <c r="FO541">
        <v>0.0579352674726946</v>
      </c>
      <c r="FP541">
        <v>1</v>
      </c>
      <c r="FQ541">
        <v>712.9143235294117</v>
      </c>
      <c r="FR541">
        <v>-0.3751413319755789</v>
      </c>
      <c r="FS541">
        <v>0.1927549069472691</v>
      </c>
      <c r="FT541">
        <v>1</v>
      </c>
      <c r="FU541">
        <v>6.011071707317074</v>
      </c>
      <c r="FV541">
        <v>0.07766090592335423</v>
      </c>
      <c r="FW541">
        <v>0.01405608676459592</v>
      </c>
      <c r="FX541">
        <v>1</v>
      </c>
      <c r="FY541">
        <v>3</v>
      </c>
      <c r="FZ541">
        <v>3</v>
      </c>
      <c r="GA541" t="s">
        <v>420</v>
      </c>
      <c r="GB541">
        <v>2.98297</v>
      </c>
      <c r="GC541">
        <v>2.71537</v>
      </c>
      <c r="GD541">
        <v>0.09076480000000001</v>
      </c>
      <c r="GE541">
        <v>0.09339740000000001</v>
      </c>
      <c r="GF541">
        <v>0.102688</v>
      </c>
      <c r="GG541">
        <v>0.0809285</v>
      </c>
      <c r="GH541">
        <v>28761.8</v>
      </c>
      <c r="GI541">
        <v>28819.2</v>
      </c>
      <c r="GJ541">
        <v>29399.7</v>
      </c>
      <c r="GK541">
        <v>29398.3</v>
      </c>
      <c r="GL541">
        <v>34934.9</v>
      </c>
      <c r="GM541">
        <v>35929.5</v>
      </c>
      <c r="GN541">
        <v>41399.5</v>
      </c>
      <c r="GO541">
        <v>41898.7</v>
      </c>
      <c r="GP541">
        <v>1.90075</v>
      </c>
      <c r="GQ541">
        <v>1.8913</v>
      </c>
      <c r="GR541">
        <v>0.0905618</v>
      </c>
      <c r="GS541">
        <v>0</v>
      </c>
      <c r="GT541">
        <v>25.2756</v>
      </c>
      <c r="GU541">
        <v>999.9</v>
      </c>
      <c r="GV541">
        <v>39.9</v>
      </c>
      <c r="GW541">
        <v>32.7</v>
      </c>
      <c r="GX541">
        <v>21.9378</v>
      </c>
      <c r="GY541">
        <v>63.4869</v>
      </c>
      <c r="GZ541">
        <v>33.4655</v>
      </c>
      <c r="HA541">
        <v>1</v>
      </c>
      <c r="HB541">
        <v>-0.0660086</v>
      </c>
      <c r="HC541">
        <v>0.331885</v>
      </c>
      <c r="HD541">
        <v>20.333</v>
      </c>
      <c r="HE541">
        <v>5.22088</v>
      </c>
      <c r="HF541">
        <v>12.0099</v>
      </c>
      <c r="HG541">
        <v>4.9907</v>
      </c>
      <c r="HH541">
        <v>3.2894</v>
      </c>
      <c r="HI541">
        <v>9999</v>
      </c>
      <c r="HJ541">
        <v>9999</v>
      </c>
      <c r="HK541">
        <v>9999</v>
      </c>
      <c r="HL541">
        <v>178.5</v>
      </c>
      <c r="HM541">
        <v>1.8674</v>
      </c>
      <c r="HN541">
        <v>1.86646</v>
      </c>
      <c r="HO541">
        <v>1.86586</v>
      </c>
      <c r="HP541">
        <v>1.86584</v>
      </c>
      <c r="HQ541">
        <v>1.86768</v>
      </c>
      <c r="HR541">
        <v>1.87012</v>
      </c>
      <c r="HS541">
        <v>1.86874</v>
      </c>
      <c r="HT541">
        <v>1.87027</v>
      </c>
      <c r="HU541">
        <v>0</v>
      </c>
      <c r="HV541">
        <v>0</v>
      </c>
      <c r="HW541">
        <v>0</v>
      </c>
      <c r="HX541">
        <v>0</v>
      </c>
      <c r="HY541" t="s">
        <v>421</v>
      </c>
      <c r="HZ541" t="s">
        <v>422</v>
      </c>
      <c r="IA541" t="s">
        <v>423</v>
      </c>
      <c r="IB541" t="s">
        <v>423</v>
      </c>
      <c r="IC541" t="s">
        <v>423</v>
      </c>
      <c r="ID541" t="s">
        <v>423</v>
      </c>
      <c r="IE541">
        <v>0</v>
      </c>
      <c r="IF541">
        <v>100</v>
      </c>
      <c r="IG541">
        <v>100</v>
      </c>
      <c r="IH541">
        <v>-1.29</v>
      </c>
      <c r="II541">
        <v>-0.13</v>
      </c>
      <c r="IJ541">
        <v>0.8183816525316034</v>
      </c>
      <c r="IK541">
        <v>-0.002609718516926934</v>
      </c>
      <c r="IL541">
        <v>7.477057286243006E-07</v>
      </c>
      <c r="IM541">
        <v>-2.446628426827821E-10</v>
      </c>
      <c r="IN541">
        <v>-0.1864092877919197</v>
      </c>
      <c r="IO541">
        <v>-0.007460779758470672</v>
      </c>
      <c r="IP541">
        <v>0.0009378809001863145</v>
      </c>
      <c r="IQ541">
        <v>-1.681860573090938E-05</v>
      </c>
      <c r="IR541">
        <v>18</v>
      </c>
      <c r="IS541">
        <v>2242</v>
      </c>
      <c r="IT541">
        <v>1</v>
      </c>
      <c r="IU541">
        <v>24</v>
      </c>
      <c r="IV541">
        <v>22.9</v>
      </c>
      <c r="IW541">
        <v>23.1</v>
      </c>
      <c r="IX541">
        <v>1.0437</v>
      </c>
      <c r="IY541">
        <v>2.22778</v>
      </c>
      <c r="IZ541">
        <v>1.39648</v>
      </c>
      <c r="JA541">
        <v>2.33643</v>
      </c>
      <c r="JB541">
        <v>1.49536</v>
      </c>
      <c r="JC541">
        <v>2.28882</v>
      </c>
      <c r="JD541">
        <v>36.7892</v>
      </c>
      <c r="JE541">
        <v>24.1313</v>
      </c>
      <c r="JF541">
        <v>18</v>
      </c>
      <c r="JG541">
        <v>483.353</v>
      </c>
      <c r="JH541">
        <v>433.548</v>
      </c>
      <c r="JI541">
        <v>24.9995</v>
      </c>
      <c r="JJ541">
        <v>26.538</v>
      </c>
      <c r="JK541">
        <v>29.9998</v>
      </c>
      <c r="JL541">
        <v>26.5454</v>
      </c>
      <c r="JM541">
        <v>26.4893</v>
      </c>
      <c r="JN541">
        <v>20.9104</v>
      </c>
      <c r="JO541">
        <v>25.7183</v>
      </c>
      <c r="JP541">
        <v>39.4164</v>
      </c>
      <c r="JQ541">
        <v>25</v>
      </c>
      <c r="JR541">
        <v>420</v>
      </c>
      <c r="JS541">
        <v>16.5359</v>
      </c>
      <c r="JT541">
        <v>100.52</v>
      </c>
      <c r="JU541">
        <v>100.621</v>
      </c>
    </row>
    <row r="542" spans="1:281">
      <c r="A542">
        <v>526</v>
      </c>
      <c r="B542">
        <v>1659134761.5</v>
      </c>
      <c r="C542">
        <v>22403.40000009537</v>
      </c>
      <c r="D542" t="s">
        <v>1573</v>
      </c>
      <c r="E542" t="s">
        <v>1574</v>
      </c>
      <c r="F542">
        <v>5</v>
      </c>
      <c r="G542" t="s">
        <v>1570</v>
      </c>
      <c r="H542" t="s">
        <v>416</v>
      </c>
      <c r="I542">
        <v>1659134753.75</v>
      </c>
      <c r="J542">
        <f>(K542)/1000</f>
        <v>0</v>
      </c>
      <c r="K542">
        <f>IF(CZ542, AN542, AH542)</f>
        <v>0</v>
      </c>
      <c r="L542">
        <f>IF(CZ542, AI542, AG542)</f>
        <v>0</v>
      </c>
      <c r="M542">
        <f>DB542 - IF(AU542&gt;1, L542*CV542*100.0/(AW542*DP542), 0)</f>
        <v>0</v>
      </c>
      <c r="N542">
        <f>((T542-J542/2)*M542-L542)/(T542+J542/2)</f>
        <v>0</v>
      </c>
      <c r="O542">
        <f>N542*(DI542+DJ542)/1000.0</f>
        <v>0</v>
      </c>
      <c r="P542">
        <f>(DB542 - IF(AU542&gt;1, L542*CV542*100.0/(AW542*DP542), 0))*(DI542+DJ542)/1000.0</f>
        <v>0</v>
      </c>
      <c r="Q542">
        <f>2.0/((1/S542-1/R542)+SIGN(S542)*SQRT((1/S542-1/R542)*(1/S542-1/R542) + 4*CW542/((CW542+1)*(CW542+1))*(2*1/S542*1/R542-1/R542*1/R542)))</f>
        <v>0</v>
      </c>
      <c r="R542">
        <f>IF(LEFT(CX542,1)&lt;&gt;"0",IF(LEFT(CX542,1)="1",3.0,CY542),$D$5+$E$5*(DP542*DI542/($K$5*1000))+$F$5*(DP542*DI542/($K$5*1000))*MAX(MIN(CV542,$J$5),$I$5)*MAX(MIN(CV542,$J$5),$I$5)+$G$5*MAX(MIN(CV542,$J$5),$I$5)*(DP542*DI542/($K$5*1000))+$H$5*(DP542*DI542/($K$5*1000))*(DP542*DI542/($K$5*1000)))</f>
        <v>0</v>
      </c>
      <c r="S542">
        <f>J542*(1000-(1000*0.61365*exp(17.502*W542/(240.97+W542))/(DI542+DJ542)+DD542)/2)/(1000*0.61365*exp(17.502*W542/(240.97+W542))/(DI542+DJ542)-DD542)</f>
        <v>0</v>
      </c>
      <c r="T542">
        <f>1/((CW542+1)/(Q542/1.6)+1/(R542/1.37)) + CW542/((CW542+1)/(Q542/1.6) + CW542/(R542/1.37))</f>
        <v>0</v>
      </c>
      <c r="U542">
        <f>(CR542*CU542)</f>
        <v>0</v>
      </c>
      <c r="V542">
        <f>(DK542+(U542+2*0.95*5.67E-8*(((DK542+$B$7)+273)^4-(DK542+273)^4)-44100*J542)/(1.84*29.3*R542+8*0.95*5.67E-8*(DK542+273)^3))</f>
        <v>0</v>
      </c>
      <c r="W542">
        <f>($C$7*DL542+$D$7*DM542+$E$7*V542)</f>
        <v>0</v>
      </c>
      <c r="X542">
        <f>0.61365*exp(17.502*W542/(240.97+W542))</f>
        <v>0</v>
      </c>
      <c r="Y542">
        <f>(Z542/AA542*100)</f>
        <v>0</v>
      </c>
      <c r="Z542">
        <f>DD542*(DI542+DJ542)/1000</f>
        <v>0</v>
      </c>
      <c r="AA542">
        <f>0.61365*exp(17.502*DK542/(240.97+DK542))</f>
        <v>0</v>
      </c>
      <c r="AB542">
        <f>(X542-DD542*(DI542+DJ542)/1000)</f>
        <v>0</v>
      </c>
      <c r="AC542">
        <f>(-J542*44100)</f>
        <v>0</v>
      </c>
      <c r="AD542">
        <f>2*29.3*R542*0.92*(DK542-W542)</f>
        <v>0</v>
      </c>
      <c r="AE542">
        <f>2*0.95*5.67E-8*(((DK542+$B$7)+273)^4-(W542+273)^4)</f>
        <v>0</v>
      </c>
      <c r="AF542">
        <f>U542+AE542+AC542+AD542</f>
        <v>0</v>
      </c>
      <c r="AG542">
        <f>DH542*AU542*(DC542-DB542*(1000-AU542*DE542)/(1000-AU542*DD542))/(100*CV542)</f>
        <v>0</v>
      </c>
      <c r="AH542">
        <f>1000*DH542*AU542*(DD542-DE542)/(100*CV542*(1000-AU542*DD542))</f>
        <v>0</v>
      </c>
      <c r="AI542">
        <f>(AJ542 - AK542 - DI542*1E3/(8.314*(DK542+273.15)) * AM542/DH542 * AL542) * DH542/(100*CV542) * (1000 - DE542)/1000</f>
        <v>0</v>
      </c>
      <c r="AJ542">
        <v>325.3688491170484</v>
      </c>
      <c r="AK542">
        <v>310.6067454545454</v>
      </c>
      <c r="AL542">
        <v>8.236669941263896E-05</v>
      </c>
      <c r="AM542">
        <v>65.16216928429189</v>
      </c>
      <c r="AN542">
        <f>(AP542 - AO542 + DI542*1E3/(8.314*(DK542+273.15)) * AR542/DH542 * AQ542) * DH542/(100*CV542) * 1000/(1000 - AP542)</f>
        <v>0</v>
      </c>
      <c r="AO542">
        <v>16.47518142152191</v>
      </c>
      <c r="AP542">
        <v>22.45194727272727</v>
      </c>
      <c r="AQ542">
        <v>1.097585504390323E-05</v>
      </c>
      <c r="AR542">
        <v>86.45315961007087</v>
      </c>
      <c r="AS542">
        <v>22</v>
      </c>
      <c r="AT542">
        <v>4</v>
      </c>
      <c r="AU542">
        <f>IF(AS542*$H$13&gt;=AW542,1.0,(AW542/(AW542-AS542*$H$13)))</f>
        <v>0</v>
      </c>
      <c r="AV542">
        <f>(AU542-1)*100</f>
        <v>0</v>
      </c>
      <c r="AW542">
        <f>MAX(0,($B$13+$C$13*DP542)/(1+$D$13*DP542)*DI542/(DK542+273)*$E$13)</f>
        <v>0</v>
      </c>
      <c r="AX542" t="s">
        <v>1392</v>
      </c>
      <c r="AY542">
        <v>10497.9</v>
      </c>
      <c r="AZ542">
        <v>881.8200000000001</v>
      </c>
      <c r="BA542">
        <v>2629.32</v>
      </c>
      <c r="BB542">
        <f>1-AZ542/BA542</f>
        <v>0</v>
      </c>
      <c r="BC542">
        <v>-2.039817619194042</v>
      </c>
      <c r="BD542" t="s">
        <v>1575</v>
      </c>
      <c r="BE542">
        <v>10511.9</v>
      </c>
      <c r="BF542">
        <v>698.2467999999999</v>
      </c>
      <c r="BG542">
        <v>823.129</v>
      </c>
      <c r="BH542">
        <f>1-BF542/BG542</f>
        <v>0</v>
      </c>
      <c r="BI542">
        <v>0.5</v>
      </c>
      <c r="BJ542">
        <f>CS542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417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BZ542">
        <v>1463</v>
      </c>
      <c r="CA542">
        <v>300</v>
      </c>
      <c r="CB542">
        <v>300</v>
      </c>
      <c r="CC542">
        <v>300</v>
      </c>
      <c r="CD542">
        <v>10511.9</v>
      </c>
      <c r="CE542">
        <v>792.5700000000001</v>
      </c>
      <c r="CF542">
        <v>-0.00696786</v>
      </c>
      <c r="CG542">
        <v>-1.6</v>
      </c>
      <c r="CH542" t="s">
        <v>417</v>
      </c>
      <c r="CI542" t="s">
        <v>417</v>
      </c>
      <c r="CJ542" t="s">
        <v>417</v>
      </c>
      <c r="CK542" t="s">
        <v>417</v>
      </c>
      <c r="CL542" t="s">
        <v>417</v>
      </c>
      <c r="CM542" t="s">
        <v>417</v>
      </c>
      <c r="CN542" t="s">
        <v>417</v>
      </c>
      <c r="CO542" t="s">
        <v>417</v>
      </c>
      <c r="CP542" t="s">
        <v>417</v>
      </c>
      <c r="CQ542" t="s">
        <v>417</v>
      </c>
      <c r="CR542">
        <f>$B$11*DQ542+$C$11*DR542+$F$11*EC542*(1-EF542)</f>
        <v>0</v>
      </c>
      <c r="CS542">
        <f>CR542*CT542</f>
        <v>0</v>
      </c>
      <c r="CT542">
        <f>($B$11*$D$9+$C$11*$D$9+$F$11*((EP542+EH542)/MAX(EP542+EH542+EQ542, 0.1)*$I$9+EQ542/MAX(EP542+EH542+EQ542, 0.1)*$J$9))/($B$11+$C$11+$F$11)</f>
        <v>0</v>
      </c>
      <c r="CU542">
        <f>($B$11*$K$9+$C$11*$K$9+$F$11*((EP542+EH542)/MAX(EP542+EH542+EQ542, 0.1)*$P$9+EQ542/MAX(EP542+EH542+EQ542, 0.1)*$Q$9))/($B$11+$C$11+$F$11)</f>
        <v>0</v>
      </c>
      <c r="CV542">
        <v>6</v>
      </c>
      <c r="CW542">
        <v>0.5</v>
      </c>
      <c r="CX542" t="s">
        <v>418</v>
      </c>
      <c r="CY542">
        <v>2</v>
      </c>
      <c r="CZ542" t="b">
        <v>1</v>
      </c>
      <c r="DA542">
        <v>1659134753.75</v>
      </c>
      <c r="DB542">
        <v>303.5803999999999</v>
      </c>
      <c r="DC542">
        <v>319.9998333333334</v>
      </c>
      <c r="DD542">
        <v>22.38794</v>
      </c>
      <c r="DE542">
        <v>16.47308666666667</v>
      </c>
      <c r="DF542">
        <v>304.6374</v>
      </c>
      <c r="DG542">
        <v>22.51694</v>
      </c>
      <c r="DH542">
        <v>500.0786999999999</v>
      </c>
      <c r="DI542">
        <v>90.35072666666669</v>
      </c>
      <c r="DJ542">
        <v>0.1000195266666667</v>
      </c>
      <c r="DK542">
        <v>27.17976333333333</v>
      </c>
      <c r="DL542">
        <v>26.77074</v>
      </c>
      <c r="DM542">
        <v>999.9000000000002</v>
      </c>
      <c r="DN542">
        <v>0</v>
      </c>
      <c r="DO542">
        <v>0</v>
      </c>
      <c r="DP542">
        <v>9990.875666666667</v>
      </c>
      <c r="DQ542">
        <v>0</v>
      </c>
      <c r="DR542">
        <v>7.869059999999998</v>
      </c>
      <c r="DS542">
        <v>-16.39970333333333</v>
      </c>
      <c r="DT542">
        <v>310.5705</v>
      </c>
      <c r="DU542">
        <v>325.3593</v>
      </c>
      <c r="DV542">
        <v>5.971153</v>
      </c>
      <c r="DW542">
        <v>319.9998333333334</v>
      </c>
      <c r="DX542">
        <v>16.47308666666667</v>
      </c>
      <c r="DY542">
        <v>2.027854333333333</v>
      </c>
      <c r="DZ542">
        <v>1.488356666666667</v>
      </c>
      <c r="EA542">
        <v>17.66352</v>
      </c>
      <c r="EB542">
        <v>12.84906</v>
      </c>
      <c r="EC542">
        <v>2000.032666666667</v>
      </c>
      <c r="ED542">
        <v>0.9799996000000001</v>
      </c>
      <c r="EE542">
        <v>0.02000089999999999</v>
      </c>
      <c r="EF542">
        <v>0</v>
      </c>
      <c r="EG542">
        <v>698.2625666666667</v>
      </c>
      <c r="EH542">
        <v>5.000969999999999</v>
      </c>
      <c r="EI542">
        <v>13898.80666666667</v>
      </c>
      <c r="EJ542">
        <v>16707.84666666667</v>
      </c>
      <c r="EK542">
        <v>38.57879999999999</v>
      </c>
      <c r="EL542">
        <v>38.97689999999999</v>
      </c>
      <c r="EM542">
        <v>38.5</v>
      </c>
      <c r="EN542">
        <v>38.75206666666666</v>
      </c>
      <c r="EO542">
        <v>39.2416</v>
      </c>
      <c r="EP542">
        <v>1955.130666666667</v>
      </c>
      <c r="EQ542">
        <v>39.90200000000002</v>
      </c>
      <c r="ER542">
        <v>0</v>
      </c>
      <c r="ES542">
        <v>109.2000000476837</v>
      </c>
      <c r="ET542">
        <v>0</v>
      </c>
      <c r="EU542">
        <v>698.2467999999999</v>
      </c>
      <c r="EV542">
        <v>-0.4133846217852417</v>
      </c>
      <c r="EW542">
        <v>-5.946153805837723</v>
      </c>
      <c r="EX542">
        <v>13898.732</v>
      </c>
      <c r="EY542">
        <v>15</v>
      </c>
      <c r="EZ542">
        <v>1659134795.5</v>
      </c>
      <c r="FA542" t="s">
        <v>1576</v>
      </c>
      <c r="FB542">
        <v>1659134781.5</v>
      </c>
      <c r="FC542">
        <v>1659134795.5</v>
      </c>
      <c r="FD542">
        <v>46</v>
      </c>
      <c r="FE542">
        <v>0.016</v>
      </c>
      <c r="FF542">
        <v>0.002</v>
      </c>
      <c r="FG542">
        <v>-1.057</v>
      </c>
      <c r="FH542">
        <v>-0.129</v>
      </c>
      <c r="FI542">
        <v>320</v>
      </c>
      <c r="FJ542">
        <v>16</v>
      </c>
      <c r="FK542">
        <v>0.1</v>
      </c>
      <c r="FL542">
        <v>0.02</v>
      </c>
      <c r="FM542">
        <v>-16.39431</v>
      </c>
      <c r="FN542">
        <v>-0.04939812382737564</v>
      </c>
      <c r="FO542">
        <v>0.02359230594918584</v>
      </c>
      <c r="FP542">
        <v>1</v>
      </c>
      <c r="FQ542">
        <v>698.2501764705883</v>
      </c>
      <c r="FR542">
        <v>-0.119602752009333</v>
      </c>
      <c r="FS542">
        <v>0.2357430643466434</v>
      </c>
      <c r="FT542">
        <v>1</v>
      </c>
      <c r="FU542">
        <v>5.97904575</v>
      </c>
      <c r="FV542">
        <v>-0.08967343339588954</v>
      </c>
      <c r="FW542">
        <v>0.0197439918567016</v>
      </c>
      <c r="FX542">
        <v>1</v>
      </c>
      <c r="FY542">
        <v>3</v>
      </c>
      <c r="FZ542">
        <v>3</v>
      </c>
      <c r="GA542" t="s">
        <v>420</v>
      </c>
      <c r="GB542">
        <v>2.98327</v>
      </c>
      <c r="GC542">
        <v>2.71547</v>
      </c>
      <c r="GD542">
        <v>0.0732655</v>
      </c>
      <c r="GE542">
        <v>0.0754986</v>
      </c>
      <c r="GF542">
        <v>0.102485</v>
      </c>
      <c r="GG542">
        <v>0.08081289999999999</v>
      </c>
      <c r="GH542">
        <v>29318.7</v>
      </c>
      <c r="GI542">
        <v>29391.3</v>
      </c>
      <c r="GJ542">
        <v>29402.6</v>
      </c>
      <c r="GK542">
        <v>29401.2</v>
      </c>
      <c r="GL542">
        <v>34945.6</v>
      </c>
      <c r="GM542">
        <v>35937.6</v>
      </c>
      <c r="GN542">
        <v>41403.2</v>
      </c>
      <c r="GO542">
        <v>41903.1</v>
      </c>
      <c r="GP542">
        <v>1.90185</v>
      </c>
      <c r="GQ542">
        <v>1.89167</v>
      </c>
      <c r="GR542">
        <v>0.0937544</v>
      </c>
      <c r="GS542">
        <v>0</v>
      </c>
      <c r="GT542">
        <v>25.2309</v>
      </c>
      <c r="GU542">
        <v>999.9</v>
      </c>
      <c r="GV542">
        <v>39.6</v>
      </c>
      <c r="GW542">
        <v>32.6</v>
      </c>
      <c r="GX542">
        <v>21.6501</v>
      </c>
      <c r="GY542">
        <v>63.3869</v>
      </c>
      <c r="GZ542">
        <v>33.1651</v>
      </c>
      <c r="HA542">
        <v>1</v>
      </c>
      <c r="HB542">
        <v>-0.0735442</v>
      </c>
      <c r="HC542">
        <v>0.281035</v>
      </c>
      <c r="HD542">
        <v>20.3332</v>
      </c>
      <c r="HE542">
        <v>5.22328</v>
      </c>
      <c r="HF542">
        <v>12.0099</v>
      </c>
      <c r="HG542">
        <v>4.9917</v>
      </c>
      <c r="HH542">
        <v>3.29</v>
      </c>
      <c r="HI542">
        <v>9999</v>
      </c>
      <c r="HJ542">
        <v>9999</v>
      </c>
      <c r="HK542">
        <v>9999</v>
      </c>
      <c r="HL542">
        <v>178.5</v>
      </c>
      <c r="HM542">
        <v>1.86743</v>
      </c>
      <c r="HN542">
        <v>1.86646</v>
      </c>
      <c r="HO542">
        <v>1.86591</v>
      </c>
      <c r="HP542">
        <v>1.86584</v>
      </c>
      <c r="HQ542">
        <v>1.86768</v>
      </c>
      <c r="HR542">
        <v>1.87014</v>
      </c>
      <c r="HS542">
        <v>1.86876</v>
      </c>
      <c r="HT542">
        <v>1.87027</v>
      </c>
      <c r="HU542">
        <v>0</v>
      </c>
      <c r="HV542">
        <v>0</v>
      </c>
      <c r="HW542">
        <v>0</v>
      </c>
      <c r="HX542">
        <v>0</v>
      </c>
      <c r="HY542" t="s">
        <v>421</v>
      </c>
      <c r="HZ542" t="s">
        <v>422</v>
      </c>
      <c r="IA542" t="s">
        <v>423</v>
      </c>
      <c r="IB542" t="s">
        <v>423</v>
      </c>
      <c r="IC542" t="s">
        <v>423</v>
      </c>
      <c r="ID542" t="s">
        <v>423</v>
      </c>
      <c r="IE542">
        <v>0</v>
      </c>
      <c r="IF542">
        <v>100</v>
      </c>
      <c r="IG542">
        <v>100</v>
      </c>
      <c r="IH542">
        <v>-1.057</v>
      </c>
      <c r="II542">
        <v>-0.129</v>
      </c>
      <c r="IJ542">
        <v>-0.3049241157908815</v>
      </c>
      <c r="IK542">
        <v>-0.002609718516926934</v>
      </c>
      <c r="IL542">
        <v>7.477057286243006E-07</v>
      </c>
      <c r="IM542">
        <v>-2.446628426827821E-10</v>
      </c>
      <c r="IN542">
        <v>-0.1882165541508673</v>
      </c>
      <c r="IO542">
        <v>-0.007460779758470672</v>
      </c>
      <c r="IP542">
        <v>0.0009378809001863145</v>
      </c>
      <c r="IQ542">
        <v>-1.681860573090938E-05</v>
      </c>
      <c r="IR542">
        <v>18</v>
      </c>
      <c r="IS542">
        <v>2242</v>
      </c>
      <c r="IT542">
        <v>1</v>
      </c>
      <c r="IU542">
        <v>24</v>
      </c>
      <c r="IV542">
        <v>1.4</v>
      </c>
      <c r="IW542">
        <v>1.2</v>
      </c>
      <c r="IX542">
        <v>0.843506</v>
      </c>
      <c r="IY542">
        <v>2.22778</v>
      </c>
      <c r="IZ542">
        <v>1.39648</v>
      </c>
      <c r="JA542">
        <v>2.33643</v>
      </c>
      <c r="JB542">
        <v>1.49536</v>
      </c>
      <c r="JC542">
        <v>2.42188</v>
      </c>
      <c r="JD542">
        <v>36.7654</v>
      </c>
      <c r="JE542">
        <v>24.14</v>
      </c>
      <c r="JF542">
        <v>18</v>
      </c>
      <c r="JG542">
        <v>483.409</v>
      </c>
      <c r="JH542">
        <v>433.194</v>
      </c>
      <c r="JI542">
        <v>24.9996</v>
      </c>
      <c r="JJ542">
        <v>26.4543</v>
      </c>
      <c r="JK542">
        <v>29.9997</v>
      </c>
      <c r="JL542">
        <v>26.4699</v>
      </c>
      <c r="JM542">
        <v>26.4138</v>
      </c>
      <c r="JN542">
        <v>16.8868</v>
      </c>
      <c r="JO542">
        <v>25.3303</v>
      </c>
      <c r="JP542">
        <v>38.3292</v>
      </c>
      <c r="JQ542">
        <v>25</v>
      </c>
      <c r="JR542">
        <v>320</v>
      </c>
      <c r="JS542">
        <v>16.4539</v>
      </c>
      <c r="JT542">
        <v>100.529</v>
      </c>
      <c r="JU542">
        <v>100.631</v>
      </c>
    </row>
    <row r="543" spans="1:281">
      <c r="A543">
        <v>527</v>
      </c>
      <c r="B543">
        <v>1659134871.5</v>
      </c>
      <c r="C543">
        <v>22513.40000009537</v>
      </c>
      <c r="D543" t="s">
        <v>1577</v>
      </c>
      <c r="E543" t="s">
        <v>1578</v>
      </c>
      <c r="F543">
        <v>5</v>
      </c>
      <c r="G543" t="s">
        <v>1570</v>
      </c>
      <c r="H543" t="s">
        <v>416</v>
      </c>
      <c r="I543">
        <v>1659134863.5</v>
      </c>
      <c r="J543">
        <f>(K543)/1000</f>
        <v>0</v>
      </c>
      <c r="K543">
        <f>IF(CZ543, AN543, AH543)</f>
        <v>0</v>
      </c>
      <c r="L543">
        <f>IF(CZ543, AI543, AG543)</f>
        <v>0</v>
      </c>
      <c r="M543">
        <f>DB543 - IF(AU543&gt;1, L543*CV543*100.0/(AW543*DP543), 0)</f>
        <v>0</v>
      </c>
      <c r="N543">
        <f>((T543-J543/2)*M543-L543)/(T543+J543/2)</f>
        <v>0</v>
      </c>
      <c r="O543">
        <f>N543*(DI543+DJ543)/1000.0</f>
        <v>0</v>
      </c>
      <c r="P543">
        <f>(DB543 - IF(AU543&gt;1, L543*CV543*100.0/(AW543*DP543), 0))*(DI543+DJ543)/1000.0</f>
        <v>0</v>
      </c>
      <c r="Q543">
        <f>2.0/((1/S543-1/R543)+SIGN(S543)*SQRT((1/S543-1/R543)*(1/S543-1/R543) + 4*CW543/((CW543+1)*(CW543+1))*(2*1/S543*1/R543-1/R543*1/R543)))</f>
        <v>0</v>
      </c>
      <c r="R543">
        <f>IF(LEFT(CX543,1)&lt;&gt;"0",IF(LEFT(CX543,1)="1",3.0,CY543),$D$5+$E$5*(DP543*DI543/($K$5*1000))+$F$5*(DP543*DI543/($K$5*1000))*MAX(MIN(CV543,$J$5),$I$5)*MAX(MIN(CV543,$J$5),$I$5)+$G$5*MAX(MIN(CV543,$J$5),$I$5)*(DP543*DI543/($K$5*1000))+$H$5*(DP543*DI543/($K$5*1000))*(DP543*DI543/($K$5*1000)))</f>
        <v>0</v>
      </c>
      <c r="S543">
        <f>J543*(1000-(1000*0.61365*exp(17.502*W543/(240.97+W543))/(DI543+DJ543)+DD543)/2)/(1000*0.61365*exp(17.502*W543/(240.97+W543))/(DI543+DJ543)-DD543)</f>
        <v>0</v>
      </c>
      <c r="T543">
        <f>1/((CW543+1)/(Q543/1.6)+1/(R543/1.37)) + CW543/((CW543+1)/(Q543/1.6) + CW543/(R543/1.37))</f>
        <v>0</v>
      </c>
      <c r="U543">
        <f>(CR543*CU543)</f>
        <v>0</v>
      </c>
      <c r="V543">
        <f>(DK543+(U543+2*0.95*5.67E-8*(((DK543+$B$7)+273)^4-(DK543+273)^4)-44100*J543)/(1.84*29.3*R543+8*0.95*5.67E-8*(DK543+273)^3))</f>
        <v>0</v>
      </c>
      <c r="W543">
        <f>($C$7*DL543+$D$7*DM543+$E$7*V543)</f>
        <v>0</v>
      </c>
      <c r="X543">
        <f>0.61365*exp(17.502*W543/(240.97+W543))</f>
        <v>0</v>
      </c>
      <c r="Y543">
        <f>(Z543/AA543*100)</f>
        <v>0</v>
      </c>
      <c r="Z543">
        <f>DD543*(DI543+DJ543)/1000</f>
        <v>0</v>
      </c>
      <c r="AA543">
        <f>0.61365*exp(17.502*DK543/(240.97+DK543))</f>
        <v>0</v>
      </c>
      <c r="AB543">
        <f>(X543-DD543*(DI543+DJ543)/1000)</f>
        <v>0</v>
      </c>
      <c r="AC543">
        <f>(-J543*44100)</f>
        <v>0</v>
      </c>
      <c r="AD543">
        <f>2*29.3*R543*0.92*(DK543-W543)</f>
        <v>0</v>
      </c>
      <c r="AE543">
        <f>2*0.95*5.67E-8*(((DK543+$B$7)+273)^4-(W543+273)^4)</f>
        <v>0</v>
      </c>
      <c r="AF543">
        <f>U543+AE543+AC543+AD543</f>
        <v>0</v>
      </c>
      <c r="AG543">
        <f>DH543*AU543*(DC543-DB543*(1000-AU543*DE543)/(1000-AU543*DD543))/(100*CV543)</f>
        <v>0</v>
      </c>
      <c r="AH543">
        <f>1000*DH543*AU543*(DD543-DE543)/(100*CV543*(1000-AU543*DD543))</f>
        <v>0</v>
      </c>
      <c r="AI543">
        <f>(AJ543 - AK543 - DI543*1E3/(8.314*(DK543+273.15)) * AM543/DH543 * AL543) * DH543/(100*CV543) * (1000 - DE543)/1000</f>
        <v>0</v>
      </c>
      <c r="AJ543">
        <v>223.7434925366727</v>
      </c>
      <c r="AK543">
        <v>214.6764606060606</v>
      </c>
      <c r="AL543">
        <v>0.0001864151097244201</v>
      </c>
      <c r="AM543">
        <v>65.16180517421282</v>
      </c>
      <c r="AN543">
        <f>(AP543 - AO543 + DI543*1E3/(8.314*(DK543+273.15)) * AR543/DH543 * AQ543) * DH543/(100*CV543) * 1000/(1000 - AP543)</f>
        <v>0</v>
      </c>
      <c r="AO543">
        <v>16.58636481142436</v>
      </c>
      <c r="AP543">
        <v>22.52175515151514</v>
      </c>
      <c r="AQ543">
        <v>4.145428201347978E-05</v>
      </c>
      <c r="AR543">
        <v>86.44257746408887</v>
      </c>
      <c r="AS543">
        <v>22</v>
      </c>
      <c r="AT543">
        <v>4</v>
      </c>
      <c r="AU543">
        <f>IF(AS543*$H$13&gt;=AW543,1.0,(AW543/(AW543-AS543*$H$13)))</f>
        <v>0</v>
      </c>
      <c r="AV543">
        <f>(AU543-1)*100</f>
        <v>0</v>
      </c>
      <c r="AW543">
        <f>MAX(0,($B$13+$C$13*DP543)/(1+$D$13*DP543)*DI543/(DK543+273)*$E$13)</f>
        <v>0</v>
      </c>
      <c r="AX543" t="s">
        <v>1392</v>
      </c>
      <c r="AY543">
        <v>10497.9</v>
      </c>
      <c r="AZ543">
        <v>881.8200000000001</v>
      </c>
      <c r="BA543">
        <v>2629.32</v>
      </c>
      <c r="BB543">
        <f>1-AZ543/BA543</f>
        <v>0</v>
      </c>
      <c r="BC543">
        <v>-2.039817619194042</v>
      </c>
      <c r="BD543" t="s">
        <v>1579</v>
      </c>
      <c r="BE543">
        <v>10511.7</v>
      </c>
      <c r="BF543">
        <v>696.5417600000001</v>
      </c>
      <c r="BG543">
        <v>793.735</v>
      </c>
      <c r="BH543">
        <f>1-BF543/BG543</f>
        <v>0</v>
      </c>
      <c r="BI543">
        <v>0.5</v>
      </c>
      <c r="BJ543">
        <f>CS543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417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BZ543">
        <v>1464</v>
      </c>
      <c r="CA543">
        <v>300</v>
      </c>
      <c r="CB543">
        <v>300</v>
      </c>
      <c r="CC543">
        <v>300</v>
      </c>
      <c r="CD543">
        <v>10511.7</v>
      </c>
      <c r="CE543">
        <v>775.25</v>
      </c>
      <c r="CF543">
        <v>-0.00696755</v>
      </c>
      <c r="CG543">
        <v>-0.02</v>
      </c>
      <c r="CH543" t="s">
        <v>417</v>
      </c>
      <c r="CI543" t="s">
        <v>417</v>
      </c>
      <c r="CJ543" t="s">
        <v>417</v>
      </c>
      <c r="CK543" t="s">
        <v>417</v>
      </c>
      <c r="CL543" t="s">
        <v>417</v>
      </c>
      <c r="CM543" t="s">
        <v>417</v>
      </c>
      <c r="CN543" t="s">
        <v>417</v>
      </c>
      <c r="CO543" t="s">
        <v>417</v>
      </c>
      <c r="CP543" t="s">
        <v>417</v>
      </c>
      <c r="CQ543" t="s">
        <v>417</v>
      </c>
      <c r="CR543">
        <f>$B$11*DQ543+$C$11*DR543+$F$11*EC543*(1-EF543)</f>
        <v>0</v>
      </c>
      <c r="CS543">
        <f>CR543*CT543</f>
        <v>0</v>
      </c>
      <c r="CT543">
        <f>($B$11*$D$9+$C$11*$D$9+$F$11*((EP543+EH543)/MAX(EP543+EH543+EQ543, 0.1)*$I$9+EQ543/MAX(EP543+EH543+EQ543, 0.1)*$J$9))/($B$11+$C$11+$F$11)</f>
        <v>0</v>
      </c>
      <c r="CU543">
        <f>($B$11*$K$9+$C$11*$K$9+$F$11*((EP543+EH543)/MAX(EP543+EH543+EQ543, 0.1)*$P$9+EQ543/MAX(EP543+EH543+EQ543, 0.1)*$Q$9))/($B$11+$C$11+$F$11)</f>
        <v>0</v>
      </c>
      <c r="CV543">
        <v>6</v>
      </c>
      <c r="CW543">
        <v>0.5</v>
      </c>
      <c r="CX543" t="s">
        <v>418</v>
      </c>
      <c r="CY543">
        <v>2</v>
      </c>
      <c r="CZ543" t="b">
        <v>1</v>
      </c>
      <c r="DA543">
        <v>1659134863.5</v>
      </c>
      <c r="DB543">
        <v>209.644935483871</v>
      </c>
      <c r="DC543">
        <v>220.0034193548387</v>
      </c>
      <c r="DD543">
        <v>22.4600870967742</v>
      </c>
      <c r="DE543">
        <v>16.58520322580645</v>
      </c>
      <c r="DF543">
        <v>210.629935483871</v>
      </c>
      <c r="DG543">
        <v>22.58408709677419</v>
      </c>
      <c r="DH543">
        <v>500.0548709677419</v>
      </c>
      <c r="DI543">
        <v>90.34092258064517</v>
      </c>
      <c r="DJ543">
        <v>0.09998966451612905</v>
      </c>
      <c r="DK543">
        <v>27.17531290322581</v>
      </c>
      <c r="DL543">
        <v>26.77775161290323</v>
      </c>
      <c r="DM543">
        <v>999.9000000000003</v>
      </c>
      <c r="DN543">
        <v>0</v>
      </c>
      <c r="DO543">
        <v>0</v>
      </c>
      <c r="DP543">
        <v>10000.14483870968</v>
      </c>
      <c r="DQ543">
        <v>0</v>
      </c>
      <c r="DR543">
        <v>7.869059999999998</v>
      </c>
      <c r="DS543">
        <v>-10.18066451612903</v>
      </c>
      <c r="DT543">
        <v>214.6554838709677</v>
      </c>
      <c r="DU543">
        <v>223.7137741935484</v>
      </c>
      <c r="DV543">
        <v>5.928971290322579</v>
      </c>
      <c r="DW543">
        <v>220.0034193548387</v>
      </c>
      <c r="DX543">
        <v>16.58520322580645</v>
      </c>
      <c r="DY543">
        <v>2.033950967741936</v>
      </c>
      <c r="DZ543">
        <v>1.498322258064517</v>
      </c>
      <c r="EA543">
        <v>17.71114193548387</v>
      </c>
      <c r="EB543">
        <v>12.95106451612903</v>
      </c>
      <c r="EC543">
        <v>1999.997096774193</v>
      </c>
      <c r="ED543">
        <v>0.979999935483871</v>
      </c>
      <c r="EE543">
        <v>0.02000056451612903</v>
      </c>
      <c r="EF543">
        <v>0</v>
      </c>
      <c r="EG543">
        <v>696.5661612903225</v>
      </c>
      <c r="EH543">
        <v>5.000969999999999</v>
      </c>
      <c r="EI543">
        <v>13857.22580645161</v>
      </c>
      <c r="EJ543">
        <v>16707.54516129032</v>
      </c>
      <c r="EK543">
        <v>38.56199999999998</v>
      </c>
      <c r="EL543">
        <v>38.93699999999998</v>
      </c>
      <c r="EM543">
        <v>38.44919354838709</v>
      </c>
      <c r="EN543">
        <v>38.69512903225805</v>
      </c>
      <c r="EO543">
        <v>39.19106451612902</v>
      </c>
      <c r="EP543">
        <v>1955.096451612903</v>
      </c>
      <c r="EQ543">
        <v>39.90064516129033</v>
      </c>
      <c r="ER543">
        <v>0</v>
      </c>
      <c r="ES543">
        <v>109.4000000953674</v>
      </c>
      <c r="ET543">
        <v>0</v>
      </c>
      <c r="EU543">
        <v>696.5417600000001</v>
      </c>
      <c r="EV543">
        <v>0.4829999859998902</v>
      </c>
      <c r="EW543">
        <v>2.446153772071626</v>
      </c>
      <c r="EX543">
        <v>13857.228</v>
      </c>
      <c r="EY543">
        <v>15</v>
      </c>
      <c r="EZ543">
        <v>1659134901.5</v>
      </c>
      <c r="FA543" t="s">
        <v>1580</v>
      </c>
      <c r="FB543">
        <v>1659134888.5</v>
      </c>
      <c r="FC543">
        <v>1659134901.5</v>
      </c>
      <c r="FD543">
        <v>47</v>
      </c>
      <c r="FE543">
        <v>-0.154</v>
      </c>
      <c r="FF543">
        <v>0.003</v>
      </c>
      <c r="FG543">
        <v>-0.985</v>
      </c>
      <c r="FH543">
        <v>-0.124</v>
      </c>
      <c r="FI543">
        <v>220</v>
      </c>
      <c r="FJ543">
        <v>17</v>
      </c>
      <c r="FK543">
        <v>0.09</v>
      </c>
      <c r="FL543">
        <v>0.01</v>
      </c>
      <c r="FM543">
        <v>-10.18415</v>
      </c>
      <c r="FN543">
        <v>0.08015459662293256</v>
      </c>
      <c r="FO543">
        <v>0.02883634858993064</v>
      </c>
      <c r="FP543">
        <v>1</v>
      </c>
      <c r="FQ543">
        <v>696.5493529411764</v>
      </c>
      <c r="FR543">
        <v>0.3565164231863546</v>
      </c>
      <c r="FS543">
        <v>0.234078277801274</v>
      </c>
      <c r="FT543">
        <v>1</v>
      </c>
      <c r="FU543">
        <v>5.9361885</v>
      </c>
      <c r="FV543">
        <v>-0.08303324577862792</v>
      </c>
      <c r="FW543">
        <v>0.01841431773783652</v>
      </c>
      <c r="FX543">
        <v>1</v>
      </c>
      <c r="FY543">
        <v>3</v>
      </c>
      <c r="FZ543">
        <v>3</v>
      </c>
      <c r="GA543" t="s">
        <v>420</v>
      </c>
      <c r="GB543">
        <v>2.9834</v>
      </c>
      <c r="GC543">
        <v>2.71554</v>
      </c>
      <c r="GD543">
        <v>0.0535231</v>
      </c>
      <c r="GE543">
        <v>0.055087</v>
      </c>
      <c r="GF543">
        <v>0.102709</v>
      </c>
      <c r="GG543">
        <v>0.0812156</v>
      </c>
      <c r="GH543">
        <v>29947.1</v>
      </c>
      <c r="GI543">
        <v>30044.2</v>
      </c>
      <c r="GJ543">
        <v>29405.8</v>
      </c>
      <c r="GK543">
        <v>29404.7</v>
      </c>
      <c r="GL543">
        <v>34939.9</v>
      </c>
      <c r="GM543">
        <v>35925.6</v>
      </c>
      <c r="GN543">
        <v>41407.6</v>
      </c>
      <c r="GO543">
        <v>41908.2</v>
      </c>
      <c r="GP543">
        <v>1.90263</v>
      </c>
      <c r="GQ543">
        <v>1.89272</v>
      </c>
      <c r="GR543">
        <v>0.0951737</v>
      </c>
      <c r="GS543">
        <v>0</v>
      </c>
      <c r="GT543">
        <v>25.2267</v>
      </c>
      <c r="GU543">
        <v>999.9</v>
      </c>
      <c r="GV543">
        <v>39.4</v>
      </c>
      <c r="GW543">
        <v>32.6</v>
      </c>
      <c r="GX543">
        <v>21.545</v>
      </c>
      <c r="GY543">
        <v>63.3969</v>
      </c>
      <c r="GZ543">
        <v>33.1811</v>
      </c>
      <c r="HA543">
        <v>1</v>
      </c>
      <c r="HB543">
        <v>-0.0810188</v>
      </c>
      <c r="HC543">
        <v>0.247519</v>
      </c>
      <c r="HD543">
        <v>20.3335</v>
      </c>
      <c r="HE543">
        <v>5.22463</v>
      </c>
      <c r="HF543">
        <v>12.0099</v>
      </c>
      <c r="HG543">
        <v>4.9915</v>
      </c>
      <c r="HH543">
        <v>3.28998</v>
      </c>
      <c r="HI543">
        <v>9999</v>
      </c>
      <c r="HJ543">
        <v>9999</v>
      </c>
      <c r="HK543">
        <v>9999</v>
      </c>
      <c r="HL543">
        <v>178.5</v>
      </c>
      <c r="HM543">
        <v>1.86742</v>
      </c>
      <c r="HN543">
        <v>1.86646</v>
      </c>
      <c r="HO543">
        <v>1.86584</v>
      </c>
      <c r="HP543">
        <v>1.86584</v>
      </c>
      <c r="HQ543">
        <v>1.86768</v>
      </c>
      <c r="HR543">
        <v>1.87013</v>
      </c>
      <c r="HS543">
        <v>1.86874</v>
      </c>
      <c r="HT543">
        <v>1.87027</v>
      </c>
      <c r="HU543">
        <v>0</v>
      </c>
      <c r="HV543">
        <v>0</v>
      </c>
      <c r="HW543">
        <v>0</v>
      </c>
      <c r="HX543">
        <v>0</v>
      </c>
      <c r="HY543" t="s">
        <v>421</v>
      </c>
      <c r="HZ543" t="s">
        <v>422</v>
      </c>
      <c r="IA543" t="s">
        <v>423</v>
      </c>
      <c r="IB543" t="s">
        <v>423</v>
      </c>
      <c r="IC543" t="s">
        <v>423</v>
      </c>
      <c r="ID543" t="s">
        <v>423</v>
      </c>
      <c r="IE543">
        <v>0</v>
      </c>
      <c r="IF543">
        <v>100</v>
      </c>
      <c r="IG543">
        <v>100</v>
      </c>
      <c r="IH543">
        <v>-0.985</v>
      </c>
      <c r="II543">
        <v>-0.124</v>
      </c>
      <c r="IJ543">
        <v>-0.2884551696059212</v>
      </c>
      <c r="IK543">
        <v>-0.002609718516926934</v>
      </c>
      <c r="IL543">
        <v>7.477057286243006E-07</v>
      </c>
      <c r="IM543">
        <v>-2.446628426827821E-10</v>
      </c>
      <c r="IN543">
        <v>-0.1860403124967304</v>
      </c>
      <c r="IO543">
        <v>-0.007460779758470672</v>
      </c>
      <c r="IP543">
        <v>0.0009378809001863145</v>
      </c>
      <c r="IQ543">
        <v>-1.681860573090938E-05</v>
      </c>
      <c r="IR543">
        <v>18</v>
      </c>
      <c r="IS543">
        <v>2242</v>
      </c>
      <c r="IT543">
        <v>1</v>
      </c>
      <c r="IU543">
        <v>24</v>
      </c>
      <c r="IV543">
        <v>1.5</v>
      </c>
      <c r="IW543">
        <v>1.3</v>
      </c>
      <c r="IX543">
        <v>0.632324</v>
      </c>
      <c r="IY543">
        <v>2.24243</v>
      </c>
      <c r="IZ543">
        <v>1.39648</v>
      </c>
      <c r="JA543">
        <v>2.33643</v>
      </c>
      <c r="JB543">
        <v>1.49536</v>
      </c>
      <c r="JC543">
        <v>2.34741</v>
      </c>
      <c r="JD543">
        <v>36.7654</v>
      </c>
      <c r="JE543">
        <v>24.14</v>
      </c>
      <c r="JF543">
        <v>18</v>
      </c>
      <c r="JG543">
        <v>483.211</v>
      </c>
      <c r="JH543">
        <v>433.201</v>
      </c>
      <c r="JI543">
        <v>24.9997</v>
      </c>
      <c r="JJ543">
        <v>26.3679</v>
      </c>
      <c r="JK543">
        <v>29.9997</v>
      </c>
      <c r="JL543">
        <v>26.3883</v>
      </c>
      <c r="JM543">
        <v>26.3329</v>
      </c>
      <c r="JN543">
        <v>12.6647</v>
      </c>
      <c r="JO543">
        <v>24.357</v>
      </c>
      <c r="JP543">
        <v>37.9717</v>
      </c>
      <c r="JQ543">
        <v>25</v>
      </c>
      <c r="JR543">
        <v>220</v>
      </c>
      <c r="JS543">
        <v>16.5863</v>
      </c>
      <c r="JT543">
        <v>100.54</v>
      </c>
      <c r="JU543">
        <v>100.643</v>
      </c>
    </row>
    <row r="544" spans="1:281">
      <c r="A544">
        <v>528</v>
      </c>
      <c r="B544">
        <v>1659134969</v>
      </c>
      <c r="C544">
        <v>22610.90000009537</v>
      </c>
      <c r="D544" t="s">
        <v>1581</v>
      </c>
      <c r="E544" t="s">
        <v>1582</v>
      </c>
      <c r="F544">
        <v>5</v>
      </c>
      <c r="G544" t="s">
        <v>1570</v>
      </c>
      <c r="H544" t="s">
        <v>416</v>
      </c>
      <c r="I544">
        <v>1659134961.25</v>
      </c>
      <c r="J544">
        <f>(K544)/1000</f>
        <v>0</v>
      </c>
      <c r="K544">
        <f>IF(CZ544, AN544, AH544)</f>
        <v>0</v>
      </c>
      <c r="L544">
        <f>IF(CZ544, AI544, AG544)</f>
        <v>0</v>
      </c>
      <c r="M544">
        <f>DB544 - IF(AU544&gt;1, L544*CV544*100.0/(AW544*DP544), 0)</f>
        <v>0</v>
      </c>
      <c r="N544">
        <f>((T544-J544/2)*M544-L544)/(T544+J544/2)</f>
        <v>0</v>
      </c>
      <c r="O544">
        <f>N544*(DI544+DJ544)/1000.0</f>
        <v>0</v>
      </c>
      <c r="P544">
        <f>(DB544 - IF(AU544&gt;1, L544*CV544*100.0/(AW544*DP544), 0))*(DI544+DJ544)/1000.0</f>
        <v>0</v>
      </c>
      <c r="Q544">
        <f>2.0/((1/S544-1/R544)+SIGN(S544)*SQRT((1/S544-1/R544)*(1/S544-1/R544) + 4*CW544/((CW544+1)*(CW544+1))*(2*1/S544*1/R544-1/R544*1/R544)))</f>
        <v>0</v>
      </c>
      <c r="R544">
        <f>IF(LEFT(CX544,1)&lt;&gt;"0",IF(LEFT(CX544,1)="1",3.0,CY544),$D$5+$E$5*(DP544*DI544/($K$5*1000))+$F$5*(DP544*DI544/($K$5*1000))*MAX(MIN(CV544,$J$5),$I$5)*MAX(MIN(CV544,$J$5),$I$5)+$G$5*MAX(MIN(CV544,$J$5),$I$5)*(DP544*DI544/($K$5*1000))+$H$5*(DP544*DI544/($K$5*1000))*(DP544*DI544/($K$5*1000)))</f>
        <v>0</v>
      </c>
      <c r="S544">
        <f>J544*(1000-(1000*0.61365*exp(17.502*W544/(240.97+W544))/(DI544+DJ544)+DD544)/2)/(1000*0.61365*exp(17.502*W544/(240.97+W544))/(DI544+DJ544)-DD544)</f>
        <v>0</v>
      </c>
      <c r="T544">
        <f>1/((CW544+1)/(Q544/1.6)+1/(R544/1.37)) + CW544/((CW544+1)/(Q544/1.6) + CW544/(R544/1.37))</f>
        <v>0</v>
      </c>
      <c r="U544">
        <f>(CR544*CU544)</f>
        <v>0</v>
      </c>
      <c r="V544">
        <f>(DK544+(U544+2*0.95*5.67E-8*(((DK544+$B$7)+273)^4-(DK544+273)^4)-44100*J544)/(1.84*29.3*R544+8*0.95*5.67E-8*(DK544+273)^3))</f>
        <v>0</v>
      </c>
      <c r="W544">
        <f>($C$7*DL544+$D$7*DM544+$E$7*V544)</f>
        <v>0</v>
      </c>
      <c r="X544">
        <f>0.61365*exp(17.502*W544/(240.97+W544))</f>
        <v>0</v>
      </c>
      <c r="Y544">
        <f>(Z544/AA544*100)</f>
        <v>0</v>
      </c>
      <c r="Z544">
        <f>DD544*(DI544+DJ544)/1000</f>
        <v>0</v>
      </c>
      <c r="AA544">
        <f>0.61365*exp(17.502*DK544/(240.97+DK544))</f>
        <v>0</v>
      </c>
      <c r="AB544">
        <f>(X544-DD544*(DI544+DJ544)/1000)</f>
        <v>0</v>
      </c>
      <c r="AC544">
        <f>(-J544*44100)</f>
        <v>0</v>
      </c>
      <c r="AD544">
        <f>2*29.3*R544*0.92*(DK544-W544)</f>
        <v>0</v>
      </c>
      <c r="AE544">
        <f>2*0.95*5.67E-8*(((DK544+$B$7)+273)^4-(W544+273)^4)</f>
        <v>0</v>
      </c>
      <c r="AF544">
        <f>U544+AE544+AC544+AD544</f>
        <v>0</v>
      </c>
      <c r="AG544">
        <f>DH544*AU544*(DC544-DB544*(1000-AU544*DE544)/(1000-AU544*DD544))/(100*CV544)</f>
        <v>0</v>
      </c>
      <c r="AH544">
        <f>1000*DH544*AU544*(DD544-DE544)/(100*CV544*(1000-AU544*DD544))</f>
        <v>0</v>
      </c>
      <c r="AI544">
        <f>(AJ544 - AK544 - DI544*1E3/(8.314*(DK544+273.15)) * AM544/DH544 * AL544) * DH544/(100*CV544) * (1000 - DE544)/1000</f>
        <v>0</v>
      </c>
      <c r="AJ544">
        <v>122.025383370849</v>
      </c>
      <c r="AK544">
        <v>118.6545515151515</v>
      </c>
      <c r="AL544">
        <v>-0.0006883048249621333</v>
      </c>
      <c r="AM544">
        <v>65.162270344734</v>
      </c>
      <c r="AN544">
        <f>(AP544 - AO544 + DI544*1E3/(8.314*(DK544+273.15)) * AR544/DH544 * AQ544) * DH544/(100*CV544) * 1000/(1000 - AP544)</f>
        <v>0</v>
      </c>
      <c r="AO544">
        <v>16.4929014669224</v>
      </c>
      <c r="AP544">
        <v>22.52440121212121</v>
      </c>
      <c r="AQ544">
        <v>-5.580768200596177E-05</v>
      </c>
      <c r="AR544">
        <v>86.45612972840198</v>
      </c>
      <c r="AS544">
        <v>22</v>
      </c>
      <c r="AT544">
        <v>4</v>
      </c>
      <c r="AU544">
        <f>IF(AS544*$H$13&gt;=AW544,1.0,(AW544/(AW544-AS544*$H$13)))</f>
        <v>0</v>
      </c>
      <c r="AV544">
        <f>(AU544-1)*100</f>
        <v>0</v>
      </c>
      <c r="AW544">
        <f>MAX(0,($B$13+$C$13*DP544)/(1+$D$13*DP544)*DI544/(DK544+273)*$E$13)</f>
        <v>0</v>
      </c>
      <c r="AX544" t="s">
        <v>1392</v>
      </c>
      <c r="AY544">
        <v>10497.9</v>
      </c>
      <c r="AZ544">
        <v>881.8200000000001</v>
      </c>
      <c r="BA544">
        <v>2629.32</v>
      </c>
      <c r="BB544">
        <f>1-AZ544/BA544</f>
        <v>0</v>
      </c>
      <c r="BC544">
        <v>-2.039817619194042</v>
      </c>
      <c r="BD544" t="s">
        <v>1583</v>
      </c>
      <c r="BE544">
        <v>10511.6</v>
      </c>
      <c r="BF544">
        <v>703.0595769230769</v>
      </c>
      <c r="BG544">
        <v>784.968</v>
      </c>
      <c r="BH544">
        <f>1-BF544/BG544</f>
        <v>0</v>
      </c>
      <c r="BI544">
        <v>0.5</v>
      </c>
      <c r="BJ544">
        <f>CS544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417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BZ544">
        <v>1465</v>
      </c>
      <c r="CA544">
        <v>300</v>
      </c>
      <c r="CB544">
        <v>300</v>
      </c>
      <c r="CC544">
        <v>300</v>
      </c>
      <c r="CD544">
        <v>10511.6</v>
      </c>
      <c r="CE544">
        <v>766.27</v>
      </c>
      <c r="CF544">
        <v>-0.0069674</v>
      </c>
      <c r="CG544">
        <v>-0.37</v>
      </c>
      <c r="CH544" t="s">
        <v>417</v>
      </c>
      <c r="CI544" t="s">
        <v>417</v>
      </c>
      <c r="CJ544" t="s">
        <v>417</v>
      </c>
      <c r="CK544" t="s">
        <v>417</v>
      </c>
      <c r="CL544" t="s">
        <v>417</v>
      </c>
      <c r="CM544" t="s">
        <v>417</v>
      </c>
      <c r="CN544" t="s">
        <v>417</v>
      </c>
      <c r="CO544" t="s">
        <v>417</v>
      </c>
      <c r="CP544" t="s">
        <v>417</v>
      </c>
      <c r="CQ544" t="s">
        <v>417</v>
      </c>
      <c r="CR544">
        <f>$B$11*DQ544+$C$11*DR544+$F$11*EC544*(1-EF544)</f>
        <v>0</v>
      </c>
      <c r="CS544">
        <f>CR544*CT544</f>
        <v>0</v>
      </c>
      <c r="CT544">
        <f>($B$11*$D$9+$C$11*$D$9+$F$11*((EP544+EH544)/MAX(EP544+EH544+EQ544, 0.1)*$I$9+EQ544/MAX(EP544+EH544+EQ544, 0.1)*$J$9))/($B$11+$C$11+$F$11)</f>
        <v>0</v>
      </c>
      <c r="CU544">
        <f>($B$11*$K$9+$C$11*$K$9+$F$11*((EP544+EH544)/MAX(EP544+EH544+EQ544, 0.1)*$P$9+EQ544/MAX(EP544+EH544+EQ544, 0.1)*$Q$9))/($B$11+$C$11+$F$11)</f>
        <v>0</v>
      </c>
      <c r="CV544">
        <v>6</v>
      </c>
      <c r="CW544">
        <v>0.5</v>
      </c>
      <c r="CX544" t="s">
        <v>418</v>
      </c>
      <c r="CY544">
        <v>2</v>
      </c>
      <c r="CZ544" t="b">
        <v>1</v>
      </c>
      <c r="DA544">
        <v>1659134961.25</v>
      </c>
      <c r="DB544">
        <v>115.858</v>
      </c>
      <c r="DC544">
        <v>119.9959333333333</v>
      </c>
      <c r="DD544">
        <v>22.47484</v>
      </c>
      <c r="DE544">
        <v>16.49893333333333</v>
      </c>
      <c r="DF544">
        <v>116.752</v>
      </c>
      <c r="DG544">
        <v>22.60084</v>
      </c>
      <c r="DH544">
        <v>500.0661333333334</v>
      </c>
      <c r="DI544">
        <v>90.33510333333334</v>
      </c>
      <c r="DJ544">
        <v>0.09997304999999999</v>
      </c>
      <c r="DK544">
        <v>27.16782333333332</v>
      </c>
      <c r="DL544">
        <v>26.76946</v>
      </c>
      <c r="DM544">
        <v>999.9000000000002</v>
      </c>
      <c r="DN544">
        <v>0</v>
      </c>
      <c r="DO544">
        <v>0</v>
      </c>
      <c r="DP544">
        <v>10007.562</v>
      </c>
      <c r="DQ544">
        <v>0</v>
      </c>
      <c r="DR544">
        <v>7.869059999999998</v>
      </c>
      <c r="DS544">
        <v>-3.981149333333334</v>
      </c>
      <c r="DT544">
        <v>118.6892666666667</v>
      </c>
      <c r="DU544">
        <v>122.0089333333333</v>
      </c>
      <c r="DV544">
        <v>6.035506666666667</v>
      </c>
      <c r="DW544">
        <v>119.9959333333333</v>
      </c>
      <c r="DX544">
        <v>16.49893333333333</v>
      </c>
      <c r="DY544">
        <v>2.035651666666667</v>
      </c>
      <c r="DZ544">
        <v>1.490434</v>
      </c>
      <c r="EA544">
        <v>17.7244</v>
      </c>
      <c r="EB544">
        <v>12.87038333333333</v>
      </c>
      <c r="EC544">
        <v>1999.986</v>
      </c>
      <c r="ED544">
        <v>0.9799992999999998</v>
      </c>
      <c r="EE544">
        <v>0.0200012</v>
      </c>
      <c r="EF544">
        <v>0</v>
      </c>
      <c r="EG544">
        <v>703.0935333333334</v>
      </c>
      <c r="EH544">
        <v>5.000969999999999</v>
      </c>
      <c r="EI544">
        <v>13977.65333333333</v>
      </c>
      <c r="EJ544">
        <v>16707.46333333333</v>
      </c>
      <c r="EK544">
        <v>38.56199999999999</v>
      </c>
      <c r="EL544">
        <v>38.875</v>
      </c>
      <c r="EM544">
        <v>38.47899999999999</v>
      </c>
      <c r="EN544">
        <v>38.625</v>
      </c>
      <c r="EO544">
        <v>39.18699999999999</v>
      </c>
      <c r="EP544">
        <v>1955.085</v>
      </c>
      <c r="EQ544">
        <v>39.901</v>
      </c>
      <c r="ER544">
        <v>0</v>
      </c>
      <c r="ES544">
        <v>96.90000009536743</v>
      </c>
      <c r="ET544">
        <v>0</v>
      </c>
      <c r="EU544">
        <v>703.0595769230769</v>
      </c>
      <c r="EV544">
        <v>0.03606838659621905</v>
      </c>
      <c r="EW544">
        <v>7.39829050270069</v>
      </c>
      <c r="EX544">
        <v>13977.70769230769</v>
      </c>
      <c r="EY544">
        <v>15</v>
      </c>
      <c r="EZ544">
        <v>1659135000.5</v>
      </c>
      <c r="FA544" t="s">
        <v>1584</v>
      </c>
      <c r="FB544">
        <v>1659134994</v>
      </c>
      <c r="FC544">
        <v>1659135000.5</v>
      </c>
      <c r="FD544">
        <v>48</v>
      </c>
      <c r="FE544">
        <v>-0.146</v>
      </c>
      <c r="FF544">
        <v>-0.001</v>
      </c>
      <c r="FG544">
        <v>-0.894</v>
      </c>
      <c r="FH544">
        <v>-0.126</v>
      </c>
      <c r="FI544">
        <v>120</v>
      </c>
      <c r="FJ544">
        <v>16</v>
      </c>
      <c r="FK544">
        <v>0.22</v>
      </c>
      <c r="FL544">
        <v>0.01</v>
      </c>
      <c r="FM544">
        <v>-3.956932926829269</v>
      </c>
      <c r="FN544">
        <v>-0.4186415331010506</v>
      </c>
      <c r="FO544">
        <v>0.05214191718779657</v>
      </c>
      <c r="FP544">
        <v>1</v>
      </c>
      <c r="FQ544">
        <v>703.0709705882355</v>
      </c>
      <c r="FR544">
        <v>0.2683116933199245</v>
      </c>
      <c r="FS544">
        <v>0.1705105629458989</v>
      </c>
      <c r="FT544">
        <v>1</v>
      </c>
      <c r="FU544">
        <v>6.028233902439025</v>
      </c>
      <c r="FV544">
        <v>0.0836397909407689</v>
      </c>
      <c r="FW544">
        <v>0.01224869009981123</v>
      </c>
      <c r="FX544">
        <v>1</v>
      </c>
      <c r="FY544">
        <v>3</v>
      </c>
      <c r="FZ544">
        <v>3</v>
      </c>
      <c r="GA544" t="s">
        <v>420</v>
      </c>
      <c r="GB544">
        <v>2.98354</v>
      </c>
      <c r="GC544">
        <v>2.7157</v>
      </c>
      <c r="GD544">
        <v>0.0310087</v>
      </c>
      <c r="GE544">
        <v>0.0315437</v>
      </c>
      <c r="GF544">
        <v>0.102715</v>
      </c>
      <c r="GG544">
        <v>0.0808912</v>
      </c>
      <c r="GH544">
        <v>30662.7</v>
      </c>
      <c r="GI544">
        <v>30795.4</v>
      </c>
      <c r="GJ544">
        <v>29408.5</v>
      </c>
      <c r="GK544">
        <v>29406.9</v>
      </c>
      <c r="GL544">
        <v>34942.3</v>
      </c>
      <c r="GM544">
        <v>35940.8</v>
      </c>
      <c r="GN544">
        <v>41411.4</v>
      </c>
      <c r="GO544">
        <v>41911.3</v>
      </c>
      <c r="GP544">
        <v>1.90313</v>
      </c>
      <c r="GQ544">
        <v>1.8937</v>
      </c>
      <c r="GR544">
        <v>0.0950918</v>
      </c>
      <c r="GS544">
        <v>0</v>
      </c>
      <c r="GT544">
        <v>25.216</v>
      </c>
      <c r="GU544">
        <v>999.9</v>
      </c>
      <c r="GV544">
        <v>39.2</v>
      </c>
      <c r="GW544">
        <v>32.6</v>
      </c>
      <c r="GX544">
        <v>21.4322</v>
      </c>
      <c r="GY544">
        <v>63.347</v>
      </c>
      <c r="GZ544">
        <v>33.2612</v>
      </c>
      <c r="HA544">
        <v>1</v>
      </c>
      <c r="HB544">
        <v>-0.08717229999999999</v>
      </c>
      <c r="HC544">
        <v>0.223606</v>
      </c>
      <c r="HD544">
        <v>20.3337</v>
      </c>
      <c r="HE544">
        <v>5.22642</v>
      </c>
      <c r="HF544">
        <v>12.0099</v>
      </c>
      <c r="HG544">
        <v>4.9912</v>
      </c>
      <c r="HH544">
        <v>3.28998</v>
      </c>
      <c r="HI544">
        <v>9999</v>
      </c>
      <c r="HJ544">
        <v>9999</v>
      </c>
      <c r="HK544">
        <v>9999</v>
      </c>
      <c r="HL544">
        <v>178.6</v>
      </c>
      <c r="HM544">
        <v>1.86742</v>
      </c>
      <c r="HN544">
        <v>1.86646</v>
      </c>
      <c r="HO544">
        <v>1.86586</v>
      </c>
      <c r="HP544">
        <v>1.86584</v>
      </c>
      <c r="HQ544">
        <v>1.86767</v>
      </c>
      <c r="HR544">
        <v>1.87012</v>
      </c>
      <c r="HS544">
        <v>1.86874</v>
      </c>
      <c r="HT544">
        <v>1.87027</v>
      </c>
      <c r="HU544">
        <v>0</v>
      </c>
      <c r="HV544">
        <v>0</v>
      </c>
      <c r="HW544">
        <v>0</v>
      </c>
      <c r="HX544">
        <v>0</v>
      </c>
      <c r="HY544" t="s">
        <v>421</v>
      </c>
      <c r="HZ544" t="s">
        <v>422</v>
      </c>
      <c r="IA544" t="s">
        <v>423</v>
      </c>
      <c r="IB544" t="s">
        <v>423</v>
      </c>
      <c r="IC544" t="s">
        <v>423</v>
      </c>
      <c r="ID544" t="s">
        <v>423</v>
      </c>
      <c r="IE544">
        <v>0</v>
      </c>
      <c r="IF544">
        <v>100</v>
      </c>
      <c r="IG544">
        <v>100</v>
      </c>
      <c r="IH544">
        <v>-0.894</v>
      </c>
      <c r="II544">
        <v>-0.126</v>
      </c>
      <c r="IJ544">
        <v>-0.4423375905301912</v>
      </c>
      <c r="IK544">
        <v>-0.002609718516926934</v>
      </c>
      <c r="IL544">
        <v>7.477057286243006E-07</v>
      </c>
      <c r="IM544">
        <v>-2.446628426827821E-10</v>
      </c>
      <c r="IN544">
        <v>-0.1826709175942974</v>
      </c>
      <c r="IO544">
        <v>-0.007460779758470672</v>
      </c>
      <c r="IP544">
        <v>0.0009378809001863145</v>
      </c>
      <c r="IQ544">
        <v>-1.681860573090938E-05</v>
      </c>
      <c r="IR544">
        <v>18</v>
      </c>
      <c r="IS544">
        <v>2242</v>
      </c>
      <c r="IT544">
        <v>1</v>
      </c>
      <c r="IU544">
        <v>24</v>
      </c>
      <c r="IV544">
        <v>1.3</v>
      </c>
      <c r="IW544">
        <v>1.1</v>
      </c>
      <c r="IX544">
        <v>0.413818</v>
      </c>
      <c r="IY544">
        <v>2.27295</v>
      </c>
      <c r="IZ544">
        <v>1.39648</v>
      </c>
      <c r="JA544">
        <v>2.33887</v>
      </c>
      <c r="JB544">
        <v>1.49536</v>
      </c>
      <c r="JC544">
        <v>2.32422</v>
      </c>
      <c r="JD544">
        <v>36.7417</v>
      </c>
      <c r="JE544">
        <v>24.14</v>
      </c>
      <c r="JF544">
        <v>18</v>
      </c>
      <c r="JG544">
        <v>482.91</v>
      </c>
      <c r="JH544">
        <v>433.219</v>
      </c>
      <c r="JI544">
        <v>24.9997</v>
      </c>
      <c r="JJ544">
        <v>26.2937</v>
      </c>
      <c r="JK544">
        <v>29.9998</v>
      </c>
      <c r="JL544">
        <v>26.3148</v>
      </c>
      <c r="JM544">
        <v>26.2595</v>
      </c>
      <c r="JN544">
        <v>8.260429999999999</v>
      </c>
      <c r="JO544">
        <v>24.3318</v>
      </c>
      <c r="JP544">
        <v>37.2805</v>
      </c>
      <c r="JQ544">
        <v>25</v>
      </c>
      <c r="JR544">
        <v>120</v>
      </c>
      <c r="JS544">
        <v>16.4937</v>
      </c>
      <c r="JT544">
        <v>100.549</v>
      </c>
      <c r="JU544">
        <v>100.651</v>
      </c>
    </row>
    <row r="545" spans="1:281">
      <c r="A545">
        <v>529</v>
      </c>
      <c r="B545">
        <v>1659135064.5</v>
      </c>
      <c r="C545">
        <v>22706.40000009537</v>
      </c>
      <c r="D545" t="s">
        <v>1585</v>
      </c>
      <c r="E545" t="s">
        <v>1586</v>
      </c>
      <c r="F545">
        <v>5</v>
      </c>
      <c r="G545" t="s">
        <v>1570</v>
      </c>
      <c r="H545" t="s">
        <v>416</v>
      </c>
      <c r="I545">
        <v>1659135056.5</v>
      </c>
      <c r="J545">
        <f>(K545)/1000</f>
        <v>0</v>
      </c>
      <c r="K545">
        <f>IF(CZ545, AN545, AH545)</f>
        <v>0</v>
      </c>
      <c r="L545">
        <f>IF(CZ545, AI545, AG545)</f>
        <v>0</v>
      </c>
      <c r="M545">
        <f>DB545 - IF(AU545&gt;1, L545*CV545*100.0/(AW545*DP545), 0)</f>
        <v>0</v>
      </c>
      <c r="N545">
        <f>((T545-J545/2)*M545-L545)/(T545+J545/2)</f>
        <v>0</v>
      </c>
      <c r="O545">
        <f>N545*(DI545+DJ545)/1000.0</f>
        <v>0</v>
      </c>
      <c r="P545">
        <f>(DB545 - IF(AU545&gt;1, L545*CV545*100.0/(AW545*DP545), 0))*(DI545+DJ545)/1000.0</f>
        <v>0</v>
      </c>
      <c r="Q545">
        <f>2.0/((1/S545-1/R545)+SIGN(S545)*SQRT((1/S545-1/R545)*(1/S545-1/R545) + 4*CW545/((CW545+1)*(CW545+1))*(2*1/S545*1/R545-1/R545*1/R545)))</f>
        <v>0</v>
      </c>
      <c r="R545">
        <f>IF(LEFT(CX545,1)&lt;&gt;"0",IF(LEFT(CX545,1)="1",3.0,CY545),$D$5+$E$5*(DP545*DI545/($K$5*1000))+$F$5*(DP545*DI545/($K$5*1000))*MAX(MIN(CV545,$J$5),$I$5)*MAX(MIN(CV545,$J$5),$I$5)+$G$5*MAX(MIN(CV545,$J$5),$I$5)*(DP545*DI545/($K$5*1000))+$H$5*(DP545*DI545/($K$5*1000))*(DP545*DI545/($K$5*1000)))</f>
        <v>0</v>
      </c>
      <c r="S545">
        <f>J545*(1000-(1000*0.61365*exp(17.502*W545/(240.97+W545))/(DI545+DJ545)+DD545)/2)/(1000*0.61365*exp(17.502*W545/(240.97+W545))/(DI545+DJ545)-DD545)</f>
        <v>0</v>
      </c>
      <c r="T545">
        <f>1/((CW545+1)/(Q545/1.6)+1/(R545/1.37)) + CW545/((CW545+1)/(Q545/1.6) + CW545/(R545/1.37))</f>
        <v>0</v>
      </c>
      <c r="U545">
        <f>(CR545*CU545)</f>
        <v>0</v>
      </c>
      <c r="V545">
        <f>(DK545+(U545+2*0.95*5.67E-8*(((DK545+$B$7)+273)^4-(DK545+273)^4)-44100*J545)/(1.84*29.3*R545+8*0.95*5.67E-8*(DK545+273)^3))</f>
        <v>0</v>
      </c>
      <c r="W545">
        <f>($C$7*DL545+$D$7*DM545+$E$7*V545)</f>
        <v>0</v>
      </c>
      <c r="X545">
        <f>0.61365*exp(17.502*W545/(240.97+W545))</f>
        <v>0</v>
      </c>
      <c r="Y545">
        <f>(Z545/AA545*100)</f>
        <v>0</v>
      </c>
      <c r="Z545">
        <f>DD545*(DI545+DJ545)/1000</f>
        <v>0</v>
      </c>
      <c r="AA545">
        <f>0.61365*exp(17.502*DK545/(240.97+DK545))</f>
        <v>0</v>
      </c>
      <c r="AB545">
        <f>(X545-DD545*(DI545+DJ545)/1000)</f>
        <v>0</v>
      </c>
      <c r="AC545">
        <f>(-J545*44100)</f>
        <v>0</v>
      </c>
      <c r="AD545">
        <f>2*29.3*R545*0.92*(DK545-W545)</f>
        <v>0</v>
      </c>
      <c r="AE545">
        <f>2*0.95*5.67E-8*(((DK545+$B$7)+273)^4-(W545+273)^4)</f>
        <v>0</v>
      </c>
      <c r="AF545">
        <f>U545+AE545+AC545+AD545</f>
        <v>0</v>
      </c>
      <c r="AG545">
        <f>DH545*AU545*(DC545-DB545*(1000-AU545*DE545)/(1000-AU545*DD545))/(100*CV545)</f>
        <v>0</v>
      </c>
      <c r="AH545">
        <f>1000*DH545*AU545*(DD545-DE545)/(100*CV545*(1000-AU545*DD545))</f>
        <v>0</v>
      </c>
      <c r="AI545">
        <f>(AJ545 - AK545 - DI545*1E3/(8.314*(DK545+273.15)) * AM545/DH545 * AL545) * DH545/(100*CV545) * (1000 - DE545)/1000</f>
        <v>0</v>
      </c>
      <c r="AJ545">
        <v>71.17619672711768</v>
      </c>
      <c r="AK545">
        <v>70.76742060606058</v>
      </c>
      <c r="AL545">
        <v>0.0006515843829277167</v>
      </c>
      <c r="AM545">
        <v>65.16265984976995</v>
      </c>
      <c r="AN545">
        <f>(AP545 - AO545 + DI545*1E3/(8.314*(DK545+273.15)) * AR545/DH545 * AQ545) * DH545/(100*CV545) * 1000/(1000 - AP545)</f>
        <v>0</v>
      </c>
      <c r="AO545">
        <v>16.39181648891152</v>
      </c>
      <c r="AP545">
        <v>22.52901878787879</v>
      </c>
      <c r="AQ545">
        <v>0.0001199697786615915</v>
      </c>
      <c r="AR545">
        <v>86.46761530903041</v>
      </c>
      <c r="AS545">
        <v>22</v>
      </c>
      <c r="AT545">
        <v>4</v>
      </c>
      <c r="AU545">
        <f>IF(AS545*$H$13&gt;=AW545,1.0,(AW545/(AW545-AS545*$H$13)))</f>
        <v>0</v>
      </c>
      <c r="AV545">
        <f>(AU545-1)*100</f>
        <v>0</v>
      </c>
      <c r="AW545">
        <f>MAX(0,($B$13+$C$13*DP545)/(1+$D$13*DP545)*DI545/(DK545+273)*$E$13)</f>
        <v>0</v>
      </c>
      <c r="AX545" t="s">
        <v>1392</v>
      </c>
      <c r="AY545">
        <v>10497.9</v>
      </c>
      <c r="AZ545">
        <v>881.8200000000001</v>
      </c>
      <c r="BA545">
        <v>2629.32</v>
      </c>
      <c r="BB545">
        <f>1-AZ545/BA545</f>
        <v>0</v>
      </c>
      <c r="BC545">
        <v>-2.039817619194042</v>
      </c>
      <c r="BD545" t="s">
        <v>1587</v>
      </c>
      <c r="BE545">
        <v>10511.5</v>
      </c>
      <c r="BF545">
        <v>707.57448</v>
      </c>
      <c r="BG545">
        <v>779.749</v>
      </c>
      <c r="BH545">
        <f>1-BF545/BG545</f>
        <v>0</v>
      </c>
      <c r="BI545">
        <v>0.5</v>
      </c>
      <c r="BJ545">
        <f>CS545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417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BZ545">
        <v>1466</v>
      </c>
      <c r="CA545">
        <v>300</v>
      </c>
      <c r="CB545">
        <v>300</v>
      </c>
      <c r="CC545">
        <v>300</v>
      </c>
      <c r="CD545">
        <v>10511.5</v>
      </c>
      <c r="CE545">
        <v>762.86</v>
      </c>
      <c r="CF545">
        <v>-0.00696726</v>
      </c>
      <c r="CG545">
        <v>0.26</v>
      </c>
      <c r="CH545" t="s">
        <v>417</v>
      </c>
      <c r="CI545" t="s">
        <v>417</v>
      </c>
      <c r="CJ545" t="s">
        <v>417</v>
      </c>
      <c r="CK545" t="s">
        <v>417</v>
      </c>
      <c r="CL545" t="s">
        <v>417</v>
      </c>
      <c r="CM545" t="s">
        <v>417</v>
      </c>
      <c r="CN545" t="s">
        <v>417</v>
      </c>
      <c r="CO545" t="s">
        <v>417</v>
      </c>
      <c r="CP545" t="s">
        <v>417</v>
      </c>
      <c r="CQ545" t="s">
        <v>417</v>
      </c>
      <c r="CR545">
        <f>$B$11*DQ545+$C$11*DR545+$F$11*EC545*(1-EF545)</f>
        <v>0</v>
      </c>
      <c r="CS545">
        <f>CR545*CT545</f>
        <v>0</v>
      </c>
      <c r="CT545">
        <f>($B$11*$D$9+$C$11*$D$9+$F$11*((EP545+EH545)/MAX(EP545+EH545+EQ545, 0.1)*$I$9+EQ545/MAX(EP545+EH545+EQ545, 0.1)*$J$9))/($B$11+$C$11+$F$11)</f>
        <v>0</v>
      </c>
      <c r="CU545">
        <f>($B$11*$K$9+$C$11*$K$9+$F$11*((EP545+EH545)/MAX(EP545+EH545+EQ545, 0.1)*$P$9+EQ545/MAX(EP545+EH545+EQ545, 0.1)*$Q$9))/($B$11+$C$11+$F$11)</f>
        <v>0</v>
      </c>
      <c r="CV545">
        <v>6</v>
      </c>
      <c r="CW545">
        <v>0.5</v>
      </c>
      <c r="CX545" t="s">
        <v>418</v>
      </c>
      <c r="CY545">
        <v>2</v>
      </c>
      <c r="CZ545" t="b">
        <v>1</v>
      </c>
      <c r="DA545">
        <v>1659135056.5</v>
      </c>
      <c r="DB545">
        <v>68.98517419354839</v>
      </c>
      <c r="DC545">
        <v>69.99192903225807</v>
      </c>
      <c r="DD545">
        <v>22.47120967741936</v>
      </c>
      <c r="DE545">
        <v>16.38758064516129</v>
      </c>
      <c r="DF545">
        <v>69.93917419354838</v>
      </c>
      <c r="DG545">
        <v>22.59620967741936</v>
      </c>
      <c r="DH545">
        <v>500.0549354838709</v>
      </c>
      <c r="DI545">
        <v>90.33907096774195</v>
      </c>
      <c r="DJ545">
        <v>0.09998241935483872</v>
      </c>
      <c r="DK545">
        <v>27.16504838709678</v>
      </c>
      <c r="DL545">
        <v>26.77477096774194</v>
      </c>
      <c r="DM545">
        <v>999.9000000000003</v>
      </c>
      <c r="DN545">
        <v>0</v>
      </c>
      <c r="DO545">
        <v>0</v>
      </c>
      <c r="DP545">
        <v>9999.616451612903</v>
      </c>
      <c r="DQ545">
        <v>0</v>
      </c>
      <c r="DR545">
        <v>7.869059999999998</v>
      </c>
      <c r="DS545">
        <v>-0.8202771935483871</v>
      </c>
      <c r="DT545">
        <v>70.76591612903225</v>
      </c>
      <c r="DU545">
        <v>71.15803870967741</v>
      </c>
      <c r="DV545">
        <v>6.141042580645161</v>
      </c>
      <c r="DW545">
        <v>69.99192903225807</v>
      </c>
      <c r="DX545">
        <v>16.38758064516129</v>
      </c>
      <c r="DY545">
        <v>2.035214516129032</v>
      </c>
      <c r="DZ545">
        <v>1.480438064516129</v>
      </c>
      <c r="EA545">
        <v>17.72100322580645</v>
      </c>
      <c r="EB545">
        <v>12.7676064516129</v>
      </c>
      <c r="EC545">
        <v>2000.00129032258</v>
      </c>
      <c r="ED545">
        <v>0.9799995483870968</v>
      </c>
      <c r="EE545">
        <v>0.02000095161290322</v>
      </c>
      <c r="EF545">
        <v>0</v>
      </c>
      <c r="EG545">
        <v>707.5573225806451</v>
      </c>
      <c r="EH545">
        <v>5.000969999999999</v>
      </c>
      <c r="EI545">
        <v>14060.63870967742</v>
      </c>
      <c r="EJ545">
        <v>16707.59032258064</v>
      </c>
      <c r="EK545">
        <v>38.56606451612902</v>
      </c>
      <c r="EL545">
        <v>38.875</v>
      </c>
      <c r="EM545">
        <v>38.5</v>
      </c>
      <c r="EN545">
        <v>38.625</v>
      </c>
      <c r="EO545">
        <v>39.18699999999998</v>
      </c>
      <c r="EP545">
        <v>1955.100322580646</v>
      </c>
      <c r="EQ545">
        <v>39.9009677419355</v>
      </c>
      <c r="ER545">
        <v>0</v>
      </c>
      <c r="ES545">
        <v>94.79999995231628</v>
      </c>
      <c r="ET545">
        <v>0</v>
      </c>
      <c r="EU545">
        <v>707.57448</v>
      </c>
      <c r="EV545">
        <v>0.5108461602930129</v>
      </c>
      <c r="EW545">
        <v>-0.8846153310744408</v>
      </c>
      <c r="EX545">
        <v>14060.516</v>
      </c>
      <c r="EY545">
        <v>15</v>
      </c>
      <c r="EZ545">
        <v>1659135101</v>
      </c>
      <c r="FA545" t="s">
        <v>1588</v>
      </c>
      <c r="FB545">
        <v>1659135087.5</v>
      </c>
      <c r="FC545">
        <v>1659135101</v>
      </c>
      <c r="FD545">
        <v>49</v>
      </c>
      <c r="FE545">
        <v>-0.184</v>
      </c>
      <c r="FF545">
        <v>0.002</v>
      </c>
      <c r="FG545">
        <v>-0.954</v>
      </c>
      <c r="FH545">
        <v>-0.125</v>
      </c>
      <c r="FI545">
        <v>70</v>
      </c>
      <c r="FJ545">
        <v>16</v>
      </c>
      <c r="FK545">
        <v>0.29</v>
      </c>
      <c r="FL545">
        <v>0.02</v>
      </c>
      <c r="FM545">
        <v>-0.7995255</v>
      </c>
      <c r="FN545">
        <v>-0.4023430694183867</v>
      </c>
      <c r="FO545">
        <v>0.04782525242536625</v>
      </c>
      <c r="FP545">
        <v>1</v>
      </c>
      <c r="FQ545">
        <v>707.5643529411764</v>
      </c>
      <c r="FR545">
        <v>0.2900229233272352</v>
      </c>
      <c r="FS545">
        <v>0.2206975415456424</v>
      </c>
      <c r="FT545">
        <v>1</v>
      </c>
      <c r="FU545">
        <v>6.13922725</v>
      </c>
      <c r="FV545">
        <v>0.03088671669793234</v>
      </c>
      <c r="FW545">
        <v>0.01081509384783603</v>
      </c>
      <c r="FX545">
        <v>1</v>
      </c>
      <c r="FY545">
        <v>3</v>
      </c>
      <c r="FZ545">
        <v>3</v>
      </c>
      <c r="GA545" t="s">
        <v>420</v>
      </c>
      <c r="GB545">
        <v>2.98358</v>
      </c>
      <c r="GC545">
        <v>2.7155</v>
      </c>
      <c r="GD545">
        <v>0.0188078</v>
      </c>
      <c r="GE545">
        <v>0.0186537</v>
      </c>
      <c r="GF545">
        <v>0.102756</v>
      </c>
      <c r="GG545">
        <v>0.0805638</v>
      </c>
      <c r="GH545">
        <v>31052.3</v>
      </c>
      <c r="GI545">
        <v>31207.5</v>
      </c>
      <c r="GJ545">
        <v>29411.3</v>
      </c>
      <c r="GK545">
        <v>29408.7</v>
      </c>
      <c r="GL545">
        <v>34943.4</v>
      </c>
      <c r="GM545">
        <v>35955.7</v>
      </c>
      <c r="GN545">
        <v>41415.1</v>
      </c>
      <c r="GO545">
        <v>41913.8</v>
      </c>
      <c r="GP545">
        <v>1.90412</v>
      </c>
      <c r="GQ545">
        <v>1.8941</v>
      </c>
      <c r="GR545">
        <v>0.09530039999999999</v>
      </c>
      <c r="GS545">
        <v>0</v>
      </c>
      <c r="GT545">
        <v>25.216</v>
      </c>
      <c r="GU545">
        <v>999.9</v>
      </c>
      <c r="GV545">
        <v>39</v>
      </c>
      <c r="GW545">
        <v>32.6</v>
      </c>
      <c r="GX545">
        <v>21.3263</v>
      </c>
      <c r="GY545">
        <v>63.567</v>
      </c>
      <c r="GZ545">
        <v>33.4535</v>
      </c>
      <c r="HA545">
        <v>1</v>
      </c>
      <c r="HB545">
        <v>-0.0920757</v>
      </c>
      <c r="HC545">
        <v>0.21253</v>
      </c>
      <c r="HD545">
        <v>20.3336</v>
      </c>
      <c r="HE545">
        <v>5.22538</v>
      </c>
      <c r="HF545">
        <v>12.0099</v>
      </c>
      <c r="HG545">
        <v>4.9915</v>
      </c>
      <c r="HH545">
        <v>3.28985</v>
      </c>
      <c r="HI545">
        <v>9999</v>
      </c>
      <c r="HJ545">
        <v>9999</v>
      </c>
      <c r="HK545">
        <v>9999</v>
      </c>
      <c r="HL545">
        <v>178.6</v>
      </c>
      <c r="HM545">
        <v>1.8674</v>
      </c>
      <c r="HN545">
        <v>1.86646</v>
      </c>
      <c r="HO545">
        <v>1.86596</v>
      </c>
      <c r="HP545">
        <v>1.86584</v>
      </c>
      <c r="HQ545">
        <v>1.86768</v>
      </c>
      <c r="HR545">
        <v>1.87012</v>
      </c>
      <c r="HS545">
        <v>1.86875</v>
      </c>
      <c r="HT545">
        <v>1.87027</v>
      </c>
      <c r="HU545">
        <v>0</v>
      </c>
      <c r="HV545">
        <v>0</v>
      </c>
      <c r="HW545">
        <v>0</v>
      </c>
      <c r="HX545">
        <v>0</v>
      </c>
      <c r="HY545" t="s">
        <v>421</v>
      </c>
      <c r="HZ545" t="s">
        <v>422</v>
      </c>
      <c r="IA545" t="s">
        <v>423</v>
      </c>
      <c r="IB545" t="s">
        <v>423</v>
      </c>
      <c r="IC545" t="s">
        <v>423</v>
      </c>
      <c r="ID545" t="s">
        <v>423</v>
      </c>
      <c r="IE545">
        <v>0</v>
      </c>
      <c r="IF545">
        <v>100</v>
      </c>
      <c r="IG545">
        <v>100</v>
      </c>
      <c r="IH545">
        <v>-0.954</v>
      </c>
      <c r="II545">
        <v>-0.125</v>
      </c>
      <c r="IJ545">
        <v>-0.5885698011983678</v>
      </c>
      <c r="IK545">
        <v>-0.002609718516926934</v>
      </c>
      <c r="IL545">
        <v>7.477057286243006E-07</v>
      </c>
      <c r="IM545">
        <v>-2.446628426827821E-10</v>
      </c>
      <c r="IN545">
        <v>-0.1838344671489513</v>
      </c>
      <c r="IO545">
        <v>-0.007460779758470672</v>
      </c>
      <c r="IP545">
        <v>0.0009378809001863145</v>
      </c>
      <c r="IQ545">
        <v>-1.681860573090938E-05</v>
      </c>
      <c r="IR545">
        <v>18</v>
      </c>
      <c r="IS545">
        <v>2242</v>
      </c>
      <c r="IT545">
        <v>1</v>
      </c>
      <c r="IU545">
        <v>24</v>
      </c>
      <c r="IV545">
        <v>1.2</v>
      </c>
      <c r="IW545">
        <v>1.1</v>
      </c>
      <c r="IX545">
        <v>0.301514</v>
      </c>
      <c r="IY545">
        <v>2.29004</v>
      </c>
      <c r="IZ545">
        <v>1.39648</v>
      </c>
      <c r="JA545">
        <v>2.33765</v>
      </c>
      <c r="JB545">
        <v>1.49536</v>
      </c>
      <c r="JC545">
        <v>2.42676</v>
      </c>
      <c r="JD545">
        <v>36.7417</v>
      </c>
      <c r="JE545">
        <v>24.1488</v>
      </c>
      <c r="JF545">
        <v>18</v>
      </c>
      <c r="JG545">
        <v>482.985</v>
      </c>
      <c r="JH545">
        <v>432.963</v>
      </c>
      <c r="JI545">
        <v>24.9997</v>
      </c>
      <c r="JJ545">
        <v>26.2298</v>
      </c>
      <c r="JK545">
        <v>29.9999</v>
      </c>
      <c r="JL545">
        <v>26.2496</v>
      </c>
      <c r="JM545">
        <v>26.1951</v>
      </c>
      <c r="JN545">
        <v>6.05295</v>
      </c>
      <c r="JO545">
        <v>24.2029</v>
      </c>
      <c r="JP545">
        <v>36.6888</v>
      </c>
      <c r="JQ545">
        <v>25</v>
      </c>
      <c r="JR545">
        <v>70</v>
      </c>
      <c r="JS545">
        <v>16.4311</v>
      </c>
      <c r="JT545">
        <v>100.559</v>
      </c>
      <c r="JU545">
        <v>100.657</v>
      </c>
    </row>
    <row r="546" spans="1:281">
      <c r="A546">
        <v>530</v>
      </c>
      <c r="B546">
        <v>1659135192</v>
      </c>
      <c r="C546">
        <v>22833.90000009537</v>
      </c>
      <c r="D546" t="s">
        <v>1589</v>
      </c>
      <c r="E546" t="s">
        <v>1590</v>
      </c>
      <c r="F546">
        <v>5</v>
      </c>
      <c r="G546" t="s">
        <v>1570</v>
      </c>
      <c r="H546" t="s">
        <v>416</v>
      </c>
      <c r="I546">
        <v>1659135184</v>
      </c>
      <c r="J546">
        <f>(K546)/1000</f>
        <v>0</v>
      </c>
      <c r="K546">
        <f>IF(CZ546, AN546, AH546)</f>
        <v>0</v>
      </c>
      <c r="L546">
        <f>IF(CZ546, AI546, AG546)</f>
        <v>0</v>
      </c>
      <c r="M546">
        <f>DB546 - IF(AU546&gt;1, L546*CV546*100.0/(AW546*DP546), 0)</f>
        <v>0</v>
      </c>
      <c r="N546">
        <f>((T546-J546/2)*M546-L546)/(T546+J546/2)</f>
        <v>0</v>
      </c>
      <c r="O546">
        <f>N546*(DI546+DJ546)/1000.0</f>
        <v>0</v>
      </c>
      <c r="P546">
        <f>(DB546 - IF(AU546&gt;1, L546*CV546*100.0/(AW546*DP546), 0))*(DI546+DJ546)/1000.0</f>
        <v>0</v>
      </c>
      <c r="Q546">
        <f>2.0/((1/S546-1/R546)+SIGN(S546)*SQRT((1/S546-1/R546)*(1/S546-1/R546) + 4*CW546/((CW546+1)*(CW546+1))*(2*1/S546*1/R546-1/R546*1/R546)))</f>
        <v>0</v>
      </c>
      <c r="R546">
        <f>IF(LEFT(CX546,1)&lt;&gt;"0",IF(LEFT(CX546,1)="1",3.0,CY546),$D$5+$E$5*(DP546*DI546/($K$5*1000))+$F$5*(DP546*DI546/($K$5*1000))*MAX(MIN(CV546,$J$5),$I$5)*MAX(MIN(CV546,$J$5),$I$5)+$G$5*MAX(MIN(CV546,$J$5),$I$5)*(DP546*DI546/($K$5*1000))+$H$5*(DP546*DI546/($K$5*1000))*(DP546*DI546/($K$5*1000)))</f>
        <v>0</v>
      </c>
      <c r="S546">
        <f>J546*(1000-(1000*0.61365*exp(17.502*W546/(240.97+W546))/(DI546+DJ546)+DD546)/2)/(1000*0.61365*exp(17.502*W546/(240.97+W546))/(DI546+DJ546)-DD546)</f>
        <v>0</v>
      </c>
      <c r="T546">
        <f>1/((CW546+1)/(Q546/1.6)+1/(R546/1.37)) + CW546/((CW546+1)/(Q546/1.6) + CW546/(R546/1.37))</f>
        <v>0</v>
      </c>
      <c r="U546">
        <f>(CR546*CU546)</f>
        <v>0</v>
      </c>
      <c r="V546">
        <f>(DK546+(U546+2*0.95*5.67E-8*(((DK546+$B$7)+273)^4-(DK546+273)^4)-44100*J546)/(1.84*29.3*R546+8*0.95*5.67E-8*(DK546+273)^3))</f>
        <v>0</v>
      </c>
      <c r="W546">
        <f>($C$7*DL546+$D$7*DM546+$E$7*V546)</f>
        <v>0</v>
      </c>
      <c r="X546">
        <f>0.61365*exp(17.502*W546/(240.97+W546))</f>
        <v>0</v>
      </c>
      <c r="Y546">
        <f>(Z546/AA546*100)</f>
        <v>0</v>
      </c>
      <c r="Z546">
        <f>DD546*(DI546+DJ546)/1000</f>
        <v>0</v>
      </c>
      <c r="AA546">
        <f>0.61365*exp(17.502*DK546/(240.97+DK546))</f>
        <v>0</v>
      </c>
      <c r="AB546">
        <f>(X546-DD546*(DI546+DJ546)/1000)</f>
        <v>0</v>
      </c>
      <c r="AC546">
        <f>(-J546*44100)</f>
        <v>0</v>
      </c>
      <c r="AD546">
        <f>2*29.3*R546*0.92*(DK546-W546)</f>
        <v>0</v>
      </c>
      <c r="AE546">
        <f>2*0.95*5.67E-8*(((DK546+$B$7)+273)^4-(W546+273)^4)</f>
        <v>0</v>
      </c>
      <c r="AF546">
        <f>U546+AE546+AC546+AD546</f>
        <v>0</v>
      </c>
      <c r="AG546">
        <f>DH546*AU546*(DC546-DB546*(1000-AU546*DE546)/(1000-AU546*DD546))/(100*CV546)</f>
        <v>0</v>
      </c>
      <c r="AH546">
        <f>1000*DH546*AU546*(DD546-DE546)/(100*CV546*(1000-AU546*DD546))</f>
        <v>0</v>
      </c>
      <c r="AI546">
        <f>(AJ546 - AK546 - DI546*1E3/(8.314*(DK546+273.15)) * AM546/DH546 * AL546) * DH546/(100*CV546) * (1000 - DE546)/1000</f>
        <v>0</v>
      </c>
      <c r="AJ546">
        <v>426.9265651833808</v>
      </c>
      <c r="AK546">
        <v>407.3983393939393</v>
      </c>
      <c r="AL546">
        <v>0.003414472500502014</v>
      </c>
      <c r="AM546">
        <v>65.16344412230856</v>
      </c>
      <c r="AN546">
        <f>(AP546 - AO546 + DI546*1E3/(8.314*(DK546+273.15)) * AR546/DH546 * AQ546) * DH546/(100*CV546) * 1000/(1000 - AP546)</f>
        <v>0</v>
      </c>
      <c r="AO546">
        <v>16.20440604678522</v>
      </c>
      <c r="AP546">
        <v>22.52187333333332</v>
      </c>
      <c r="AQ546">
        <v>-2.196184631500607E-05</v>
      </c>
      <c r="AR546">
        <v>86.49148416771051</v>
      </c>
      <c r="AS546">
        <v>22</v>
      </c>
      <c r="AT546">
        <v>4</v>
      </c>
      <c r="AU546">
        <f>IF(AS546*$H$13&gt;=AW546,1.0,(AW546/(AW546-AS546*$H$13)))</f>
        <v>0</v>
      </c>
      <c r="AV546">
        <f>(AU546-1)*100</f>
        <v>0</v>
      </c>
      <c r="AW546">
        <f>MAX(0,($B$13+$C$13*DP546)/(1+$D$13*DP546)*DI546/(DK546+273)*$E$13)</f>
        <v>0</v>
      </c>
      <c r="AX546" t="s">
        <v>1392</v>
      </c>
      <c r="AY546">
        <v>10497.9</v>
      </c>
      <c r="AZ546">
        <v>881.8200000000001</v>
      </c>
      <c r="BA546">
        <v>2629.32</v>
      </c>
      <c r="BB546">
        <f>1-AZ546/BA546</f>
        <v>0</v>
      </c>
      <c r="BC546">
        <v>-2.039817619194042</v>
      </c>
      <c r="BD546" t="s">
        <v>1591</v>
      </c>
      <c r="BE546">
        <v>10512.2</v>
      </c>
      <c r="BF546">
        <v>701.59844</v>
      </c>
      <c r="BG546">
        <v>833.324</v>
      </c>
      <c r="BH546">
        <f>1-BF546/BG546</f>
        <v>0</v>
      </c>
      <c r="BI546">
        <v>0.5</v>
      </c>
      <c r="BJ546">
        <f>CS546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417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BZ546">
        <v>1467</v>
      </c>
      <c r="CA546">
        <v>300</v>
      </c>
      <c r="CB546">
        <v>300</v>
      </c>
      <c r="CC546">
        <v>300</v>
      </c>
      <c r="CD546">
        <v>10512.2</v>
      </c>
      <c r="CE546">
        <v>801.63</v>
      </c>
      <c r="CF546">
        <v>-0.00696795</v>
      </c>
      <c r="CG546">
        <v>-1.46</v>
      </c>
      <c r="CH546" t="s">
        <v>417</v>
      </c>
      <c r="CI546" t="s">
        <v>417</v>
      </c>
      <c r="CJ546" t="s">
        <v>417</v>
      </c>
      <c r="CK546" t="s">
        <v>417</v>
      </c>
      <c r="CL546" t="s">
        <v>417</v>
      </c>
      <c r="CM546" t="s">
        <v>417</v>
      </c>
      <c r="CN546" t="s">
        <v>417</v>
      </c>
      <c r="CO546" t="s">
        <v>417</v>
      </c>
      <c r="CP546" t="s">
        <v>417</v>
      </c>
      <c r="CQ546" t="s">
        <v>417</v>
      </c>
      <c r="CR546">
        <f>$B$11*DQ546+$C$11*DR546+$F$11*EC546*(1-EF546)</f>
        <v>0</v>
      </c>
      <c r="CS546">
        <f>CR546*CT546</f>
        <v>0</v>
      </c>
      <c r="CT546">
        <f>($B$11*$D$9+$C$11*$D$9+$F$11*((EP546+EH546)/MAX(EP546+EH546+EQ546, 0.1)*$I$9+EQ546/MAX(EP546+EH546+EQ546, 0.1)*$J$9))/($B$11+$C$11+$F$11)</f>
        <v>0</v>
      </c>
      <c r="CU546">
        <f>($B$11*$K$9+$C$11*$K$9+$F$11*((EP546+EH546)/MAX(EP546+EH546+EQ546, 0.1)*$P$9+EQ546/MAX(EP546+EH546+EQ546, 0.1)*$Q$9))/($B$11+$C$11+$F$11)</f>
        <v>0</v>
      </c>
      <c r="CV546">
        <v>6</v>
      </c>
      <c r="CW546">
        <v>0.5</v>
      </c>
      <c r="CX546" t="s">
        <v>418</v>
      </c>
      <c r="CY546">
        <v>2</v>
      </c>
      <c r="CZ546" t="b">
        <v>1</v>
      </c>
      <c r="DA546">
        <v>1659135184</v>
      </c>
      <c r="DB546">
        <v>398.5935483870968</v>
      </c>
      <c r="DC546">
        <v>420.0087096774193</v>
      </c>
      <c r="DD546">
        <v>22.46316451612903</v>
      </c>
      <c r="DE546">
        <v>16.22426129032258</v>
      </c>
      <c r="DF546">
        <v>399.8435483870968</v>
      </c>
      <c r="DG546">
        <v>22.59316451612903</v>
      </c>
      <c r="DH546">
        <v>500.0587741935484</v>
      </c>
      <c r="DI546">
        <v>90.34234193548386</v>
      </c>
      <c r="DJ546">
        <v>0.1000101419354839</v>
      </c>
      <c r="DK546">
        <v>27.14994516129033</v>
      </c>
      <c r="DL546">
        <v>26.73825483870967</v>
      </c>
      <c r="DM546">
        <v>999.9000000000003</v>
      </c>
      <c r="DN546">
        <v>0</v>
      </c>
      <c r="DO546">
        <v>0</v>
      </c>
      <c r="DP546">
        <v>9995.461290322582</v>
      </c>
      <c r="DQ546">
        <v>0</v>
      </c>
      <c r="DR546">
        <v>7.869059999999998</v>
      </c>
      <c r="DS546">
        <v>-21.87743548387097</v>
      </c>
      <c r="DT546">
        <v>407.3069677419355</v>
      </c>
      <c r="DU546">
        <v>426.9354838709677</v>
      </c>
      <c r="DV546">
        <v>6.303396129032257</v>
      </c>
      <c r="DW546">
        <v>420.0087096774193</v>
      </c>
      <c r="DX546">
        <v>16.22426129032258</v>
      </c>
      <c r="DY546">
        <v>2.0352</v>
      </c>
      <c r="DZ546">
        <v>1.465737741935484</v>
      </c>
      <c r="EA546">
        <v>17.7208935483871</v>
      </c>
      <c r="EB546">
        <v>12.61534516129032</v>
      </c>
      <c r="EC546">
        <v>2000.012580645161</v>
      </c>
      <c r="ED546">
        <v>0.979999258064516</v>
      </c>
      <c r="EE546">
        <v>0.02000124193548387</v>
      </c>
      <c r="EF546">
        <v>0</v>
      </c>
      <c r="EG546">
        <v>701.5937741935485</v>
      </c>
      <c r="EH546">
        <v>5.000969999999999</v>
      </c>
      <c r="EI546">
        <v>13970.66129032258</v>
      </c>
      <c r="EJ546">
        <v>16707.68064516129</v>
      </c>
      <c r="EK546">
        <v>38.59045161290322</v>
      </c>
      <c r="EL546">
        <v>38.875</v>
      </c>
      <c r="EM546">
        <v>38.49187096774193</v>
      </c>
      <c r="EN546">
        <v>38.625</v>
      </c>
      <c r="EO546">
        <v>39.19512903225805</v>
      </c>
      <c r="EP546">
        <v>1955.111612903226</v>
      </c>
      <c r="EQ546">
        <v>39.9009677419355</v>
      </c>
      <c r="ER546">
        <v>0</v>
      </c>
      <c r="ES546">
        <v>126.7000000476837</v>
      </c>
      <c r="ET546">
        <v>0</v>
      </c>
      <c r="EU546">
        <v>701.59844</v>
      </c>
      <c r="EV546">
        <v>2.175153859033075</v>
      </c>
      <c r="EW546">
        <v>53.26153867325755</v>
      </c>
      <c r="EX546">
        <v>13970.964</v>
      </c>
      <c r="EY546">
        <v>15</v>
      </c>
      <c r="EZ546">
        <v>1659135224</v>
      </c>
      <c r="FA546" t="s">
        <v>1592</v>
      </c>
      <c r="FB546">
        <v>1659135211</v>
      </c>
      <c r="FC546">
        <v>1659135224</v>
      </c>
      <c r="FD546">
        <v>50</v>
      </c>
      <c r="FE546">
        <v>0.508</v>
      </c>
      <c r="FF546">
        <v>-0.003</v>
      </c>
      <c r="FG546">
        <v>-1.25</v>
      </c>
      <c r="FH546">
        <v>-0.13</v>
      </c>
      <c r="FI546">
        <v>420</v>
      </c>
      <c r="FJ546">
        <v>16</v>
      </c>
      <c r="FK546">
        <v>0.08</v>
      </c>
      <c r="FL546">
        <v>0.01</v>
      </c>
      <c r="FM546">
        <v>-21.91518780487805</v>
      </c>
      <c r="FN546">
        <v>0.7835456445993405</v>
      </c>
      <c r="FO546">
        <v>0.08101678295002637</v>
      </c>
      <c r="FP546">
        <v>0</v>
      </c>
      <c r="FQ546">
        <v>701.5630588235294</v>
      </c>
      <c r="FR546">
        <v>1.193888470416069</v>
      </c>
      <c r="FS546">
        <v>0.2855789724068816</v>
      </c>
      <c r="FT546">
        <v>0</v>
      </c>
      <c r="FU546">
        <v>6.295375365853658</v>
      </c>
      <c r="FV546">
        <v>0.1808170034843178</v>
      </c>
      <c r="FW546">
        <v>0.01868516734002368</v>
      </c>
      <c r="FX546">
        <v>0</v>
      </c>
      <c r="FY546">
        <v>0</v>
      </c>
      <c r="FZ546">
        <v>3</v>
      </c>
      <c r="GA546" t="s">
        <v>462</v>
      </c>
      <c r="GB546">
        <v>2.98356</v>
      </c>
      <c r="GC546">
        <v>2.71574</v>
      </c>
      <c r="GD546">
        <v>0.09096129999999999</v>
      </c>
      <c r="GE546">
        <v>0.0934864</v>
      </c>
      <c r="GF546">
        <v>0.102746</v>
      </c>
      <c r="GG546">
        <v>0.0799043</v>
      </c>
      <c r="GH546">
        <v>28770.9</v>
      </c>
      <c r="GI546">
        <v>28830.4</v>
      </c>
      <c r="GJ546">
        <v>29413.1</v>
      </c>
      <c r="GK546">
        <v>29411</v>
      </c>
      <c r="GL546">
        <v>34947.5</v>
      </c>
      <c r="GM546">
        <v>35986.4</v>
      </c>
      <c r="GN546">
        <v>41418.1</v>
      </c>
      <c r="GO546">
        <v>41917.5</v>
      </c>
      <c r="GP546">
        <v>1.90478</v>
      </c>
      <c r="GQ546">
        <v>1.8963</v>
      </c>
      <c r="GR546">
        <v>0.0924692</v>
      </c>
      <c r="GS546">
        <v>0</v>
      </c>
      <c r="GT546">
        <v>25.216</v>
      </c>
      <c r="GU546">
        <v>999.9</v>
      </c>
      <c r="GV546">
        <v>38.8</v>
      </c>
      <c r="GW546">
        <v>32.6</v>
      </c>
      <c r="GX546">
        <v>21.2145</v>
      </c>
      <c r="GY546">
        <v>63.757</v>
      </c>
      <c r="GZ546">
        <v>33.1811</v>
      </c>
      <c r="HA546">
        <v>1</v>
      </c>
      <c r="HB546">
        <v>-0.09631099999999999</v>
      </c>
      <c r="HC546">
        <v>0.236166</v>
      </c>
      <c r="HD546">
        <v>20.3334</v>
      </c>
      <c r="HE546">
        <v>5.22523</v>
      </c>
      <c r="HF546">
        <v>12.0099</v>
      </c>
      <c r="HG546">
        <v>4.9912</v>
      </c>
      <c r="HH546">
        <v>3.28998</v>
      </c>
      <c r="HI546">
        <v>9999</v>
      </c>
      <c r="HJ546">
        <v>9999</v>
      </c>
      <c r="HK546">
        <v>9999</v>
      </c>
      <c r="HL546">
        <v>178.6</v>
      </c>
      <c r="HM546">
        <v>1.86742</v>
      </c>
      <c r="HN546">
        <v>1.86646</v>
      </c>
      <c r="HO546">
        <v>1.86587</v>
      </c>
      <c r="HP546">
        <v>1.86584</v>
      </c>
      <c r="HQ546">
        <v>1.86767</v>
      </c>
      <c r="HR546">
        <v>1.87012</v>
      </c>
      <c r="HS546">
        <v>1.86874</v>
      </c>
      <c r="HT546">
        <v>1.87026</v>
      </c>
      <c r="HU546">
        <v>0</v>
      </c>
      <c r="HV546">
        <v>0</v>
      </c>
      <c r="HW546">
        <v>0</v>
      </c>
      <c r="HX546">
        <v>0</v>
      </c>
      <c r="HY546" t="s">
        <v>421</v>
      </c>
      <c r="HZ546" t="s">
        <v>422</v>
      </c>
      <c r="IA546" t="s">
        <v>423</v>
      </c>
      <c r="IB546" t="s">
        <v>423</v>
      </c>
      <c r="IC546" t="s">
        <v>423</v>
      </c>
      <c r="ID546" t="s">
        <v>423</v>
      </c>
      <c r="IE546">
        <v>0</v>
      </c>
      <c r="IF546">
        <v>100</v>
      </c>
      <c r="IG546">
        <v>100</v>
      </c>
      <c r="IH546">
        <v>-1.25</v>
      </c>
      <c r="II546">
        <v>-0.13</v>
      </c>
      <c r="IJ546">
        <v>-0.7726740849902034</v>
      </c>
      <c r="IK546">
        <v>-0.002609718516926934</v>
      </c>
      <c r="IL546">
        <v>7.477057286243006E-07</v>
      </c>
      <c r="IM546">
        <v>-2.446628426827821E-10</v>
      </c>
      <c r="IN546">
        <v>-0.1817272710576432</v>
      </c>
      <c r="IO546">
        <v>-0.007460779758470672</v>
      </c>
      <c r="IP546">
        <v>0.0009378809001863145</v>
      </c>
      <c r="IQ546">
        <v>-1.681860573090938E-05</v>
      </c>
      <c r="IR546">
        <v>18</v>
      </c>
      <c r="IS546">
        <v>2242</v>
      </c>
      <c r="IT546">
        <v>1</v>
      </c>
      <c r="IU546">
        <v>24</v>
      </c>
      <c r="IV546">
        <v>1.7</v>
      </c>
      <c r="IW546">
        <v>1.5</v>
      </c>
      <c r="IX546">
        <v>1.0437</v>
      </c>
      <c r="IY546">
        <v>2.24609</v>
      </c>
      <c r="IZ546">
        <v>1.39648</v>
      </c>
      <c r="JA546">
        <v>2.33643</v>
      </c>
      <c r="JB546">
        <v>1.49536</v>
      </c>
      <c r="JC546">
        <v>2.35229</v>
      </c>
      <c r="JD546">
        <v>36.718</v>
      </c>
      <c r="JE546">
        <v>24.14</v>
      </c>
      <c r="JF546">
        <v>18</v>
      </c>
      <c r="JG546">
        <v>482.811</v>
      </c>
      <c r="JH546">
        <v>433.739</v>
      </c>
      <c r="JI546">
        <v>25</v>
      </c>
      <c r="JJ546">
        <v>26.171</v>
      </c>
      <c r="JK546">
        <v>29.9999</v>
      </c>
      <c r="JL546">
        <v>26.1805</v>
      </c>
      <c r="JM546">
        <v>26.1254</v>
      </c>
      <c r="JN546">
        <v>20.9069</v>
      </c>
      <c r="JO546">
        <v>24.6274</v>
      </c>
      <c r="JP546">
        <v>35.7555</v>
      </c>
      <c r="JQ546">
        <v>25</v>
      </c>
      <c r="JR546">
        <v>420</v>
      </c>
      <c r="JS546">
        <v>16.2367</v>
      </c>
      <c r="JT546">
        <v>100.565</v>
      </c>
      <c r="JU546">
        <v>100.665</v>
      </c>
    </row>
    <row r="547" spans="1:281">
      <c r="A547">
        <v>531</v>
      </c>
      <c r="B547">
        <v>1659135271</v>
      </c>
      <c r="C547">
        <v>22912.90000009537</v>
      </c>
      <c r="D547" t="s">
        <v>1593</v>
      </c>
      <c r="E547" t="s">
        <v>1594</v>
      </c>
      <c r="F547">
        <v>5</v>
      </c>
      <c r="G547" t="s">
        <v>1570</v>
      </c>
      <c r="H547" t="s">
        <v>416</v>
      </c>
      <c r="I547">
        <v>1659135263</v>
      </c>
      <c r="J547">
        <f>(K547)/1000</f>
        <v>0</v>
      </c>
      <c r="K547">
        <f>IF(CZ547, AN547, AH547)</f>
        <v>0</v>
      </c>
      <c r="L547">
        <f>IF(CZ547, AI547, AG547)</f>
        <v>0</v>
      </c>
      <c r="M547">
        <f>DB547 - IF(AU547&gt;1, L547*CV547*100.0/(AW547*DP547), 0)</f>
        <v>0</v>
      </c>
      <c r="N547">
        <f>((T547-J547/2)*M547-L547)/(T547+J547/2)</f>
        <v>0</v>
      </c>
      <c r="O547">
        <f>N547*(DI547+DJ547)/1000.0</f>
        <v>0</v>
      </c>
      <c r="P547">
        <f>(DB547 - IF(AU547&gt;1, L547*CV547*100.0/(AW547*DP547), 0))*(DI547+DJ547)/1000.0</f>
        <v>0</v>
      </c>
      <c r="Q547">
        <f>2.0/((1/S547-1/R547)+SIGN(S547)*SQRT((1/S547-1/R547)*(1/S547-1/R547) + 4*CW547/((CW547+1)*(CW547+1))*(2*1/S547*1/R547-1/R547*1/R547)))</f>
        <v>0</v>
      </c>
      <c r="R547">
        <f>IF(LEFT(CX547,1)&lt;&gt;"0",IF(LEFT(CX547,1)="1",3.0,CY547),$D$5+$E$5*(DP547*DI547/($K$5*1000))+$F$5*(DP547*DI547/($K$5*1000))*MAX(MIN(CV547,$J$5),$I$5)*MAX(MIN(CV547,$J$5),$I$5)+$G$5*MAX(MIN(CV547,$J$5),$I$5)*(DP547*DI547/($K$5*1000))+$H$5*(DP547*DI547/($K$5*1000))*(DP547*DI547/($K$5*1000)))</f>
        <v>0</v>
      </c>
      <c r="S547">
        <f>J547*(1000-(1000*0.61365*exp(17.502*W547/(240.97+W547))/(DI547+DJ547)+DD547)/2)/(1000*0.61365*exp(17.502*W547/(240.97+W547))/(DI547+DJ547)-DD547)</f>
        <v>0</v>
      </c>
      <c r="T547">
        <f>1/((CW547+1)/(Q547/1.6)+1/(R547/1.37)) + CW547/((CW547+1)/(Q547/1.6) + CW547/(R547/1.37))</f>
        <v>0</v>
      </c>
      <c r="U547">
        <f>(CR547*CU547)</f>
        <v>0</v>
      </c>
      <c r="V547">
        <f>(DK547+(U547+2*0.95*5.67E-8*(((DK547+$B$7)+273)^4-(DK547+273)^4)-44100*J547)/(1.84*29.3*R547+8*0.95*5.67E-8*(DK547+273)^3))</f>
        <v>0</v>
      </c>
      <c r="W547">
        <f>($C$7*DL547+$D$7*DM547+$E$7*V547)</f>
        <v>0</v>
      </c>
      <c r="X547">
        <f>0.61365*exp(17.502*W547/(240.97+W547))</f>
        <v>0</v>
      </c>
      <c r="Y547">
        <f>(Z547/AA547*100)</f>
        <v>0</v>
      </c>
      <c r="Z547">
        <f>DD547*(DI547+DJ547)/1000</f>
        <v>0</v>
      </c>
      <c r="AA547">
        <f>0.61365*exp(17.502*DK547/(240.97+DK547))</f>
        <v>0</v>
      </c>
      <c r="AB547">
        <f>(X547-DD547*(DI547+DJ547)/1000)</f>
        <v>0</v>
      </c>
      <c r="AC547">
        <f>(-J547*44100)</f>
        <v>0</v>
      </c>
      <c r="AD547">
        <f>2*29.3*R547*0.92*(DK547-W547)</f>
        <v>0</v>
      </c>
      <c r="AE547">
        <f>2*0.95*5.67E-8*(((DK547+$B$7)+273)^4-(W547+273)^4)</f>
        <v>0</v>
      </c>
      <c r="AF547">
        <f>U547+AE547+AC547+AD547</f>
        <v>0</v>
      </c>
      <c r="AG547">
        <f>DH547*AU547*(DC547-DB547*(1000-AU547*DE547)/(1000-AU547*DD547))/(100*CV547)</f>
        <v>0</v>
      </c>
      <c r="AH547">
        <f>1000*DH547*AU547*(DD547-DE547)/(100*CV547*(1000-AU547*DD547))</f>
        <v>0</v>
      </c>
      <c r="AI547">
        <f>(AJ547 - AK547 - DI547*1E3/(8.314*(DK547+273.15)) * AM547/DH547 * AL547) * DH547/(100*CV547) * (1000 - DE547)/1000</f>
        <v>0</v>
      </c>
      <c r="AJ547">
        <v>426.851077297833</v>
      </c>
      <c r="AK547">
        <v>408.1897636363636</v>
      </c>
      <c r="AL547">
        <v>-0.0001768427793205109</v>
      </c>
      <c r="AM547">
        <v>65.1635744033658</v>
      </c>
      <c r="AN547">
        <f>(AP547 - AO547 + DI547*1E3/(8.314*(DK547+273.15)) * AR547/DH547 * AQ547) * DH547/(100*CV547) * 1000/(1000 - AP547)</f>
        <v>0</v>
      </c>
      <c r="AO547">
        <v>16.05419970176184</v>
      </c>
      <c r="AP547">
        <v>22.5169503030303</v>
      </c>
      <c r="AQ547">
        <v>-0.001488989094891472</v>
      </c>
      <c r="AR547">
        <v>86.4954797985386</v>
      </c>
      <c r="AS547">
        <v>22</v>
      </c>
      <c r="AT547">
        <v>4</v>
      </c>
      <c r="AU547">
        <f>IF(AS547*$H$13&gt;=AW547,1.0,(AW547/(AW547-AS547*$H$13)))</f>
        <v>0</v>
      </c>
      <c r="AV547">
        <f>(AU547-1)*100</f>
        <v>0</v>
      </c>
      <c r="AW547">
        <f>MAX(0,($B$13+$C$13*DP547)/(1+$D$13*DP547)*DI547/(DK547+273)*$E$13)</f>
        <v>0</v>
      </c>
      <c r="AX547" t="s">
        <v>417</v>
      </c>
      <c r="AY547" t="s">
        <v>417</v>
      </c>
      <c r="AZ547">
        <v>0</v>
      </c>
      <c r="BA547">
        <v>0</v>
      </c>
      <c r="BB547">
        <f>1-AZ547/BA547</f>
        <v>0</v>
      </c>
      <c r="BC547">
        <v>0</v>
      </c>
      <c r="BD547" t="s">
        <v>417</v>
      </c>
      <c r="BE547" t="s">
        <v>417</v>
      </c>
      <c r="BF547">
        <v>0</v>
      </c>
      <c r="BG547">
        <v>0</v>
      </c>
      <c r="BH547">
        <f>1-BF547/BG547</f>
        <v>0</v>
      </c>
      <c r="BI547">
        <v>0.5</v>
      </c>
      <c r="BJ547">
        <f>CS547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417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BZ547">
        <v>1467</v>
      </c>
      <c r="CA547">
        <v>300</v>
      </c>
      <c r="CB547">
        <v>300</v>
      </c>
      <c r="CC547">
        <v>300</v>
      </c>
      <c r="CD547">
        <v>10512.2</v>
      </c>
      <c r="CE547">
        <v>801.63</v>
      </c>
      <c r="CF547">
        <v>-0.00696795</v>
      </c>
      <c r="CG547">
        <v>-1.46</v>
      </c>
      <c r="CH547" t="s">
        <v>417</v>
      </c>
      <c r="CI547" t="s">
        <v>417</v>
      </c>
      <c r="CJ547" t="s">
        <v>417</v>
      </c>
      <c r="CK547" t="s">
        <v>417</v>
      </c>
      <c r="CL547" t="s">
        <v>417</v>
      </c>
      <c r="CM547" t="s">
        <v>417</v>
      </c>
      <c r="CN547" t="s">
        <v>417</v>
      </c>
      <c r="CO547" t="s">
        <v>417</v>
      </c>
      <c r="CP547" t="s">
        <v>417</v>
      </c>
      <c r="CQ547" t="s">
        <v>417</v>
      </c>
      <c r="CR547">
        <f>$B$11*DQ547+$C$11*DR547+$F$11*EC547*(1-EF547)</f>
        <v>0</v>
      </c>
      <c r="CS547">
        <f>CR547*CT547</f>
        <v>0</v>
      </c>
      <c r="CT547">
        <f>($B$11*$D$9+$C$11*$D$9+$F$11*((EP547+EH547)/MAX(EP547+EH547+EQ547, 0.1)*$I$9+EQ547/MAX(EP547+EH547+EQ547, 0.1)*$J$9))/($B$11+$C$11+$F$11)</f>
        <v>0</v>
      </c>
      <c r="CU547">
        <f>($B$11*$K$9+$C$11*$K$9+$F$11*((EP547+EH547)/MAX(EP547+EH547+EQ547, 0.1)*$P$9+EQ547/MAX(EP547+EH547+EQ547, 0.1)*$Q$9))/($B$11+$C$11+$F$11)</f>
        <v>0</v>
      </c>
      <c r="CV547">
        <v>6</v>
      </c>
      <c r="CW547">
        <v>0.5</v>
      </c>
      <c r="CX547" t="s">
        <v>418</v>
      </c>
      <c r="CY547">
        <v>2</v>
      </c>
      <c r="CZ547" t="b">
        <v>1</v>
      </c>
      <c r="DA547">
        <v>1659135263</v>
      </c>
      <c r="DB547">
        <v>398.9532580645161</v>
      </c>
      <c r="DC547">
        <v>420.0127419354839</v>
      </c>
      <c r="DD547">
        <v>22.48836774193548</v>
      </c>
      <c r="DE547">
        <v>16.0844935483871</v>
      </c>
      <c r="DF547">
        <v>400.2212580645161</v>
      </c>
      <c r="DG547">
        <v>22.61836774193548</v>
      </c>
      <c r="DH547">
        <v>500.0494838709678</v>
      </c>
      <c r="DI547">
        <v>90.34473870967743</v>
      </c>
      <c r="DJ547">
        <v>0.09996499032258067</v>
      </c>
      <c r="DK547">
        <v>27.16843870967742</v>
      </c>
      <c r="DL547">
        <v>26.74242903225807</v>
      </c>
      <c r="DM547">
        <v>999.9000000000003</v>
      </c>
      <c r="DN547">
        <v>0</v>
      </c>
      <c r="DO547">
        <v>0</v>
      </c>
      <c r="DP547">
        <v>10002.08709677419</v>
      </c>
      <c r="DQ547">
        <v>0</v>
      </c>
      <c r="DR547">
        <v>7.869059999999998</v>
      </c>
      <c r="DS547">
        <v>-20.99649677419355</v>
      </c>
      <c r="DT547">
        <v>408.2217096774193</v>
      </c>
      <c r="DU547">
        <v>426.8788387096774</v>
      </c>
      <c r="DV547">
        <v>6.465807096774194</v>
      </c>
      <c r="DW547">
        <v>420.0127419354839</v>
      </c>
      <c r="DX547">
        <v>16.0844935483871</v>
      </c>
      <c r="DY547">
        <v>2.037301935483871</v>
      </c>
      <c r="DZ547">
        <v>1.453148387096774</v>
      </c>
      <c r="EA547">
        <v>17.73724193548387</v>
      </c>
      <c r="EB547">
        <v>12.48388709677419</v>
      </c>
      <c r="EC547">
        <v>2000.010967741935</v>
      </c>
      <c r="ED547">
        <v>0.9799991612903224</v>
      </c>
      <c r="EE547">
        <v>0.02000133870967742</v>
      </c>
      <c r="EF547">
        <v>0</v>
      </c>
      <c r="EG547">
        <v>704.0889032258065</v>
      </c>
      <c r="EH547">
        <v>5.000969999999999</v>
      </c>
      <c r="EI547">
        <v>14021.62258064516</v>
      </c>
      <c r="EJ547">
        <v>16707.67419354838</v>
      </c>
      <c r="EK547">
        <v>38.625</v>
      </c>
      <c r="EL547">
        <v>38.875</v>
      </c>
      <c r="EM547">
        <v>38.5</v>
      </c>
      <c r="EN547">
        <v>38.625</v>
      </c>
      <c r="EO547">
        <v>39.22358064516128</v>
      </c>
      <c r="EP547">
        <v>1955.10935483871</v>
      </c>
      <c r="EQ547">
        <v>39.90161290322582</v>
      </c>
      <c r="ER547">
        <v>0</v>
      </c>
      <c r="ES547">
        <v>78.40000009536743</v>
      </c>
      <c r="ET547">
        <v>0</v>
      </c>
      <c r="EU547">
        <v>704.0922799999998</v>
      </c>
      <c r="EV547">
        <v>0.6060769162034346</v>
      </c>
      <c r="EW547">
        <v>15.04615375616264</v>
      </c>
      <c r="EX547">
        <v>14021.7</v>
      </c>
      <c r="EY547">
        <v>15</v>
      </c>
      <c r="EZ547">
        <v>1659135303.5</v>
      </c>
      <c r="FA547" t="s">
        <v>1595</v>
      </c>
      <c r="FB547">
        <v>1659135296</v>
      </c>
      <c r="FC547">
        <v>1659135303.5</v>
      </c>
      <c r="FD547">
        <v>51</v>
      </c>
      <c r="FE547">
        <v>-0.018</v>
      </c>
      <c r="FF547">
        <v>0.001</v>
      </c>
      <c r="FG547">
        <v>-1.268</v>
      </c>
      <c r="FH547">
        <v>-0.13</v>
      </c>
      <c r="FI547">
        <v>420</v>
      </c>
      <c r="FJ547">
        <v>16</v>
      </c>
      <c r="FK547">
        <v>0.1</v>
      </c>
      <c r="FL547">
        <v>0.01</v>
      </c>
      <c r="FM547">
        <v>-20.98810243902439</v>
      </c>
      <c r="FN547">
        <v>-0.1678975609756305</v>
      </c>
      <c r="FO547">
        <v>0.03065399737435178</v>
      </c>
      <c r="FP547">
        <v>1</v>
      </c>
      <c r="FQ547">
        <v>704.0671470588235</v>
      </c>
      <c r="FR547">
        <v>0.8836516432634811</v>
      </c>
      <c r="FS547">
        <v>0.241592404968382</v>
      </c>
      <c r="FT547">
        <v>1</v>
      </c>
      <c r="FU547">
        <v>6.467046341463414</v>
      </c>
      <c r="FV547">
        <v>-0.004818815331017672</v>
      </c>
      <c r="FW547">
        <v>0.009627358819251657</v>
      </c>
      <c r="FX547">
        <v>1</v>
      </c>
      <c r="FY547">
        <v>3</v>
      </c>
      <c r="FZ547">
        <v>3</v>
      </c>
      <c r="GA547" t="s">
        <v>420</v>
      </c>
      <c r="GB547">
        <v>2.98367</v>
      </c>
      <c r="GC547">
        <v>2.7157</v>
      </c>
      <c r="GD547">
        <v>0.0910147</v>
      </c>
      <c r="GE547">
        <v>0.0934846</v>
      </c>
      <c r="GF547">
        <v>0.102739</v>
      </c>
      <c r="GG547">
        <v>0.0793099</v>
      </c>
      <c r="GH547">
        <v>28768.9</v>
      </c>
      <c r="GI547">
        <v>28830.9</v>
      </c>
      <c r="GJ547">
        <v>29412.6</v>
      </c>
      <c r="GK547">
        <v>29411.4</v>
      </c>
      <c r="GL547">
        <v>34947.1</v>
      </c>
      <c r="GM547">
        <v>36010.4</v>
      </c>
      <c r="GN547">
        <v>41417.4</v>
      </c>
      <c r="GO547">
        <v>41918</v>
      </c>
      <c r="GP547">
        <v>1.90537</v>
      </c>
      <c r="GQ547">
        <v>1.89565</v>
      </c>
      <c r="GR547">
        <v>0.09071079999999999</v>
      </c>
      <c r="GS547">
        <v>0</v>
      </c>
      <c r="GT547">
        <v>25.2586</v>
      </c>
      <c r="GU547">
        <v>999.9</v>
      </c>
      <c r="GV547">
        <v>38.6</v>
      </c>
      <c r="GW547">
        <v>32.6</v>
      </c>
      <c r="GX547">
        <v>21.1038</v>
      </c>
      <c r="GY547">
        <v>63.357</v>
      </c>
      <c r="GZ547">
        <v>33.5617</v>
      </c>
      <c r="HA547">
        <v>1</v>
      </c>
      <c r="HB547">
        <v>-0.097721</v>
      </c>
      <c r="HC547">
        <v>0.254436</v>
      </c>
      <c r="HD547">
        <v>20.3337</v>
      </c>
      <c r="HE547">
        <v>5.22657</v>
      </c>
      <c r="HF547">
        <v>12.0099</v>
      </c>
      <c r="HG547">
        <v>4.99125</v>
      </c>
      <c r="HH547">
        <v>3.28993</v>
      </c>
      <c r="HI547">
        <v>9999</v>
      </c>
      <c r="HJ547">
        <v>9999</v>
      </c>
      <c r="HK547">
        <v>9999</v>
      </c>
      <c r="HL547">
        <v>178.7</v>
      </c>
      <c r="HM547">
        <v>1.86738</v>
      </c>
      <c r="HN547">
        <v>1.86646</v>
      </c>
      <c r="HO547">
        <v>1.8659</v>
      </c>
      <c r="HP547">
        <v>1.86584</v>
      </c>
      <c r="HQ547">
        <v>1.86768</v>
      </c>
      <c r="HR547">
        <v>1.87013</v>
      </c>
      <c r="HS547">
        <v>1.86876</v>
      </c>
      <c r="HT547">
        <v>1.87027</v>
      </c>
      <c r="HU547">
        <v>0</v>
      </c>
      <c r="HV547">
        <v>0</v>
      </c>
      <c r="HW547">
        <v>0</v>
      </c>
      <c r="HX547">
        <v>0</v>
      </c>
      <c r="HY547" t="s">
        <v>421</v>
      </c>
      <c r="HZ547" t="s">
        <v>422</v>
      </c>
      <c r="IA547" t="s">
        <v>423</v>
      </c>
      <c r="IB547" t="s">
        <v>423</v>
      </c>
      <c r="IC547" t="s">
        <v>423</v>
      </c>
      <c r="ID547" t="s">
        <v>423</v>
      </c>
      <c r="IE547">
        <v>0</v>
      </c>
      <c r="IF547">
        <v>100</v>
      </c>
      <c r="IG547">
        <v>100</v>
      </c>
      <c r="IH547">
        <v>-1.268</v>
      </c>
      <c r="II547">
        <v>-0.13</v>
      </c>
      <c r="IJ547">
        <v>-0.2645663149920012</v>
      </c>
      <c r="IK547">
        <v>-0.002609718516926934</v>
      </c>
      <c r="IL547">
        <v>7.477057286243006E-07</v>
      </c>
      <c r="IM547">
        <v>-2.446628426827821E-10</v>
      </c>
      <c r="IN547">
        <v>-0.1845172251773717</v>
      </c>
      <c r="IO547">
        <v>-0.007460779758470672</v>
      </c>
      <c r="IP547">
        <v>0.0009378809001863145</v>
      </c>
      <c r="IQ547">
        <v>-1.681860573090938E-05</v>
      </c>
      <c r="IR547">
        <v>18</v>
      </c>
      <c r="IS547">
        <v>2242</v>
      </c>
      <c r="IT547">
        <v>1</v>
      </c>
      <c r="IU547">
        <v>24</v>
      </c>
      <c r="IV547">
        <v>1</v>
      </c>
      <c r="IW547">
        <v>0.8</v>
      </c>
      <c r="IX547">
        <v>1.0437</v>
      </c>
      <c r="IY547">
        <v>2.23877</v>
      </c>
      <c r="IZ547">
        <v>1.39648</v>
      </c>
      <c r="JA547">
        <v>2.33643</v>
      </c>
      <c r="JB547">
        <v>1.49536</v>
      </c>
      <c r="JC547">
        <v>2.41089</v>
      </c>
      <c r="JD547">
        <v>36.6943</v>
      </c>
      <c r="JE547">
        <v>24.14</v>
      </c>
      <c r="JF547">
        <v>18</v>
      </c>
      <c r="JG547">
        <v>482.944</v>
      </c>
      <c r="JH547">
        <v>433.114</v>
      </c>
      <c r="JI547">
        <v>25.0004</v>
      </c>
      <c r="JJ547">
        <v>26.1493</v>
      </c>
      <c r="JK547">
        <v>30.0001</v>
      </c>
      <c r="JL547">
        <v>26.1521</v>
      </c>
      <c r="JM547">
        <v>26.0946</v>
      </c>
      <c r="JN547">
        <v>20.8974</v>
      </c>
      <c r="JO547">
        <v>25.0153</v>
      </c>
      <c r="JP547">
        <v>35.2224</v>
      </c>
      <c r="JQ547">
        <v>25</v>
      </c>
      <c r="JR547">
        <v>420</v>
      </c>
      <c r="JS547">
        <v>15.992</v>
      </c>
      <c r="JT547">
        <v>100.564</v>
      </c>
      <c r="JU547">
        <v>100.667</v>
      </c>
    </row>
    <row r="548" spans="1:281">
      <c r="A548">
        <v>532</v>
      </c>
      <c r="B548">
        <v>1659135394.5</v>
      </c>
      <c r="C548">
        <v>23036.40000009537</v>
      </c>
      <c r="D548" t="s">
        <v>1596</v>
      </c>
      <c r="E548" t="s">
        <v>1597</v>
      </c>
      <c r="F548">
        <v>5</v>
      </c>
      <c r="G548" t="s">
        <v>1570</v>
      </c>
      <c r="H548" t="s">
        <v>416</v>
      </c>
      <c r="I548">
        <v>1659135386.5</v>
      </c>
      <c r="J548">
        <f>(K548)/1000</f>
        <v>0</v>
      </c>
      <c r="K548">
        <f>IF(CZ548, AN548, AH548)</f>
        <v>0</v>
      </c>
      <c r="L548">
        <f>IF(CZ548, AI548, AG548)</f>
        <v>0</v>
      </c>
      <c r="M548">
        <f>DB548 - IF(AU548&gt;1, L548*CV548*100.0/(AW548*DP548), 0)</f>
        <v>0</v>
      </c>
      <c r="N548">
        <f>((T548-J548/2)*M548-L548)/(T548+J548/2)</f>
        <v>0</v>
      </c>
      <c r="O548">
        <f>N548*(DI548+DJ548)/1000.0</f>
        <v>0</v>
      </c>
      <c r="P548">
        <f>(DB548 - IF(AU548&gt;1, L548*CV548*100.0/(AW548*DP548), 0))*(DI548+DJ548)/1000.0</f>
        <v>0</v>
      </c>
      <c r="Q548">
        <f>2.0/((1/S548-1/R548)+SIGN(S548)*SQRT((1/S548-1/R548)*(1/S548-1/R548) + 4*CW548/((CW548+1)*(CW548+1))*(2*1/S548*1/R548-1/R548*1/R548)))</f>
        <v>0</v>
      </c>
      <c r="R548">
        <f>IF(LEFT(CX548,1)&lt;&gt;"0",IF(LEFT(CX548,1)="1",3.0,CY548),$D$5+$E$5*(DP548*DI548/($K$5*1000))+$F$5*(DP548*DI548/($K$5*1000))*MAX(MIN(CV548,$J$5),$I$5)*MAX(MIN(CV548,$J$5),$I$5)+$G$5*MAX(MIN(CV548,$J$5),$I$5)*(DP548*DI548/($K$5*1000))+$H$5*(DP548*DI548/($K$5*1000))*(DP548*DI548/($K$5*1000)))</f>
        <v>0</v>
      </c>
      <c r="S548">
        <f>J548*(1000-(1000*0.61365*exp(17.502*W548/(240.97+W548))/(DI548+DJ548)+DD548)/2)/(1000*0.61365*exp(17.502*W548/(240.97+W548))/(DI548+DJ548)-DD548)</f>
        <v>0</v>
      </c>
      <c r="T548">
        <f>1/((CW548+1)/(Q548/1.6)+1/(R548/1.37)) + CW548/((CW548+1)/(Q548/1.6) + CW548/(R548/1.37))</f>
        <v>0</v>
      </c>
      <c r="U548">
        <f>(CR548*CU548)</f>
        <v>0</v>
      </c>
      <c r="V548">
        <f>(DK548+(U548+2*0.95*5.67E-8*(((DK548+$B$7)+273)^4-(DK548+273)^4)-44100*J548)/(1.84*29.3*R548+8*0.95*5.67E-8*(DK548+273)^3))</f>
        <v>0</v>
      </c>
      <c r="W548">
        <f>($C$7*DL548+$D$7*DM548+$E$7*V548)</f>
        <v>0</v>
      </c>
      <c r="X548">
        <f>0.61365*exp(17.502*W548/(240.97+W548))</f>
        <v>0</v>
      </c>
      <c r="Y548">
        <f>(Z548/AA548*100)</f>
        <v>0</v>
      </c>
      <c r="Z548">
        <f>DD548*(DI548+DJ548)/1000</f>
        <v>0</v>
      </c>
      <c r="AA548">
        <f>0.61365*exp(17.502*DK548/(240.97+DK548))</f>
        <v>0</v>
      </c>
      <c r="AB548">
        <f>(X548-DD548*(DI548+DJ548)/1000)</f>
        <v>0</v>
      </c>
      <c r="AC548">
        <f>(-J548*44100)</f>
        <v>0</v>
      </c>
      <c r="AD548">
        <f>2*29.3*R548*0.92*(DK548-W548)</f>
        <v>0</v>
      </c>
      <c r="AE548">
        <f>2*0.95*5.67E-8*(((DK548+$B$7)+273)^4-(W548+273)^4)</f>
        <v>0</v>
      </c>
      <c r="AF548">
        <f>U548+AE548+AC548+AD548</f>
        <v>0</v>
      </c>
      <c r="AG548">
        <f>DH548*AU548*(DC548-DB548*(1000-AU548*DE548)/(1000-AU548*DD548))/(100*CV548)</f>
        <v>0</v>
      </c>
      <c r="AH548">
        <f>1000*DH548*AU548*(DD548-DE548)/(100*CV548*(1000-AU548*DD548))</f>
        <v>0</v>
      </c>
      <c r="AI548">
        <f>(AJ548 - AK548 - DI548*1E3/(8.314*(DK548+273.15)) * AM548/DH548 * AL548) * DH548/(100*CV548) * (1000 - DE548)/1000</f>
        <v>0</v>
      </c>
      <c r="AJ548">
        <v>630.0467975905016</v>
      </c>
      <c r="AK548">
        <v>604.9586666666665</v>
      </c>
      <c r="AL548">
        <v>0.0001060182690390016</v>
      </c>
      <c r="AM548">
        <v>65.16219328735751</v>
      </c>
      <c r="AN548">
        <f>(AP548 - AO548 + DI548*1E3/(8.314*(DK548+273.15)) * AR548/DH548 * AQ548) * DH548/(100*CV548) * 1000/(1000 - AP548)</f>
        <v>0</v>
      </c>
      <c r="AO548">
        <v>16.00247284189956</v>
      </c>
      <c r="AP548">
        <v>22.31838484848485</v>
      </c>
      <c r="AQ548">
        <v>-0.0004226398257387099</v>
      </c>
      <c r="AR548">
        <v>86.45277457647956</v>
      </c>
      <c r="AS548">
        <v>22</v>
      </c>
      <c r="AT548">
        <v>4</v>
      </c>
      <c r="AU548">
        <f>IF(AS548*$H$13&gt;=AW548,1.0,(AW548/(AW548-AS548*$H$13)))</f>
        <v>0</v>
      </c>
      <c r="AV548">
        <f>(AU548-1)*100</f>
        <v>0</v>
      </c>
      <c r="AW548">
        <f>MAX(0,($B$13+$C$13*DP548)/(1+$D$13*DP548)*DI548/(DK548+273)*$E$13)</f>
        <v>0</v>
      </c>
      <c r="AX548" t="s">
        <v>1392</v>
      </c>
      <c r="AY548">
        <v>10497.9</v>
      </c>
      <c r="AZ548">
        <v>881.8200000000001</v>
      </c>
      <c r="BA548">
        <v>2629.32</v>
      </c>
      <c r="BB548">
        <f>1-AZ548/BA548</f>
        <v>0</v>
      </c>
      <c r="BC548">
        <v>-2.039817619194042</v>
      </c>
      <c r="BD548" t="s">
        <v>1598</v>
      </c>
      <c r="BE548">
        <v>10512.7</v>
      </c>
      <c r="BF548">
        <v>719.9111600000001</v>
      </c>
      <c r="BG548">
        <v>866.65</v>
      </c>
      <c r="BH548">
        <f>1-BF548/BG548</f>
        <v>0</v>
      </c>
      <c r="BI548">
        <v>0.5</v>
      </c>
      <c r="BJ548">
        <f>CS548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417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BZ548">
        <v>1468</v>
      </c>
      <c r="CA548">
        <v>300</v>
      </c>
      <c r="CB548">
        <v>300</v>
      </c>
      <c r="CC548">
        <v>300</v>
      </c>
      <c r="CD548">
        <v>10512.7</v>
      </c>
      <c r="CE548">
        <v>833.66</v>
      </c>
      <c r="CF548">
        <v>-0.00696839</v>
      </c>
      <c r="CG548">
        <v>-0.74</v>
      </c>
      <c r="CH548" t="s">
        <v>417</v>
      </c>
      <c r="CI548" t="s">
        <v>417</v>
      </c>
      <c r="CJ548" t="s">
        <v>417</v>
      </c>
      <c r="CK548" t="s">
        <v>417</v>
      </c>
      <c r="CL548" t="s">
        <v>417</v>
      </c>
      <c r="CM548" t="s">
        <v>417</v>
      </c>
      <c r="CN548" t="s">
        <v>417</v>
      </c>
      <c r="CO548" t="s">
        <v>417</v>
      </c>
      <c r="CP548" t="s">
        <v>417</v>
      </c>
      <c r="CQ548" t="s">
        <v>417</v>
      </c>
      <c r="CR548">
        <f>$B$11*DQ548+$C$11*DR548+$F$11*EC548*(1-EF548)</f>
        <v>0</v>
      </c>
      <c r="CS548">
        <f>CR548*CT548</f>
        <v>0</v>
      </c>
      <c r="CT548">
        <f>($B$11*$D$9+$C$11*$D$9+$F$11*((EP548+EH548)/MAX(EP548+EH548+EQ548, 0.1)*$I$9+EQ548/MAX(EP548+EH548+EQ548, 0.1)*$J$9))/($B$11+$C$11+$F$11)</f>
        <v>0</v>
      </c>
      <c r="CU548">
        <f>($B$11*$K$9+$C$11*$K$9+$F$11*((EP548+EH548)/MAX(EP548+EH548+EQ548, 0.1)*$P$9+EQ548/MAX(EP548+EH548+EQ548, 0.1)*$Q$9))/($B$11+$C$11+$F$11)</f>
        <v>0</v>
      </c>
      <c r="CV548">
        <v>6</v>
      </c>
      <c r="CW548">
        <v>0.5</v>
      </c>
      <c r="CX548" t="s">
        <v>418</v>
      </c>
      <c r="CY548">
        <v>2</v>
      </c>
      <c r="CZ548" t="b">
        <v>1</v>
      </c>
      <c r="DA548">
        <v>1659135386.5</v>
      </c>
      <c r="DB548">
        <v>591.4915483870967</v>
      </c>
      <c r="DC548">
        <v>620.0070322580646</v>
      </c>
      <c r="DD548">
        <v>22.27263548387097</v>
      </c>
      <c r="DE548">
        <v>15.98142258064516</v>
      </c>
      <c r="DF548">
        <v>592.9575483870967</v>
      </c>
      <c r="DG548">
        <v>22.40163548387097</v>
      </c>
      <c r="DH548">
        <v>500.0603225806451</v>
      </c>
      <c r="DI548">
        <v>90.34081290322581</v>
      </c>
      <c r="DJ548">
        <v>0.09998308387096774</v>
      </c>
      <c r="DK548">
        <v>27.17403870967742</v>
      </c>
      <c r="DL548">
        <v>26.73788064516129</v>
      </c>
      <c r="DM548">
        <v>999.9000000000003</v>
      </c>
      <c r="DN548">
        <v>0</v>
      </c>
      <c r="DO548">
        <v>0</v>
      </c>
      <c r="DP548">
        <v>9999.301290322581</v>
      </c>
      <c r="DQ548">
        <v>0</v>
      </c>
      <c r="DR548">
        <v>7.869059999999998</v>
      </c>
      <c r="DS548">
        <v>-28.66769677419355</v>
      </c>
      <c r="DT548">
        <v>604.8472258064515</v>
      </c>
      <c r="DU548">
        <v>630.0765161290323</v>
      </c>
      <c r="DV548">
        <v>6.351314193548387</v>
      </c>
      <c r="DW548">
        <v>620.0070322580646</v>
      </c>
      <c r="DX548">
        <v>15.98142258064516</v>
      </c>
      <c r="DY548">
        <v>2.017558064516129</v>
      </c>
      <c r="DZ548">
        <v>1.443775161290323</v>
      </c>
      <c r="EA548">
        <v>17.5828064516129</v>
      </c>
      <c r="EB548">
        <v>12.38534516129033</v>
      </c>
      <c r="EC548">
        <v>1999.990645161291</v>
      </c>
      <c r="ED548">
        <v>0.9799984838709676</v>
      </c>
      <c r="EE548">
        <v>0.02000201612903226</v>
      </c>
      <c r="EF548">
        <v>0</v>
      </c>
      <c r="EG548">
        <v>719.9830645161287</v>
      </c>
      <c r="EH548">
        <v>5.000969999999999</v>
      </c>
      <c r="EI548">
        <v>14338.60322580645</v>
      </c>
      <c r="EJ548">
        <v>16707.47096774193</v>
      </c>
      <c r="EK548">
        <v>38.625</v>
      </c>
      <c r="EL548">
        <v>38.92899999999999</v>
      </c>
      <c r="EM548">
        <v>38.5</v>
      </c>
      <c r="EN548">
        <v>38.68699999999998</v>
      </c>
      <c r="EO548">
        <v>39.23374193548387</v>
      </c>
      <c r="EP548">
        <v>1955.090322580645</v>
      </c>
      <c r="EQ548">
        <v>39.90032258064517</v>
      </c>
      <c r="ER548">
        <v>0</v>
      </c>
      <c r="ES548">
        <v>202</v>
      </c>
      <c r="ET548">
        <v>0</v>
      </c>
      <c r="EU548">
        <v>719.9111600000001</v>
      </c>
      <c r="EV548">
        <v>-4.990230755190878</v>
      </c>
      <c r="EW548">
        <v>-112.8153844717821</v>
      </c>
      <c r="EX548">
        <v>14337.244</v>
      </c>
      <c r="EY548">
        <v>15</v>
      </c>
      <c r="EZ548">
        <v>1659135427.5</v>
      </c>
      <c r="FA548" t="s">
        <v>1599</v>
      </c>
      <c r="FB548">
        <v>1659135419</v>
      </c>
      <c r="FC548">
        <v>1659135427.5</v>
      </c>
      <c r="FD548">
        <v>52</v>
      </c>
      <c r="FE548">
        <v>0.208</v>
      </c>
      <c r="FF548">
        <v>-0</v>
      </c>
      <c r="FG548">
        <v>-1.466</v>
      </c>
      <c r="FH548">
        <v>-0.129</v>
      </c>
      <c r="FI548">
        <v>620</v>
      </c>
      <c r="FJ548">
        <v>16</v>
      </c>
      <c r="FK548">
        <v>0.06</v>
      </c>
      <c r="FL548">
        <v>0.01</v>
      </c>
      <c r="FM548">
        <v>-28.74389024390244</v>
      </c>
      <c r="FN548">
        <v>1.803779790940774</v>
      </c>
      <c r="FO548">
        <v>0.1833854341702039</v>
      </c>
      <c r="FP548">
        <v>0</v>
      </c>
      <c r="FQ548">
        <v>720.2202647058824</v>
      </c>
      <c r="FR548">
        <v>-5.043193275277712</v>
      </c>
      <c r="FS548">
        <v>0.5639334706705708</v>
      </c>
      <c r="FT548">
        <v>0</v>
      </c>
      <c r="FU548">
        <v>6.356235365853657</v>
      </c>
      <c r="FV548">
        <v>-0.2420857839721232</v>
      </c>
      <c r="FW548">
        <v>0.02939897211556073</v>
      </c>
      <c r="FX548">
        <v>0</v>
      </c>
      <c r="FY548">
        <v>0</v>
      </c>
      <c r="FZ548">
        <v>3</v>
      </c>
      <c r="GA548" t="s">
        <v>462</v>
      </c>
      <c r="GB548">
        <v>2.98367</v>
      </c>
      <c r="GC548">
        <v>2.71565</v>
      </c>
      <c r="GD548">
        <v>0.121509</v>
      </c>
      <c r="GE548">
        <v>0.124071</v>
      </c>
      <c r="GF548">
        <v>0.102113</v>
      </c>
      <c r="GG548">
        <v>0.079294</v>
      </c>
      <c r="GH548">
        <v>27804.5</v>
      </c>
      <c r="GI548">
        <v>27858</v>
      </c>
      <c r="GJ548">
        <v>29413.1</v>
      </c>
      <c r="GK548">
        <v>29410.9</v>
      </c>
      <c r="GL548">
        <v>34973.1</v>
      </c>
      <c r="GM548">
        <v>36011.1</v>
      </c>
      <c r="GN548">
        <v>41418.2</v>
      </c>
      <c r="GO548">
        <v>41917.3</v>
      </c>
      <c r="GP548">
        <v>1.906</v>
      </c>
      <c r="GQ548">
        <v>1.8969</v>
      </c>
      <c r="GR548">
        <v>0.0889972</v>
      </c>
      <c r="GS548">
        <v>0</v>
      </c>
      <c r="GT548">
        <v>25.2865</v>
      </c>
      <c r="GU548">
        <v>999.9</v>
      </c>
      <c r="GV548">
        <v>38.4</v>
      </c>
      <c r="GW548">
        <v>32.6</v>
      </c>
      <c r="GX548">
        <v>20.9953</v>
      </c>
      <c r="GY548">
        <v>62.997</v>
      </c>
      <c r="GZ548">
        <v>33.141</v>
      </c>
      <c r="HA548">
        <v>1</v>
      </c>
      <c r="HB548">
        <v>-0.0976524</v>
      </c>
      <c r="HC548">
        <v>0.284785</v>
      </c>
      <c r="HD548">
        <v>20.3334</v>
      </c>
      <c r="HE548">
        <v>5.22538</v>
      </c>
      <c r="HF548">
        <v>12.0099</v>
      </c>
      <c r="HG548">
        <v>4.99145</v>
      </c>
      <c r="HH548">
        <v>3.28995</v>
      </c>
      <c r="HI548">
        <v>9999</v>
      </c>
      <c r="HJ548">
        <v>9999</v>
      </c>
      <c r="HK548">
        <v>9999</v>
      </c>
      <c r="HL548">
        <v>178.7</v>
      </c>
      <c r="HM548">
        <v>1.86739</v>
      </c>
      <c r="HN548">
        <v>1.86646</v>
      </c>
      <c r="HO548">
        <v>1.86589</v>
      </c>
      <c r="HP548">
        <v>1.86584</v>
      </c>
      <c r="HQ548">
        <v>1.86768</v>
      </c>
      <c r="HR548">
        <v>1.87012</v>
      </c>
      <c r="HS548">
        <v>1.86874</v>
      </c>
      <c r="HT548">
        <v>1.87027</v>
      </c>
      <c r="HU548">
        <v>0</v>
      </c>
      <c r="HV548">
        <v>0</v>
      </c>
      <c r="HW548">
        <v>0</v>
      </c>
      <c r="HX548">
        <v>0</v>
      </c>
      <c r="HY548" t="s">
        <v>421</v>
      </c>
      <c r="HZ548" t="s">
        <v>422</v>
      </c>
      <c r="IA548" t="s">
        <v>423</v>
      </c>
      <c r="IB548" t="s">
        <v>423</v>
      </c>
      <c r="IC548" t="s">
        <v>423</v>
      </c>
      <c r="ID548" t="s">
        <v>423</v>
      </c>
      <c r="IE548">
        <v>0</v>
      </c>
      <c r="IF548">
        <v>100</v>
      </c>
      <c r="IG548">
        <v>100</v>
      </c>
      <c r="IH548">
        <v>-1.466</v>
      </c>
      <c r="II548">
        <v>-0.129</v>
      </c>
      <c r="IJ548">
        <v>-0.2827143105221217</v>
      </c>
      <c r="IK548">
        <v>-0.002609718516926934</v>
      </c>
      <c r="IL548">
        <v>7.477057286243006E-07</v>
      </c>
      <c r="IM548">
        <v>-2.446628426827821E-10</v>
      </c>
      <c r="IN548">
        <v>-0.1833461469697503</v>
      </c>
      <c r="IO548">
        <v>-0.007460779758470672</v>
      </c>
      <c r="IP548">
        <v>0.0009378809001863145</v>
      </c>
      <c r="IQ548">
        <v>-1.681860573090938E-05</v>
      </c>
      <c r="IR548">
        <v>18</v>
      </c>
      <c r="IS548">
        <v>2242</v>
      </c>
      <c r="IT548">
        <v>1</v>
      </c>
      <c r="IU548">
        <v>24</v>
      </c>
      <c r="IV548">
        <v>1.6</v>
      </c>
      <c r="IW548">
        <v>1.5</v>
      </c>
      <c r="IX548">
        <v>1.4209</v>
      </c>
      <c r="IY548">
        <v>2.23633</v>
      </c>
      <c r="IZ548">
        <v>1.39771</v>
      </c>
      <c r="JA548">
        <v>2.33643</v>
      </c>
      <c r="JB548">
        <v>1.49536</v>
      </c>
      <c r="JC548">
        <v>2.37305</v>
      </c>
      <c r="JD548">
        <v>36.6943</v>
      </c>
      <c r="JE548">
        <v>24.14</v>
      </c>
      <c r="JF548">
        <v>18</v>
      </c>
      <c r="JG548">
        <v>483.128</v>
      </c>
      <c r="JH548">
        <v>433.672</v>
      </c>
      <c r="JI548">
        <v>25.0004</v>
      </c>
      <c r="JJ548">
        <v>26.1405</v>
      </c>
      <c r="JK548">
        <v>30.0002</v>
      </c>
      <c r="JL548">
        <v>26.128</v>
      </c>
      <c r="JM548">
        <v>26.0704</v>
      </c>
      <c r="JN548">
        <v>28.4491</v>
      </c>
      <c r="JO548">
        <v>23.9239</v>
      </c>
      <c r="JP548">
        <v>34.3667</v>
      </c>
      <c r="JQ548">
        <v>25</v>
      </c>
      <c r="JR548">
        <v>620</v>
      </c>
      <c r="JS548">
        <v>16.1362</v>
      </c>
      <c r="JT548">
        <v>100.565</v>
      </c>
      <c r="JU548">
        <v>100.665</v>
      </c>
    </row>
    <row r="549" spans="1:281">
      <c r="A549">
        <v>533</v>
      </c>
      <c r="B549">
        <v>1659135518.5</v>
      </c>
      <c r="C549">
        <v>23160.40000009537</v>
      </c>
      <c r="D549" t="s">
        <v>1600</v>
      </c>
      <c r="E549" t="s">
        <v>1601</v>
      </c>
      <c r="F549">
        <v>5</v>
      </c>
      <c r="G549" t="s">
        <v>1570</v>
      </c>
      <c r="H549" t="s">
        <v>416</v>
      </c>
      <c r="I549">
        <v>1659135510.5</v>
      </c>
      <c r="J549">
        <f>(K549)/1000</f>
        <v>0</v>
      </c>
      <c r="K549">
        <f>IF(CZ549, AN549, AH549)</f>
        <v>0</v>
      </c>
      <c r="L549">
        <f>IF(CZ549, AI549, AG549)</f>
        <v>0</v>
      </c>
      <c r="M549">
        <f>DB549 - IF(AU549&gt;1, L549*CV549*100.0/(AW549*DP549), 0)</f>
        <v>0</v>
      </c>
      <c r="N549">
        <f>((T549-J549/2)*M549-L549)/(T549+J549/2)</f>
        <v>0</v>
      </c>
      <c r="O549">
        <f>N549*(DI549+DJ549)/1000.0</f>
        <v>0</v>
      </c>
      <c r="P549">
        <f>(DB549 - IF(AU549&gt;1, L549*CV549*100.0/(AW549*DP549), 0))*(DI549+DJ549)/1000.0</f>
        <v>0</v>
      </c>
      <c r="Q549">
        <f>2.0/((1/S549-1/R549)+SIGN(S549)*SQRT((1/S549-1/R549)*(1/S549-1/R549) + 4*CW549/((CW549+1)*(CW549+1))*(2*1/S549*1/R549-1/R549*1/R549)))</f>
        <v>0</v>
      </c>
      <c r="R549">
        <f>IF(LEFT(CX549,1)&lt;&gt;"0",IF(LEFT(CX549,1)="1",3.0,CY549),$D$5+$E$5*(DP549*DI549/($K$5*1000))+$F$5*(DP549*DI549/($K$5*1000))*MAX(MIN(CV549,$J$5),$I$5)*MAX(MIN(CV549,$J$5),$I$5)+$G$5*MAX(MIN(CV549,$J$5),$I$5)*(DP549*DI549/($K$5*1000))+$H$5*(DP549*DI549/($K$5*1000))*(DP549*DI549/($K$5*1000)))</f>
        <v>0</v>
      </c>
      <c r="S549">
        <f>J549*(1000-(1000*0.61365*exp(17.502*W549/(240.97+W549))/(DI549+DJ549)+DD549)/2)/(1000*0.61365*exp(17.502*W549/(240.97+W549))/(DI549+DJ549)-DD549)</f>
        <v>0</v>
      </c>
      <c r="T549">
        <f>1/((CW549+1)/(Q549/1.6)+1/(R549/1.37)) + CW549/((CW549+1)/(Q549/1.6) + CW549/(R549/1.37))</f>
        <v>0</v>
      </c>
      <c r="U549">
        <f>(CR549*CU549)</f>
        <v>0</v>
      </c>
      <c r="V549">
        <f>(DK549+(U549+2*0.95*5.67E-8*(((DK549+$B$7)+273)^4-(DK549+273)^4)-44100*J549)/(1.84*29.3*R549+8*0.95*5.67E-8*(DK549+273)^3))</f>
        <v>0</v>
      </c>
      <c r="W549">
        <f>($C$7*DL549+$D$7*DM549+$E$7*V549)</f>
        <v>0</v>
      </c>
      <c r="X549">
        <f>0.61365*exp(17.502*W549/(240.97+W549))</f>
        <v>0</v>
      </c>
      <c r="Y549">
        <f>(Z549/AA549*100)</f>
        <v>0</v>
      </c>
      <c r="Z549">
        <f>DD549*(DI549+DJ549)/1000</f>
        <v>0</v>
      </c>
      <c r="AA549">
        <f>0.61365*exp(17.502*DK549/(240.97+DK549))</f>
        <v>0</v>
      </c>
      <c r="AB549">
        <f>(X549-DD549*(DI549+DJ549)/1000)</f>
        <v>0</v>
      </c>
      <c r="AC549">
        <f>(-J549*44100)</f>
        <v>0</v>
      </c>
      <c r="AD549">
        <f>2*29.3*R549*0.92*(DK549-W549)</f>
        <v>0</v>
      </c>
      <c r="AE549">
        <f>2*0.95*5.67E-8*(((DK549+$B$7)+273)^4-(W549+273)^4)</f>
        <v>0</v>
      </c>
      <c r="AF549">
        <f>U549+AE549+AC549+AD549</f>
        <v>0</v>
      </c>
      <c r="AG549">
        <f>DH549*AU549*(DC549-DB549*(1000-AU549*DE549)/(1000-AU549*DD549))/(100*CV549)</f>
        <v>0</v>
      </c>
      <c r="AH549">
        <f>1000*DH549*AU549*(DD549-DE549)/(100*CV549*(1000-AU549*DD549))</f>
        <v>0</v>
      </c>
      <c r="AI549">
        <f>(AJ549 - AK549 - DI549*1E3/(8.314*(DK549+273.15)) * AM549/DH549 * AL549) * DH549/(100*CV549) * (1000 - DE549)/1000</f>
        <v>0</v>
      </c>
      <c r="AJ549">
        <v>833.9431512228108</v>
      </c>
      <c r="AK549">
        <v>808.2910000000001</v>
      </c>
      <c r="AL549">
        <v>0.0431134824392887</v>
      </c>
      <c r="AM549">
        <v>65.16127914610104</v>
      </c>
      <c r="AN549">
        <f>(AP549 - AO549 + DI549*1E3/(8.314*(DK549+273.15)) * AR549/DH549 * AQ549) * DH549/(100*CV549) * 1000/(1000 - AP549)</f>
        <v>0</v>
      </c>
      <c r="AO549">
        <v>16.77311303625167</v>
      </c>
      <c r="AP549">
        <v>22.24770727272727</v>
      </c>
      <c r="AQ549">
        <v>-8.001558907325399E-05</v>
      </c>
      <c r="AR549">
        <v>86.42836881474662</v>
      </c>
      <c r="AS549">
        <v>22</v>
      </c>
      <c r="AT549">
        <v>4</v>
      </c>
      <c r="AU549">
        <f>IF(AS549*$H$13&gt;=AW549,1.0,(AW549/(AW549-AS549*$H$13)))</f>
        <v>0</v>
      </c>
      <c r="AV549">
        <f>(AU549-1)*100</f>
        <v>0</v>
      </c>
      <c r="AW549">
        <f>MAX(0,($B$13+$C$13*DP549)/(1+$D$13*DP549)*DI549/(DK549+273)*$E$13)</f>
        <v>0</v>
      </c>
      <c r="AX549" t="s">
        <v>1392</v>
      </c>
      <c r="AY549">
        <v>10497.9</v>
      </c>
      <c r="AZ549">
        <v>881.8200000000001</v>
      </c>
      <c r="BA549">
        <v>2629.32</v>
      </c>
      <c r="BB549">
        <f>1-AZ549/BA549</f>
        <v>0</v>
      </c>
      <c r="BC549">
        <v>-2.039817619194042</v>
      </c>
      <c r="BD549" t="s">
        <v>1602</v>
      </c>
      <c r="BE549">
        <v>10512.3</v>
      </c>
      <c r="BF549">
        <v>716.7549599999999</v>
      </c>
      <c r="BG549">
        <v>857.821</v>
      </c>
      <c r="BH549">
        <f>1-BF549/BG549</f>
        <v>0</v>
      </c>
      <c r="BI549">
        <v>0.5</v>
      </c>
      <c r="BJ549">
        <f>CS549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417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BZ549">
        <v>1469</v>
      </c>
      <c r="CA549">
        <v>300</v>
      </c>
      <c r="CB549">
        <v>300</v>
      </c>
      <c r="CC549">
        <v>300</v>
      </c>
      <c r="CD549">
        <v>10512.3</v>
      </c>
      <c r="CE549">
        <v>826.5700000000001</v>
      </c>
      <c r="CF549">
        <v>-0.00696811</v>
      </c>
      <c r="CG549">
        <v>0.02</v>
      </c>
      <c r="CH549" t="s">
        <v>417</v>
      </c>
      <c r="CI549" t="s">
        <v>417</v>
      </c>
      <c r="CJ549" t="s">
        <v>417</v>
      </c>
      <c r="CK549" t="s">
        <v>417</v>
      </c>
      <c r="CL549" t="s">
        <v>417</v>
      </c>
      <c r="CM549" t="s">
        <v>417</v>
      </c>
      <c r="CN549" t="s">
        <v>417</v>
      </c>
      <c r="CO549" t="s">
        <v>417</v>
      </c>
      <c r="CP549" t="s">
        <v>417</v>
      </c>
      <c r="CQ549" t="s">
        <v>417</v>
      </c>
      <c r="CR549">
        <f>$B$11*DQ549+$C$11*DR549+$F$11*EC549*(1-EF549)</f>
        <v>0</v>
      </c>
      <c r="CS549">
        <f>CR549*CT549</f>
        <v>0</v>
      </c>
      <c r="CT549">
        <f>($B$11*$D$9+$C$11*$D$9+$F$11*((EP549+EH549)/MAX(EP549+EH549+EQ549, 0.1)*$I$9+EQ549/MAX(EP549+EH549+EQ549, 0.1)*$J$9))/($B$11+$C$11+$F$11)</f>
        <v>0</v>
      </c>
      <c r="CU549">
        <f>($B$11*$K$9+$C$11*$K$9+$F$11*((EP549+EH549)/MAX(EP549+EH549+EQ549, 0.1)*$P$9+EQ549/MAX(EP549+EH549+EQ549, 0.1)*$Q$9))/($B$11+$C$11+$F$11)</f>
        <v>0</v>
      </c>
      <c r="CV549">
        <v>6</v>
      </c>
      <c r="CW549">
        <v>0.5</v>
      </c>
      <c r="CX549" t="s">
        <v>418</v>
      </c>
      <c r="CY549">
        <v>2</v>
      </c>
      <c r="CZ549" t="b">
        <v>1</v>
      </c>
      <c r="DA549">
        <v>1659135510.5</v>
      </c>
      <c r="DB549">
        <v>790.3745806451612</v>
      </c>
      <c r="DC549">
        <v>819.975451612903</v>
      </c>
      <c r="DD549">
        <v>22.20530967741936</v>
      </c>
      <c r="DE549">
        <v>16.73974193548387</v>
      </c>
      <c r="DF549">
        <v>791.7605806451612</v>
      </c>
      <c r="DG549">
        <v>22.32430967741936</v>
      </c>
      <c r="DH549">
        <v>500.0693870967742</v>
      </c>
      <c r="DI549">
        <v>90.34584193548388</v>
      </c>
      <c r="DJ549">
        <v>0.09997105806451613</v>
      </c>
      <c r="DK549">
        <v>27.22564838709678</v>
      </c>
      <c r="DL549">
        <v>26.80280322580645</v>
      </c>
      <c r="DM549">
        <v>999.9000000000003</v>
      </c>
      <c r="DN549">
        <v>0</v>
      </c>
      <c r="DO549">
        <v>0</v>
      </c>
      <c r="DP549">
        <v>9998.728387096775</v>
      </c>
      <c r="DQ549">
        <v>0</v>
      </c>
      <c r="DR549">
        <v>7.869059999999998</v>
      </c>
      <c r="DS549">
        <v>-30.00826451612904</v>
      </c>
      <c r="DT549">
        <v>807.9477741935484</v>
      </c>
      <c r="DU549">
        <v>833.9353225806452</v>
      </c>
      <c r="DV549">
        <v>5.51493</v>
      </c>
      <c r="DW549">
        <v>819.975451612903</v>
      </c>
      <c r="DX549">
        <v>16.73974193548387</v>
      </c>
      <c r="DY549">
        <v>2.010617419354838</v>
      </c>
      <c r="DZ549">
        <v>1.512364838709678</v>
      </c>
      <c r="EA549">
        <v>17.52818064516129</v>
      </c>
      <c r="EB549">
        <v>13.09372580645162</v>
      </c>
      <c r="EC549">
        <v>1999.971290322581</v>
      </c>
      <c r="ED549">
        <v>0.9799988709677417</v>
      </c>
      <c r="EE549">
        <v>0.02000162903225807</v>
      </c>
      <c r="EF549">
        <v>0</v>
      </c>
      <c r="EG549">
        <v>716.8624838709676</v>
      </c>
      <c r="EH549">
        <v>5.000969999999999</v>
      </c>
      <c r="EI549">
        <v>14280.49032258064</v>
      </c>
      <c r="EJ549">
        <v>16707.31612903226</v>
      </c>
      <c r="EK549">
        <v>38.625</v>
      </c>
      <c r="EL549">
        <v>38.99593548387097</v>
      </c>
      <c r="EM549">
        <v>38.54199999999999</v>
      </c>
      <c r="EN549">
        <v>38.75</v>
      </c>
      <c r="EO549">
        <v>39.25</v>
      </c>
      <c r="EP549">
        <v>1955.07064516129</v>
      </c>
      <c r="EQ549">
        <v>39.90064516129033</v>
      </c>
      <c r="ER549">
        <v>0</v>
      </c>
      <c r="ES549">
        <v>123.5999999046326</v>
      </c>
      <c r="ET549">
        <v>0</v>
      </c>
      <c r="EU549">
        <v>716.7549599999999</v>
      </c>
      <c r="EV549">
        <v>-6.708076941942576</v>
      </c>
      <c r="EW549">
        <v>-141.3538462521257</v>
      </c>
      <c r="EX549">
        <v>14278.688</v>
      </c>
      <c r="EY549">
        <v>15</v>
      </c>
      <c r="EZ549">
        <v>1659135557</v>
      </c>
      <c r="FA549" t="s">
        <v>1603</v>
      </c>
      <c r="FB549">
        <v>1659135537.5</v>
      </c>
      <c r="FC549">
        <v>1659135557</v>
      </c>
      <c r="FD549">
        <v>53</v>
      </c>
      <c r="FE549">
        <v>0.464</v>
      </c>
      <c r="FF549">
        <v>0.003</v>
      </c>
      <c r="FG549">
        <v>-1.386</v>
      </c>
      <c r="FH549">
        <v>-0.119</v>
      </c>
      <c r="FI549">
        <v>820</v>
      </c>
      <c r="FJ549">
        <v>17</v>
      </c>
      <c r="FK549">
        <v>0.06</v>
      </c>
      <c r="FL549">
        <v>0.02</v>
      </c>
      <c r="FM549">
        <v>-30.142375</v>
      </c>
      <c r="FN549">
        <v>2.889246529080674</v>
      </c>
      <c r="FO549">
        <v>0.2801392963777123</v>
      </c>
      <c r="FP549">
        <v>0</v>
      </c>
      <c r="FQ549">
        <v>717.2197058823529</v>
      </c>
      <c r="FR549">
        <v>-6.944598931510953</v>
      </c>
      <c r="FS549">
        <v>0.7234045540283262</v>
      </c>
      <c r="FT549">
        <v>0</v>
      </c>
      <c r="FU549">
        <v>5.53876</v>
      </c>
      <c r="FV549">
        <v>-0.5114595872420418</v>
      </c>
      <c r="FW549">
        <v>0.04961219300736452</v>
      </c>
      <c r="FX549">
        <v>0</v>
      </c>
      <c r="FY549">
        <v>0</v>
      </c>
      <c r="FZ549">
        <v>3</v>
      </c>
      <c r="GA549" t="s">
        <v>462</v>
      </c>
      <c r="GB549">
        <v>2.98376</v>
      </c>
      <c r="GC549">
        <v>2.71569</v>
      </c>
      <c r="GD549">
        <v>0.148159</v>
      </c>
      <c r="GE549">
        <v>0.150066</v>
      </c>
      <c r="GF549">
        <v>0.101897</v>
      </c>
      <c r="GG549">
        <v>0.0821283</v>
      </c>
      <c r="GH549">
        <v>26960.1</v>
      </c>
      <c r="GI549">
        <v>27030.8</v>
      </c>
      <c r="GJ549">
        <v>29411.9</v>
      </c>
      <c r="GK549">
        <v>29410.3</v>
      </c>
      <c r="GL549">
        <v>34980.7</v>
      </c>
      <c r="GM549">
        <v>35898.1</v>
      </c>
      <c r="GN549">
        <v>41416.5</v>
      </c>
      <c r="GO549">
        <v>41916.2</v>
      </c>
      <c r="GP549">
        <v>1.9052</v>
      </c>
      <c r="GQ549">
        <v>1.8986</v>
      </c>
      <c r="GR549">
        <v>0.0882</v>
      </c>
      <c r="GS549">
        <v>0</v>
      </c>
      <c r="GT549">
        <v>25.3602</v>
      </c>
      <c r="GU549">
        <v>999.9</v>
      </c>
      <c r="GV549">
        <v>38.2</v>
      </c>
      <c r="GW549">
        <v>32.6</v>
      </c>
      <c r="GX549">
        <v>20.8852</v>
      </c>
      <c r="GY549">
        <v>63.557</v>
      </c>
      <c r="GZ549">
        <v>33.3614</v>
      </c>
      <c r="HA549">
        <v>1</v>
      </c>
      <c r="HB549">
        <v>-0.0954472</v>
      </c>
      <c r="HC549">
        <v>0.313325</v>
      </c>
      <c r="HD549">
        <v>20.3335</v>
      </c>
      <c r="HE549">
        <v>5.22583</v>
      </c>
      <c r="HF549">
        <v>12.0099</v>
      </c>
      <c r="HG549">
        <v>4.9912</v>
      </c>
      <c r="HH549">
        <v>3.2899</v>
      </c>
      <c r="HI549">
        <v>9999</v>
      </c>
      <c r="HJ549">
        <v>9999</v>
      </c>
      <c r="HK549">
        <v>9999</v>
      </c>
      <c r="HL549">
        <v>178.7</v>
      </c>
      <c r="HM549">
        <v>1.86737</v>
      </c>
      <c r="HN549">
        <v>1.86646</v>
      </c>
      <c r="HO549">
        <v>1.86587</v>
      </c>
      <c r="HP549">
        <v>1.86584</v>
      </c>
      <c r="HQ549">
        <v>1.86768</v>
      </c>
      <c r="HR549">
        <v>1.87013</v>
      </c>
      <c r="HS549">
        <v>1.86875</v>
      </c>
      <c r="HT549">
        <v>1.87027</v>
      </c>
      <c r="HU549">
        <v>0</v>
      </c>
      <c r="HV549">
        <v>0</v>
      </c>
      <c r="HW549">
        <v>0</v>
      </c>
      <c r="HX549">
        <v>0</v>
      </c>
      <c r="HY549" t="s">
        <v>421</v>
      </c>
      <c r="HZ549" t="s">
        <v>422</v>
      </c>
      <c r="IA549" t="s">
        <v>423</v>
      </c>
      <c r="IB549" t="s">
        <v>423</v>
      </c>
      <c r="IC549" t="s">
        <v>423</v>
      </c>
      <c r="ID549" t="s">
        <v>423</v>
      </c>
      <c r="IE549">
        <v>0</v>
      </c>
      <c r="IF549">
        <v>100</v>
      </c>
      <c r="IG549">
        <v>100</v>
      </c>
      <c r="IH549">
        <v>-1.386</v>
      </c>
      <c r="II549">
        <v>-0.119</v>
      </c>
      <c r="IJ549">
        <v>-0.07449114534272283</v>
      </c>
      <c r="IK549">
        <v>-0.002609718516926934</v>
      </c>
      <c r="IL549">
        <v>7.477057286243006E-07</v>
      </c>
      <c r="IM549">
        <v>-2.446628426827821E-10</v>
      </c>
      <c r="IN549">
        <v>-0.1833756460326398</v>
      </c>
      <c r="IO549">
        <v>-0.007460779758470672</v>
      </c>
      <c r="IP549">
        <v>0.0009378809001863145</v>
      </c>
      <c r="IQ549">
        <v>-1.681860573090938E-05</v>
      </c>
      <c r="IR549">
        <v>18</v>
      </c>
      <c r="IS549">
        <v>2242</v>
      </c>
      <c r="IT549">
        <v>1</v>
      </c>
      <c r="IU549">
        <v>24</v>
      </c>
      <c r="IV549">
        <v>1.7</v>
      </c>
      <c r="IW549">
        <v>1.5</v>
      </c>
      <c r="IX549">
        <v>1.77856</v>
      </c>
      <c r="IY549">
        <v>2.22534</v>
      </c>
      <c r="IZ549">
        <v>1.39648</v>
      </c>
      <c r="JA549">
        <v>2.33887</v>
      </c>
      <c r="JB549">
        <v>1.49536</v>
      </c>
      <c r="JC549">
        <v>2.41821</v>
      </c>
      <c r="JD549">
        <v>36.718</v>
      </c>
      <c r="JE549">
        <v>24.14</v>
      </c>
      <c r="JF549">
        <v>18</v>
      </c>
      <c r="JG549">
        <v>482.672</v>
      </c>
      <c r="JH549">
        <v>434.713</v>
      </c>
      <c r="JI549">
        <v>25.0003</v>
      </c>
      <c r="JJ549">
        <v>26.1603</v>
      </c>
      <c r="JK549">
        <v>30.0002</v>
      </c>
      <c r="JL549">
        <v>26.1324</v>
      </c>
      <c r="JM549">
        <v>26.0738</v>
      </c>
      <c r="JN549">
        <v>35.5963</v>
      </c>
      <c r="JO549">
        <v>19.8449</v>
      </c>
      <c r="JP549">
        <v>34.2324</v>
      </c>
      <c r="JQ549">
        <v>25</v>
      </c>
      <c r="JR549">
        <v>820</v>
      </c>
      <c r="JS549">
        <v>16.9233</v>
      </c>
      <c r="JT549">
        <v>100.561</v>
      </c>
      <c r="JU549">
        <v>100.663</v>
      </c>
    </row>
    <row r="550" spans="1:281">
      <c r="A550">
        <v>534</v>
      </c>
      <c r="B550">
        <v>1659135648</v>
      </c>
      <c r="C550">
        <v>23289.90000009537</v>
      </c>
      <c r="D550" t="s">
        <v>1604</v>
      </c>
      <c r="E550" t="s">
        <v>1605</v>
      </c>
      <c r="F550">
        <v>5</v>
      </c>
      <c r="G550" t="s">
        <v>1570</v>
      </c>
      <c r="H550" t="s">
        <v>416</v>
      </c>
      <c r="I550">
        <v>1659135640</v>
      </c>
      <c r="J550">
        <f>(K550)/1000</f>
        <v>0</v>
      </c>
      <c r="K550">
        <f>IF(CZ550, AN550, AH550)</f>
        <v>0</v>
      </c>
      <c r="L550">
        <f>IF(CZ550, AI550, AG550)</f>
        <v>0</v>
      </c>
      <c r="M550">
        <f>DB550 - IF(AU550&gt;1, L550*CV550*100.0/(AW550*DP550), 0)</f>
        <v>0</v>
      </c>
      <c r="N550">
        <f>((T550-J550/2)*M550-L550)/(T550+J550/2)</f>
        <v>0</v>
      </c>
      <c r="O550">
        <f>N550*(DI550+DJ550)/1000.0</f>
        <v>0</v>
      </c>
      <c r="P550">
        <f>(DB550 - IF(AU550&gt;1, L550*CV550*100.0/(AW550*DP550), 0))*(DI550+DJ550)/1000.0</f>
        <v>0</v>
      </c>
      <c r="Q550">
        <f>2.0/((1/S550-1/R550)+SIGN(S550)*SQRT((1/S550-1/R550)*(1/S550-1/R550) + 4*CW550/((CW550+1)*(CW550+1))*(2*1/S550*1/R550-1/R550*1/R550)))</f>
        <v>0</v>
      </c>
      <c r="R550">
        <f>IF(LEFT(CX550,1)&lt;&gt;"0",IF(LEFT(CX550,1)="1",3.0,CY550),$D$5+$E$5*(DP550*DI550/($K$5*1000))+$F$5*(DP550*DI550/($K$5*1000))*MAX(MIN(CV550,$J$5),$I$5)*MAX(MIN(CV550,$J$5),$I$5)+$G$5*MAX(MIN(CV550,$J$5),$I$5)*(DP550*DI550/($K$5*1000))+$H$5*(DP550*DI550/($K$5*1000))*(DP550*DI550/($K$5*1000)))</f>
        <v>0</v>
      </c>
      <c r="S550">
        <f>J550*(1000-(1000*0.61365*exp(17.502*W550/(240.97+W550))/(DI550+DJ550)+DD550)/2)/(1000*0.61365*exp(17.502*W550/(240.97+W550))/(DI550+DJ550)-DD550)</f>
        <v>0</v>
      </c>
      <c r="T550">
        <f>1/((CW550+1)/(Q550/1.6)+1/(R550/1.37)) + CW550/((CW550+1)/(Q550/1.6) + CW550/(R550/1.37))</f>
        <v>0</v>
      </c>
      <c r="U550">
        <f>(CR550*CU550)</f>
        <v>0</v>
      </c>
      <c r="V550">
        <f>(DK550+(U550+2*0.95*5.67E-8*(((DK550+$B$7)+273)^4-(DK550+273)^4)-44100*J550)/(1.84*29.3*R550+8*0.95*5.67E-8*(DK550+273)^3))</f>
        <v>0</v>
      </c>
      <c r="W550">
        <f>($C$7*DL550+$D$7*DM550+$E$7*V550)</f>
        <v>0</v>
      </c>
      <c r="X550">
        <f>0.61365*exp(17.502*W550/(240.97+W550))</f>
        <v>0</v>
      </c>
      <c r="Y550">
        <f>(Z550/AA550*100)</f>
        <v>0</v>
      </c>
      <c r="Z550">
        <f>DD550*(DI550+DJ550)/1000</f>
        <v>0</v>
      </c>
      <c r="AA550">
        <f>0.61365*exp(17.502*DK550/(240.97+DK550))</f>
        <v>0</v>
      </c>
      <c r="AB550">
        <f>(X550-DD550*(DI550+DJ550)/1000)</f>
        <v>0</v>
      </c>
      <c r="AC550">
        <f>(-J550*44100)</f>
        <v>0</v>
      </c>
      <c r="AD550">
        <f>2*29.3*R550*0.92*(DK550-W550)</f>
        <v>0</v>
      </c>
      <c r="AE550">
        <f>2*0.95*5.67E-8*(((DK550+$B$7)+273)^4-(W550+273)^4)</f>
        <v>0</v>
      </c>
      <c r="AF550">
        <f>U550+AE550+AC550+AD550</f>
        <v>0</v>
      </c>
      <c r="AG550">
        <f>DH550*AU550*(DC550-DB550*(1000-AU550*DE550)/(1000-AU550*DD550))/(100*CV550)</f>
        <v>0</v>
      </c>
      <c r="AH550">
        <f>1000*DH550*AU550*(DD550-DE550)/(100*CV550*(1000-AU550*DD550))</f>
        <v>0</v>
      </c>
      <c r="AI550">
        <f>(AJ550 - AK550 - DI550*1E3/(8.314*(DK550+273.15)) * AM550/DH550 * AL550) * DH550/(100*CV550) * (1000 - DE550)/1000</f>
        <v>0</v>
      </c>
      <c r="AJ550">
        <v>1222.453582191251</v>
      </c>
      <c r="AK550">
        <v>1196.689575757576</v>
      </c>
      <c r="AL550">
        <v>0.07067869874285816</v>
      </c>
      <c r="AM550">
        <v>65.16458210234443</v>
      </c>
      <c r="AN550">
        <f>(AP550 - AO550 + DI550*1E3/(8.314*(DK550+273.15)) * AR550/DH550 * AQ550) * DH550/(100*CV550) * 1000/(1000 - AP550)</f>
        <v>0</v>
      </c>
      <c r="AO550">
        <v>18.367555538118</v>
      </c>
      <c r="AP550">
        <v>22.45687939393938</v>
      </c>
      <c r="AQ550">
        <v>3.568104918556359E-05</v>
      </c>
      <c r="AR550">
        <v>86.53017849551132</v>
      </c>
      <c r="AS550">
        <v>23</v>
      </c>
      <c r="AT550">
        <v>5</v>
      </c>
      <c r="AU550">
        <f>IF(AS550*$H$13&gt;=AW550,1.0,(AW550/(AW550-AS550*$H$13)))</f>
        <v>0</v>
      </c>
      <c r="AV550">
        <f>(AU550-1)*100</f>
        <v>0</v>
      </c>
      <c r="AW550">
        <f>MAX(0,($B$13+$C$13*DP550)/(1+$D$13*DP550)*DI550/(DK550+273)*$E$13)</f>
        <v>0</v>
      </c>
      <c r="AX550" t="s">
        <v>1392</v>
      </c>
      <c r="AY550">
        <v>10497.9</v>
      </c>
      <c r="AZ550">
        <v>881.8200000000001</v>
      </c>
      <c r="BA550">
        <v>2629.32</v>
      </c>
      <c r="BB550">
        <f>1-AZ550/BA550</f>
        <v>0</v>
      </c>
      <c r="BC550">
        <v>-2.039817619194042</v>
      </c>
      <c r="BD550" t="s">
        <v>1606</v>
      </c>
      <c r="BE550">
        <v>10511.5</v>
      </c>
      <c r="BF550">
        <v>710.8406923076923</v>
      </c>
      <c r="BG550">
        <v>840.152</v>
      </c>
      <c r="BH550">
        <f>1-BF550/BG550</f>
        <v>0</v>
      </c>
      <c r="BI550">
        <v>0.5</v>
      </c>
      <c r="BJ550">
        <f>CS550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417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BZ550">
        <v>1470</v>
      </c>
      <c r="CA550">
        <v>300</v>
      </c>
      <c r="CB550">
        <v>300</v>
      </c>
      <c r="CC550">
        <v>300</v>
      </c>
      <c r="CD550">
        <v>10511.5</v>
      </c>
      <c r="CE550">
        <v>816.2</v>
      </c>
      <c r="CF550">
        <v>-0.00696747</v>
      </c>
      <c r="CG550">
        <v>0.73</v>
      </c>
      <c r="CH550" t="s">
        <v>417</v>
      </c>
      <c r="CI550" t="s">
        <v>417</v>
      </c>
      <c r="CJ550" t="s">
        <v>417</v>
      </c>
      <c r="CK550" t="s">
        <v>417</v>
      </c>
      <c r="CL550" t="s">
        <v>417</v>
      </c>
      <c r="CM550" t="s">
        <v>417</v>
      </c>
      <c r="CN550" t="s">
        <v>417</v>
      </c>
      <c r="CO550" t="s">
        <v>417</v>
      </c>
      <c r="CP550" t="s">
        <v>417</v>
      </c>
      <c r="CQ550" t="s">
        <v>417</v>
      </c>
      <c r="CR550">
        <f>$B$11*DQ550+$C$11*DR550+$F$11*EC550*(1-EF550)</f>
        <v>0</v>
      </c>
      <c r="CS550">
        <f>CR550*CT550</f>
        <v>0</v>
      </c>
      <c r="CT550">
        <f>($B$11*$D$9+$C$11*$D$9+$F$11*((EP550+EH550)/MAX(EP550+EH550+EQ550, 0.1)*$I$9+EQ550/MAX(EP550+EH550+EQ550, 0.1)*$J$9))/($B$11+$C$11+$F$11)</f>
        <v>0</v>
      </c>
      <c r="CU550">
        <f>($B$11*$K$9+$C$11*$K$9+$F$11*((EP550+EH550)/MAX(EP550+EH550+EQ550, 0.1)*$P$9+EQ550/MAX(EP550+EH550+EQ550, 0.1)*$Q$9))/($B$11+$C$11+$F$11)</f>
        <v>0</v>
      </c>
      <c r="CV550">
        <v>6</v>
      </c>
      <c r="CW550">
        <v>0.5</v>
      </c>
      <c r="CX550" t="s">
        <v>418</v>
      </c>
      <c r="CY550">
        <v>2</v>
      </c>
      <c r="CZ550" t="b">
        <v>1</v>
      </c>
      <c r="DA550">
        <v>1659135640</v>
      </c>
      <c r="DB550">
        <v>1169.559774193548</v>
      </c>
      <c r="DC550">
        <v>1199.955483870968</v>
      </c>
      <c r="DD550">
        <v>22.42019032258065</v>
      </c>
      <c r="DE550">
        <v>18.32300967741936</v>
      </c>
      <c r="DF550">
        <v>1171.446774193548</v>
      </c>
      <c r="DG550">
        <v>22.52219032258065</v>
      </c>
      <c r="DH550">
        <v>500.0496129032258</v>
      </c>
      <c r="DI550">
        <v>90.34668064516129</v>
      </c>
      <c r="DJ550">
        <v>0.09995622903225804</v>
      </c>
      <c r="DK550">
        <v>27.29750967741936</v>
      </c>
      <c r="DL550">
        <v>26.91006129032258</v>
      </c>
      <c r="DM550">
        <v>999.9000000000003</v>
      </c>
      <c r="DN550">
        <v>0</v>
      </c>
      <c r="DO550">
        <v>0</v>
      </c>
      <c r="DP550">
        <v>10004.41516129032</v>
      </c>
      <c r="DQ550">
        <v>0</v>
      </c>
      <c r="DR550">
        <v>7.869059999999998</v>
      </c>
      <c r="DS550">
        <v>-30.54317419354838</v>
      </c>
      <c r="DT550">
        <v>1196.278064516129</v>
      </c>
      <c r="DU550">
        <v>1222.353225806452</v>
      </c>
      <c r="DV550">
        <v>4.134721935483871</v>
      </c>
      <c r="DW550">
        <v>1199.955483870968</v>
      </c>
      <c r="DX550">
        <v>18.32300967741936</v>
      </c>
      <c r="DY550">
        <v>2.028981290322581</v>
      </c>
      <c r="DZ550">
        <v>1.655423225806452</v>
      </c>
      <c r="EA550">
        <v>17.67233548387097</v>
      </c>
      <c r="EB550">
        <v>14.48458387096774</v>
      </c>
      <c r="EC550">
        <v>1999.993870967742</v>
      </c>
      <c r="ED550">
        <v>0.9800004193548387</v>
      </c>
      <c r="EE550">
        <v>0.02000008064516129</v>
      </c>
      <c r="EF550">
        <v>0</v>
      </c>
      <c r="EG550">
        <v>710.8807419354839</v>
      </c>
      <c r="EH550">
        <v>5.000969999999999</v>
      </c>
      <c r="EI550">
        <v>14167.13225806452</v>
      </c>
      <c r="EJ550">
        <v>16707.52903225807</v>
      </c>
      <c r="EK550">
        <v>38.68699999999998</v>
      </c>
      <c r="EL550">
        <v>39.06199999999998</v>
      </c>
      <c r="EM550">
        <v>38.56809677419353</v>
      </c>
      <c r="EN550">
        <v>38.81199999999998</v>
      </c>
      <c r="EO550">
        <v>39.31199999999998</v>
      </c>
      <c r="EP550">
        <v>1955.093548387097</v>
      </c>
      <c r="EQ550">
        <v>39.90032258064517</v>
      </c>
      <c r="ER550">
        <v>0</v>
      </c>
      <c r="ES550">
        <v>129</v>
      </c>
      <c r="ET550">
        <v>0</v>
      </c>
      <c r="EU550">
        <v>710.8406923076923</v>
      </c>
      <c r="EV550">
        <v>-4.777709411806258</v>
      </c>
      <c r="EW550">
        <v>-109.5589742508984</v>
      </c>
      <c r="EX550">
        <v>14166.31538461539</v>
      </c>
      <c r="EY550">
        <v>15</v>
      </c>
      <c r="EZ550">
        <v>1659135675</v>
      </c>
      <c r="FA550" t="s">
        <v>1607</v>
      </c>
      <c r="FB550">
        <v>1659135672.5</v>
      </c>
      <c r="FC550">
        <v>1659135675</v>
      </c>
      <c r="FD550">
        <v>54</v>
      </c>
      <c r="FE550">
        <v>0.206</v>
      </c>
      <c r="FF550">
        <v>0.001</v>
      </c>
      <c r="FG550">
        <v>-1.887</v>
      </c>
      <c r="FH550">
        <v>-0.102</v>
      </c>
      <c r="FI550">
        <v>1200</v>
      </c>
      <c r="FJ550">
        <v>18</v>
      </c>
      <c r="FK550">
        <v>0.06</v>
      </c>
      <c r="FL550">
        <v>0.01</v>
      </c>
      <c r="FM550">
        <v>-30.670655</v>
      </c>
      <c r="FN550">
        <v>3.226142589118264</v>
      </c>
      <c r="FO550">
        <v>0.3189477981974479</v>
      </c>
      <c r="FP550">
        <v>0</v>
      </c>
      <c r="FQ550">
        <v>711.0454117647059</v>
      </c>
      <c r="FR550">
        <v>-4.53610389988552</v>
      </c>
      <c r="FS550">
        <v>0.4974092360389883</v>
      </c>
      <c r="FT550">
        <v>0</v>
      </c>
      <c r="FU550">
        <v>4.15459925</v>
      </c>
      <c r="FV550">
        <v>-0.5547218386491596</v>
      </c>
      <c r="FW550">
        <v>0.05398633393681684</v>
      </c>
      <c r="FX550">
        <v>0</v>
      </c>
      <c r="FY550">
        <v>0</v>
      </c>
      <c r="FZ550">
        <v>3</v>
      </c>
      <c r="GA550" t="s">
        <v>462</v>
      </c>
      <c r="GB550">
        <v>2.98349</v>
      </c>
      <c r="GC550">
        <v>2.71591</v>
      </c>
      <c r="GD550">
        <v>0.1909</v>
      </c>
      <c r="GE550">
        <v>0.191869</v>
      </c>
      <c r="GF550">
        <v>0.102549</v>
      </c>
      <c r="GG550">
        <v>0.0875538</v>
      </c>
      <c r="GH550">
        <v>25606.3</v>
      </c>
      <c r="GI550">
        <v>25699.9</v>
      </c>
      <c r="GJ550">
        <v>29410.2</v>
      </c>
      <c r="GK550">
        <v>29407.9</v>
      </c>
      <c r="GL550">
        <v>34953.7</v>
      </c>
      <c r="GM550">
        <v>35680.8</v>
      </c>
      <c r="GN550">
        <v>41414.1</v>
      </c>
      <c r="GO550">
        <v>41913.1</v>
      </c>
      <c r="GP550">
        <v>1.90357</v>
      </c>
      <c r="GQ550">
        <v>1.90227</v>
      </c>
      <c r="GR550">
        <v>0.090681</v>
      </c>
      <c r="GS550">
        <v>0</v>
      </c>
      <c r="GT550">
        <v>25.4315</v>
      </c>
      <c r="GU550">
        <v>999.9</v>
      </c>
      <c r="GV550">
        <v>38.5</v>
      </c>
      <c r="GW550">
        <v>32.6</v>
      </c>
      <c r="GX550">
        <v>21.0485</v>
      </c>
      <c r="GY550">
        <v>63.517</v>
      </c>
      <c r="GZ550">
        <v>33.3934</v>
      </c>
      <c r="HA550">
        <v>1</v>
      </c>
      <c r="HB550">
        <v>-0.0923933</v>
      </c>
      <c r="HC550">
        <v>0.33847</v>
      </c>
      <c r="HD550">
        <v>20.3333</v>
      </c>
      <c r="HE550">
        <v>5.22493</v>
      </c>
      <c r="HF550">
        <v>12.0099</v>
      </c>
      <c r="HG550">
        <v>4.9913</v>
      </c>
      <c r="HH550">
        <v>3.28995</v>
      </c>
      <c r="HI550">
        <v>9999</v>
      </c>
      <c r="HJ550">
        <v>9999</v>
      </c>
      <c r="HK550">
        <v>9999</v>
      </c>
      <c r="HL550">
        <v>178.8</v>
      </c>
      <c r="HM550">
        <v>1.86742</v>
      </c>
      <c r="HN550">
        <v>1.86646</v>
      </c>
      <c r="HO550">
        <v>1.86594</v>
      </c>
      <c r="HP550">
        <v>1.86584</v>
      </c>
      <c r="HQ550">
        <v>1.86768</v>
      </c>
      <c r="HR550">
        <v>1.87014</v>
      </c>
      <c r="HS550">
        <v>1.8688</v>
      </c>
      <c r="HT550">
        <v>1.87026</v>
      </c>
      <c r="HU550">
        <v>0</v>
      </c>
      <c r="HV550">
        <v>0</v>
      </c>
      <c r="HW550">
        <v>0</v>
      </c>
      <c r="HX550">
        <v>0</v>
      </c>
      <c r="HY550" t="s">
        <v>421</v>
      </c>
      <c r="HZ550" t="s">
        <v>422</v>
      </c>
      <c r="IA550" t="s">
        <v>423</v>
      </c>
      <c r="IB550" t="s">
        <v>423</v>
      </c>
      <c r="IC550" t="s">
        <v>423</v>
      </c>
      <c r="ID550" t="s">
        <v>423</v>
      </c>
      <c r="IE550">
        <v>0</v>
      </c>
      <c r="IF550">
        <v>100</v>
      </c>
      <c r="IG550">
        <v>100</v>
      </c>
      <c r="IH550">
        <v>-1.887</v>
      </c>
      <c r="II550">
        <v>-0.102</v>
      </c>
      <c r="IJ550">
        <v>0.3892310613125538</v>
      </c>
      <c r="IK550">
        <v>-0.002609718516926934</v>
      </c>
      <c r="IL550">
        <v>7.477057286243006E-07</v>
      </c>
      <c r="IM550">
        <v>-2.446628426827821E-10</v>
      </c>
      <c r="IN550">
        <v>-0.1800333702991308</v>
      </c>
      <c r="IO550">
        <v>-0.007460779758470672</v>
      </c>
      <c r="IP550">
        <v>0.0009378809001863145</v>
      </c>
      <c r="IQ550">
        <v>-1.681860573090938E-05</v>
      </c>
      <c r="IR550">
        <v>18</v>
      </c>
      <c r="IS550">
        <v>2242</v>
      </c>
      <c r="IT550">
        <v>1</v>
      </c>
      <c r="IU550">
        <v>24</v>
      </c>
      <c r="IV550">
        <v>1.8</v>
      </c>
      <c r="IW550">
        <v>1.5</v>
      </c>
      <c r="IX550">
        <v>2.41699</v>
      </c>
      <c r="IY550">
        <v>2.21924</v>
      </c>
      <c r="IZ550">
        <v>1.39648</v>
      </c>
      <c r="JA550">
        <v>2.33521</v>
      </c>
      <c r="JB550">
        <v>1.49536</v>
      </c>
      <c r="JC550">
        <v>2.34985</v>
      </c>
      <c r="JD550">
        <v>36.718</v>
      </c>
      <c r="JE550">
        <v>24.1313</v>
      </c>
      <c r="JF550">
        <v>18</v>
      </c>
      <c r="JG550">
        <v>481.854</v>
      </c>
      <c r="JH550">
        <v>437.069</v>
      </c>
      <c r="JI550">
        <v>25.0004</v>
      </c>
      <c r="JJ550">
        <v>26.1935</v>
      </c>
      <c r="JK550">
        <v>30.0002</v>
      </c>
      <c r="JL550">
        <v>26.1543</v>
      </c>
      <c r="JM550">
        <v>26.0936</v>
      </c>
      <c r="JN550">
        <v>48.3669</v>
      </c>
      <c r="JO550">
        <v>11.5501</v>
      </c>
      <c r="JP550">
        <v>36.7379</v>
      </c>
      <c r="JQ550">
        <v>25</v>
      </c>
      <c r="JR550">
        <v>1200</v>
      </c>
      <c r="JS550">
        <v>18.5118</v>
      </c>
      <c r="JT550">
        <v>100.555</v>
      </c>
      <c r="JU550">
        <v>100.655</v>
      </c>
    </row>
    <row r="551" spans="1:281">
      <c r="A551">
        <v>535</v>
      </c>
      <c r="B551">
        <v>1659135766</v>
      </c>
      <c r="C551">
        <v>23407.90000009537</v>
      </c>
      <c r="D551" t="s">
        <v>1608</v>
      </c>
      <c r="E551" t="s">
        <v>1609</v>
      </c>
      <c r="F551">
        <v>5</v>
      </c>
      <c r="G551" t="s">
        <v>1570</v>
      </c>
      <c r="H551" t="s">
        <v>416</v>
      </c>
      <c r="I551">
        <v>1659135758</v>
      </c>
      <c r="J551">
        <f>(K551)/1000</f>
        <v>0</v>
      </c>
      <c r="K551">
        <f>IF(CZ551, AN551, AH551)</f>
        <v>0</v>
      </c>
      <c r="L551">
        <f>IF(CZ551, AI551, AG551)</f>
        <v>0</v>
      </c>
      <c r="M551">
        <f>DB551 - IF(AU551&gt;1, L551*CV551*100.0/(AW551*DP551), 0)</f>
        <v>0</v>
      </c>
      <c r="N551">
        <f>((T551-J551/2)*M551-L551)/(T551+J551/2)</f>
        <v>0</v>
      </c>
      <c r="O551">
        <f>N551*(DI551+DJ551)/1000.0</f>
        <v>0</v>
      </c>
      <c r="P551">
        <f>(DB551 - IF(AU551&gt;1, L551*CV551*100.0/(AW551*DP551), 0))*(DI551+DJ551)/1000.0</f>
        <v>0</v>
      </c>
      <c r="Q551">
        <f>2.0/((1/S551-1/R551)+SIGN(S551)*SQRT((1/S551-1/R551)*(1/S551-1/R551) + 4*CW551/((CW551+1)*(CW551+1))*(2*1/S551*1/R551-1/R551*1/R551)))</f>
        <v>0</v>
      </c>
      <c r="R551">
        <f>IF(LEFT(CX551,1)&lt;&gt;"0",IF(LEFT(CX551,1)="1",3.0,CY551),$D$5+$E$5*(DP551*DI551/($K$5*1000))+$F$5*(DP551*DI551/($K$5*1000))*MAX(MIN(CV551,$J$5),$I$5)*MAX(MIN(CV551,$J$5),$I$5)+$G$5*MAX(MIN(CV551,$J$5),$I$5)*(DP551*DI551/($K$5*1000))+$H$5*(DP551*DI551/($K$5*1000))*(DP551*DI551/($K$5*1000)))</f>
        <v>0</v>
      </c>
      <c r="S551">
        <f>J551*(1000-(1000*0.61365*exp(17.502*W551/(240.97+W551))/(DI551+DJ551)+DD551)/2)/(1000*0.61365*exp(17.502*W551/(240.97+W551))/(DI551+DJ551)-DD551)</f>
        <v>0</v>
      </c>
      <c r="T551">
        <f>1/((CW551+1)/(Q551/1.6)+1/(R551/1.37)) + CW551/((CW551+1)/(Q551/1.6) + CW551/(R551/1.37))</f>
        <v>0</v>
      </c>
      <c r="U551">
        <f>(CR551*CU551)</f>
        <v>0</v>
      </c>
      <c r="V551">
        <f>(DK551+(U551+2*0.95*5.67E-8*(((DK551+$B$7)+273)^4-(DK551+273)^4)-44100*J551)/(1.84*29.3*R551+8*0.95*5.67E-8*(DK551+273)^3))</f>
        <v>0</v>
      </c>
      <c r="W551">
        <f>($C$7*DL551+$D$7*DM551+$E$7*V551)</f>
        <v>0</v>
      </c>
      <c r="X551">
        <f>0.61365*exp(17.502*W551/(240.97+W551))</f>
        <v>0</v>
      </c>
      <c r="Y551">
        <f>(Z551/AA551*100)</f>
        <v>0</v>
      </c>
      <c r="Z551">
        <f>DD551*(DI551+DJ551)/1000</f>
        <v>0</v>
      </c>
      <c r="AA551">
        <f>0.61365*exp(17.502*DK551/(240.97+DK551))</f>
        <v>0</v>
      </c>
      <c r="AB551">
        <f>(X551-DD551*(DI551+DJ551)/1000)</f>
        <v>0</v>
      </c>
      <c r="AC551">
        <f>(-J551*44100)</f>
        <v>0</v>
      </c>
      <c r="AD551">
        <f>2*29.3*R551*0.92*(DK551-W551)</f>
        <v>0</v>
      </c>
      <c r="AE551">
        <f>2*0.95*5.67E-8*(((DK551+$B$7)+273)^4-(W551+273)^4)</f>
        <v>0</v>
      </c>
      <c r="AF551">
        <f>U551+AE551+AC551+AD551</f>
        <v>0</v>
      </c>
      <c r="AG551">
        <f>DH551*AU551*(DC551-DB551*(1000-AU551*DE551)/(1000-AU551*DD551))/(100*CV551)</f>
        <v>0</v>
      </c>
      <c r="AH551">
        <f>1000*DH551*AU551*(DD551-DE551)/(100*CV551*(1000-AU551*DD551))</f>
        <v>0</v>
      </c>
      <c r="AI551">
        <f>(AJ551 - AK551 - DI551*1E3/(8.314*(DK551+273.15)) * AM551/DH551 * AL551) * DH551/(100*CV551) * (1000 - DE551)/1000</f>
        <v>0</v>
      </c>
      <c r="AJ551">
        <v>1550.851847889344</v>
      </c>
      <c r="AK551">
        <v>1525.094909090909</v>
      </c>
      <c r="AL551">
        <v>0.05046320219601819</v>
      </c>
      <c r="AM551">
        <v>65.16749981741272</v>
      </c>
      <c r="AN551">
        <f>(AP551 - AO551 + DI551*1E3/(8.314*(DK551+273.15)) * AR551/DH551 * AQ551) * DH551/(100*CV551) * 1000/(1000 - AP551)</f>
        <v>0</v>
      </c>
      <c r="AO551">
        <v>19.86892173190913</v>
      </c>
      <c r="AP551">
        <v>22.79425454545454</v>
      </c>
      <c r="AQ551">
        <v>-2.104194277693612E-05</v>
      </c>
      <c r="AR551">
        <v>87.00547746620485</v>
      </c>
      <c r="AS551">
        <v>23</v>
      </c>
      <c r="AT551">
        <v>5</v>
      </c>
      <c r="AU551">
        <f>IF(AS551*$H$13&gt;=AW551,1.0,(AW551/(AW551-AS551*$H$13)))</f>
        <v>0</v>
      </c>
      <c r="AV551">
        <f>(AU551-1)*100</f>
        <v>0</v>
      </c>
      <c r="AW551">
        <f>MAX(0,($B$13+$C$13*DP551)/(1+$D$13*DP551)*DI551/(DK551+273)*$E$13)</f>
        <v>0</v>
      </c>
      <c r="AX551" t="s">
        <v>1392</v>
      </c>
      <c r="AY551">
        <v>10497.9</v>
      </c>
      <c r="AZ551">
        <v>881.8200000000001</v>
      </c>
      <c r="BA551">
        <v>2629.32</v>
      </c>
      <c r="BB551">
        <f>1-AZ551/BA551</f>
        <v>0</v>
      </c>
      <c r="BC551">
        <v>-2.039817619194042</v>
      </c>
      <c r="BD551" t="s">
        <v>1610</v>
      </c>
      <c r="BE551">
        <v>10510.9</v>
      </c>
      <c r="BF551">
        <v>704.5418000000001</v>
      </c>
      <c r="BG551">
        <v>833.5599999999999</v>
      </c>
      <c r="BH551">
        <f>1-BF551/BG551</f>
        <v>0</v>
      </c>
      <c r="BI551">
        <v>0.5</v>
      </c>
      <c r="BJ551">
        <f>CS551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417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BZ551">
        <v>1471</v>
      </c>
      <c r="CA551">
        <v>300</v>
      </c>
      <c r="CB551">
        <v>300</v>
      </c>
      <c r="CC551">
        <v>300</v>
      </c>
      <c r="CD551">
        <v>10510.9</v>
      </c>
      <c r="CE551">
        <v>807.3</v>
      </c>
      <c r="CF551">
        <v>-0.00696708</v>
      </c>
      <c r="CG551">
        <v>-0.13</v>
      </c>
      <c r="CH551" t="s">
        <v>417</v>
      </c>
      <c r="CI551" t="s">
        <v>417</v>
      </c>
      <c r="CJ551" t="s">
        <v>417</v>
      </c>
      <c r="CK551" t="s">
        <v>417</v>
      </c>
      <c r="CL551" t="s">
        <v>417</v>
      </c>
      <c r="CM551" t="s">
        <v>417</v>
      </c>
      <c r="CN551" t="s">
        <v>417</v>
      </c>
      <c r="CO551" t="s">
        <v>417</v>
      </c>
      <c r="CP551" t="s">
        <v>417</v>
      </c>
      <c r="CQ551" t="s">
        <v>417</v>
      </c>
      <c r="CR551">
        <f>$B$11*DQ551+$C$11*DR551+$F$11*EC551*(1-EF551)</f>
        <v>0</v>
      </c>
      <c r="CS551">
        <f>CR551*CT551</f>
        <v>0</v>
      </c>
      <c r="CT551">
        <f>($B$11*$D$9+$C$11*$D$9+$F$11*((EP551+EH551)/MAX(EP551+EH551+EQ551, 0.1)*$I$9+EQ551/MAX(EP551+EH551+EQ551, 0.1)*$J$9))/($B$11+$C$11+$F$11)</f>
        <v>0</v>
      </c>
      <c r="CU551">
        <f>($B$11*$K$9+$C$11*$K$9+$F$11*((EP551+EH551)/MAX(EP551+EH551+EQ551, 0.1)*$P$9+EQ551/MAX(EP551+EH551+EQ551, 0.1)*$Q$9))/($B$11+$C$11+$F$11)</f>
        <v>0</v>
      </c>
      <c r="CV551">
        <v>6</v>
      </c>
      <c r="CW551">
        <v>0.5</v>
      </c>
      <c r="CX551" t="s">
        <v>418</v>
      </c>
      <c r="CY551">
        <v>2</v>
      </c>
      <c r="CZ551" t="b">
        <v>1</v>
      </c>
      <c r="DA551">
        <v>1659135758</v>
      </c>
      <c r="DB551">
        <v>1490.242612903226</v>
      </c>
      <c r="DC551">
        <v>1520.001935483871</v>
      </c>
      <c r="DD551">
        <v>22.7715064516129</v>
      </c>
      <c r="DE551">
        <v>19.83242580645161</v>
      </c>
      <c r="DF551">
        <v>1492.451612903226</v>
      </c>
      <c r="DG551">
        <v>22.8605064516129</v>
      </c>
      <c r="DH551">
        <v>500.0514193548386</v>
      </c>
      <c r="DI551">
        <v>90.35016451612904</v>
      </c>
      <c r="DJ551">
        <v>0.1000033451612903</v>
      </c>
      <c r="DK551">
        <v>27.36786129032258</v>
      </c>
      <c r="DL551">
        <v>27.05372903225807</v>
      </c>
      <c r="DM551">
        <v>999.9000000000003</v>
      </c>
      <c r="DN551">
        <v>0</v>
      </c>
      <c r="DO551">
        <v>0</v>
      </c>
      <c r="DP551">
        <v>10004.11483870968</v>
      </c>
      <c r="DQ551">
        <v>0</v>
      </c>
      <c r="DR551">
        <v>7.869059999999998</v>
      </c>
      <c r="DS551">
        <v>-29.99879354838709</v>
      </c>
      <c r="DT551">
        <v>1524.76870967742</v>
      </c>
      <c r="DU551">
        <v>1550.757096774194</v>
      </c>
      <c r="DV551">
        <v>2.968174193548387</v>
      </c>
      <c r="DW551">
        <v>1520.001935483871</v>
      </c>
      <c r="DX551">
        <v>19.83242580645161</v>
      </c>
      <c r="DY551">
        <v>2.060037741935484</v>
      </c>
      <c r="DZ551">
        <v>1.791862903225807</v>
      </c>
      <c r="EA551">
        <v>17.91349677419354</v>
      </c>
      <c r="EB551">
        <v>15.71596129032258</v>
      </c>
      <c r="EC551">
        <v>1999.99870967742</v>
      </c>
      <c r="ED551">
        <v>0.9800015806451615</v>
      </c>
      <c r="EE551">
        <v>0.0199989193548387</v>
      </c>
      <c r="EF551">
        <v>0</v>
      </c>
      <c r="EG551">
        <v>704.5881290322581</v>
      </c>
      <c r="EH551">
        <v>5.000969999999999</v>
      </c>
      <c r="EI551">
        <v>14042.52580645161</v>
      </c>
      <c r="EJ551">
        <v>16707.57741935484</v>
      </c>
      <c r="EK551">
        <v>38.74593548387097</v>
      </c>
      <c r="EL551">
        <v>39.10874193548388</v>
      </c>
      <c r="EM551">
        <v>38.625</v>
      </c>
      <c r="EN551">
        <v>38.87093548387097</v>
      </c>
      <c r="EO551">
        <v>39.35874193548388</v>
      </c>
      <c r="EP551">
        <v>1955.09870967742</v>
      </c>
      <c r="EQ551">
        <v>39.90000000000001</v>
      </c>
      <c r="ER551">
        <v>0</v>
      </c>
      <c r="ES551">
        <v>117.5999999046326</v>
      </c>
      <c r="ET551">
        <v>0</v>
      </c>
      <c r="EU551">
        <v>704.5418000000001</v>
      </c>
      <c r="EV551">
        <v>-2.816153853171933</v>
      </c>
      <c r="EW551">
        <v>-56.94615384909671</v>
      </c>
      <c r="EX551">
        <v>14041.688</v>
      </c>
      <c r="EY551">
        <v>15</v>
      </c>
      <c r="EZ551">
        <v>1659135797.5</v>
      </c>
      <c r="FA551" t="s">
        <v>1611</v>
      </c>
      <c r="FB551">
        <v>1659135797.5</v>
      </c>
      <c r="FC551">
        <v>1659135788</v>
      </c>
      <c r="FD551">
        <v>55</v>
      </c>
      <c r="FE551">
        <v>0.3</v>
      </c>
      <c r="FF551">
        <v>-0.002</v>
      </c>
      <c r="FG551">
        <v>-2.209</v>
      </c>
      <c r="FH551">
        <v>-0.089</v>
      </c>
      <c r="FI551">
        <v>1520</v>
      </c>
      <c r="FJ551">
        <v>20</v>
      </c>
      <c r="FK551">
        <v>0.06</v>
      </c>
      <c r="FL551">
        <v>0.03</v>
      </c>
      <c r="FM551">
        <v>-30.0565756097561</v>
      </c>
      <c r="FN551">
        <v>1.512978397212559</v>
      </c>
      <c r="FO551">
        <v>0.1794581162908967</v>
      </c>
      <c r="FP551">
        <v>0</v>
      </c>
      <c r="FQ551">
        <v>704.6874411764705</v>
      </c>
      <c r="FR551">
        <v>-2.314270429802133</v>
      </c>
      <c r="FS551">
        <v>0.3163348180773582</v>
      </c>
      <c r="FT551">
        <v>0</v>
      </c>
      <c r="FU551">
        <v>2.988487317073171</v>
      </c>
      <c r="FV551">
        <v>-0.4231937979094146</v>
      </c>
      <c r="FW551">
        <v>0.04279475418184839</v>
      </c>
      <c r="FX551">
        <v>0</v>
      </c>
      <c r="FY551">
        <v>0</v>
      </c>
      <c r="FZ551">
        <v>3</v>
      </c>
      <c r="GA551" t="s">
        <v>462</v>
      </c>
      <c r="GB551">
        <v>2.98376</v>
      </c>
      <c r="GC551">
        <v>2.71574</v>
      </c>
      <c r="GD551">
        <v>0.22163</v>
      </c>
      <c r="GE551">
        <v>0.22197</v>
      </c>
      <c r="GF551">
        <v>0.103602</v>
      </c>
      <c r="GG551">
        <v>0.09249839999999999</v>
      </c>
      <c r="GH551">
        <v>24632.2</v>
      </c>
      <c r="GI551">
        <v>24741.6</v>
      </c>
      <c r="GJ551">
        <v>29407.9</v>
      </c>
      <c r="GK551">
        <v>29406.2</v>
      </c>
      <c r="GL551">
        <v>34909.8</v>
      </c>
      <c r="GM551">
        <v>35482.3</v>
      </c>
      <c r="GN551">
        <v>41410.8</v>
      </c>
      <c r="GO551">
        <v>41910.3</v>
      </c>
      <c r="GP551">
        <v>1.9028</v>
      </c>
      <c r="GQ551">
        <v>1.90607</v>
      </c>
      <c r="GR551">
        <v>0.0943094</v>
      </c>
      <c r="GS551">
        <v>0</v>
      </c>
      <c r="GT551">
        <v>25.5121</v>
      </c>
      <c r="GU551">
        <v>999.9</v>
      </c>
      <c r="GV551">
        <v>39.8</v>
      </c>
      <c r="GW551">
        <v>32.6</v>
      </c>
      <c r="GX551">
        <v>21.7595</v>
      </c>
      <c r="GY551">
        <v>63.507</v>
      </c>
      <c r="GZ551">
        <v>33.0569</v>
      </c>
      <c r="HA551">
        <v>1</v>
      </c>
      <c r="HB551">
        <v>-0.0885137</v>
      </c>
      <c r="HC551">
        <v>0.366149</v>
      </c>
      <c r="HD551">
        <v>20.3333</v>
      </c>
      <c r="HE551">
        <v>5.22493</v>
      </c>
      <c r="HF551">
        <v>12.0099</v>
      </c>
      <c r="HG551">
        <v>4.9916</v>
      </c>
      <c r="HH551">
        <v>3.28998</v>
      </c>
      <c r="HI551">
        <v>9999</v>
      </c>
      <c r="HJ551">
        <v>9999</v>
      </c>
      <c r="HK551">
        <v>9999</v>
      </c>
      <c r="HL551">
        <v>178.8</v>
      </c>
      <c r="HM551">
        <v>1.86737</v>
      </c>
      <c r="HN551">
        <v>1.86646</v>
      </c>
      <c r="HO551">
        <v>1.86586</v>
      </c>
      <c r="HP551">
        <v>1.86584</v>
      </c>
      <c r="HQ551">
        <v>1.86768</v>
      </c>
      <c r="HR551">
        <v>1.87013</v>
      </c>
      <c r="HS551">
        <v>1.86876</v>
      </c>
      <c r="HT551">
        <v>1.87026</v>
      </c>
      <c r="HU551">
        <v>0</v>
      </c>
      <c r="HV551">
        <v>0</v>
      </c>
      <c r="HW551">
        <v>0</v>
      </c>
      <c r="HX551">
        <v>0</v>
      </c>
      <c r="HY551" t="s">
        <v>421</v>
      </c>
      <c r="HZ551" t="s">
        <v>422</v>
      </c>
      <c r="IA551" t="s">
        <v>423</v>
      </c>
      <c r="IB551" t="s">
        <v>423</v>
      </c>
      <c r="IC551" t="s">
        <v>423</v>
      </c>
      <c r="ID551" t="s">
        <v>423</v>
      </c>
      <c r="IE551">
        <v>0</v>
      </c>
      <c r="IF551">
        <v>100</v>
      </c>
      <c r="IG551">
        <v>100</v>
      </c>
      <c r="IH551">
        <v>-2.209</v>
      </c>
      <c r="II551">
        <v>-0.089</v>
      </c>
      <c r="IJ551">
        <v>0.5945255143698498</v>
      </c>
      <c r="IK551">
        <v>-0.002609718516926934</v>
      </c>
      <c r="IL551">
        <v>7.477057286243006E-07</v>
      </c>
      <c r="IM551">
        <v>-2.446628426827821E-10</v>
      </c>
      <c r="IN551">
        <v>-0.1785641952518701</v>
      </c>
      <c r="IO551">
        <v>-0.007460779758470672</v>
      </c>
      <c r="IP551">
        <v>0.0009378809001863145</v>
      </c>
      <c r="IQ551">
        <v>-1.681860573090938E-05</v>
      </c>
      <c r="IR551">
        <v>18</v>
      </c>
      <c r="IS551">
        <v>2242</v>
      </c>
      <c r="IT551">
        <v>1</v>
      </c>
      <c r="IU551">
        <v>24</v>
      </c>
      <c r="IV551">
        <v>1.6</v>
      </c>
      <c r="IW551">
        <v>1.5</v>
      </c>
      <c r="IX551">
        <v>2.92358</v>
      </c>
      <c r="IY551">
        <v>2.21313</v>
      </c>
      <c r="IZ551">
        <v>1.39648</v>
      </c>
      <c r="JA551">
        <v>2.33643</v>
      </c>
      <c r="JB551">
        <v>1.49536</v>
      </c>
      <c r="JC551">
        <v>2.31445</v>
      </c>
      <c r="JD551">
        <v>36.718</v>
      </c>
      <c r="JE551">
        <v>24.1313</v>
      </c>
      <c r="JF551">
        <v>18</v>
      </c>
      <c r="JG551">
        <v>481.65</v>
      </c>
      <c r="JH551">
        <v>439.601</v>
      </c>
      <c r="JI551">
        <v>25.0004</v>
      </c>
      <c r="JJ551">
        <v>26.235</v>
      </c>
      <c r="JK551">
        <v>30.0003</v>
      </c>
      <c r="JL551">
        <v>26.1872</v>
      </c>
      <c r="JM551">
        <v>26.1249</v>
      </c>
      <c r="JN551">
        <v>58.4839</v>
      </c>
      <c r="JO551">
        <v>9.674659999999999</v>
      </c>
      <c r="JP551">
        <v>44.6244</v>
      </c>
      <c r="JQ551">
        <v>25</v>
      </c>
      <c r="JR551">
        <v>1520</v>
      </c>
      <c r="JS551">
        <v>19.869</v>
      </c>
      <c r="JT551">
        <v>100.548</v>
      </c>
      <c r="JU551">
        <v>100.648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2022-07-29T23:04:26Z</dcterms:created>
  <dcterms:modified xsi:type="dcterms:W3CDTF">2022-07-29T23:04:26Z</dcterms:modified>
</cp:coreProperties>
</file>